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bbravo\Desktop\"/>
    </mc:Choice>
  </mc:AlternateContent>
  <xr:revisionPtr revIDLastSave="0" documentId="8_{E64FB339-BE8A-4542-BEC7-85F9979AF362}" xr6:coauthVersionLast="36" xr6:coauthVersionMax="36" xr10:uidLastSave="{00000000-0000-0000-0000-000000000000}"/>
  <bookViews>
    <workbookView xWindow="-2040" yWindow="30" windowWidth="18915" windowHeight="8505" firstSheet="2" activeTab="4" xr2:uid="{00000000-000D-0000-FFFF-FFFF00000000}"/>
  </bookViews>
  <sheets>
    <sheet name="Indicador Econónomico " sheetId="1" r:id="rId1"/>
    <sheet name="Inidicador Social " sheetId="2" r:id="rId2"/>
    <sheet name="Indicador Ambiental " sheetId="3" r:id="rId3"/>
    <sheet name="Indicador Institucional " sheetId="4" r:id="rId4"/>
    <sheet name="Indice Global Sustentabilidad" sheetId="5" r:id="rId5"/>
    <sheet name="Hoja1" sheetId="6" r:id="rId6"/>
  </sheets>
  <calcPr calcId="191029"/>
</workbook>
</file>

<file path=xl/calcChain.xml><?xml version="1.0" encoding="utf-8"?>
<calcChain xmlns="http://schemas.openxmlformats.org/spreadsheetml/2006/main">
  <c r="S4" i="1" l="1"/>
  <c r="Z5" i="4" l="1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P5" i="4"/>
  <c r="P6" i="4"/>
  <c r="P7" i="4"/>
  <c r="AA7" i="4" s="1"/>
  <c r="G143" i="5" s="1"/>
  <c r="P8" i="4"/>
  <c r="P9" i="4"/>
  <c r="AA9" i="4" s="1"/>
  <c r="G125" i="5" s="1"/>
  <c r="P10" i="4"/>
  <c r="P11" i="4"/>
  <c r="AA11" i="4" s="1"/>
  <c r="G127" i="5" s="1"/>
  <c r="P12" i="4"/>
  <c r="P13" i="4"/>
  <c r="AA13" i="4" s="1"/>
  <c r="G138" i="5" s="1"/>
  <c r="P14" i="4"/>
  <c r="P15" i="4"/>
  <c r="AA15" i="4" s="1"/>
  <c r="G144" i="5" s="1"/>
  <c r="P16" i="4"/>
  <c r="P17" i="4"/>
  <c r="AA17" i="4" s="1"/>
  <c r="G140" i="5" s="1"/>
  <c r="P18" i="4"/>
  <c r="P19" i="4"/>
  <c r="AA19" i="4" s="1"/>
  <c r="G130" i="5" s="1"/>
  <c r="P20" i="4"/>
  <c r="P21" i="4"/>
  <c r="AA21" i="4" s="1"/>
  <c r="G142" i="5" s="1"/>
  <c r="P22" i="4"/>
  <c r="P23" i="4"/>
  <c r="AA23" i="4" s="1"/>
  <c r="G133" i="5" s="1"/>
  <c r="P24" i="4"/>
  <c r="P25" i="4"/>
  <c r="AA25" i="4" s="1"/>
  <c r="G134" i="5" s="1"/>
  <c r="P26" i="4"/>
  <c r="P27" i="4"/>
  <c r="AA27" i="4" s="1"/>
  <c r="G135" i="5" s="1"/>
  <c r="P28" i="4"/>
  <c r="P29" i="4"/>
  <c r="AA29" i="4" s="1"/>
  <c r="G225" i="5" s="1"/>
  <c r="P30" i="4"/>
  <c r="P31" i="4"/>
  <c r="AA31" i="4" s="1"/>
  <c r="G110" i="5" s="1"/>
  <c r="P32" i="4"/>
  <c r="P33" i="4"/>
  <c r="AA33" i="4" s="1"/>
  <c r="G112" i="5" s="1"/>
  <c r="P34" i="4"/>
  <c r="P35" i="4"/>
  <c r="AA35" i="4" s="1"/>
  <c r="G119" i="5" s="1"/>
  <c r="P36" i="4"/>
  <c r="P37" i="4"/>
  <c r="AA37" i="4" s="1"/>
  <c r="G113" i="5" s="1"/>
  <c r="P38" i="4"/>
  <c r="P39" i="4"/>
  <c r="AA39" i="4" s="1"/>
  <c r="G115" i="5" s="1"/>
  <c r="P40" i="4"/>
  <c r="P41" i="4"/>
  <c r="AA41" i="4" s="1"/>
  <c r="G117" i="5" s="1"/>
  <c r="P42" i="4"/>
  <c r="P43" i="4"/>
  <c r="AA43" i="4" s="1"/>
  <c r="G161" i="5" s="1"/>
  <c r="P44" i="4"/>
  <c r="P45" i="4"/>
  <c r="AA45" i="4" s="1"/>
  <c r="G169" i="5" s="1"/>
  <c r="P46" i="4"/>
  <c r="P47" i="4"/>
  <c r="AA47" i="4" s="1"/>
  <c r="G162" i="5" s="1"/>
  <c r="P48" i="4"/>
  <c r="P49" i="4"/>
  <c r="AA49" i="4" s="1"/>
  <c r="G163" i="5" s="1"/>
  <c r="P50" i="4"/>
  <c r="P51" i="4"/>
  <c r="AA51" i="4" s="1"/>
  <c r="G172" i="5" s="1"/>
  <c r="P52" i="4"/>
  <c r="P53" i="4"/>
  <c r="AA53" i="4" s="1"/>
  <c r="G170" i="5" s="1"/>
  <c r="P54" i="4"/>
  <c r="P55" i="4"/>
  <c r="AA55" i="4" s="1"/>
  <c r="G167" i="5" s="1"/>
  <c r="P56" i="4"/>
  <c r="P57" i="4"/>
  <c r="AA57" i="4" s="1"/>
  <c r="G174" i="5" s="1"/>
  <c r="P58" i="4"/>
  <c r="P59" i="4"/>
  <c r="AA59" i="4" s="1"/>
  <c r="G176" i="5" s="1"/>
  <c r="P60" i="4"/>
  <c r="P61" i="4"/>
  <c r="AA61" i="4" s="1"/>
  <c r="G192" i="5" s="1"/>
  <c r="P62" i="4"/>
  <c r="P63" i="4"/>
  <c r="AA63" i="4" s="1"/>
  <c r="G178" i="5" s="1"/>
  <c r="P64" i="4"/>
  <c r="P65" i="4"/>
  <c r="AA65" i="4" s="1"/>
  <c r="G180" i="5" s="1"/>
  <c r="P66" i="4"/>
  <c r="P67" i="4"/>
  <c r="AA67" i="4" s="1"/>
  <c r="G190" i="5" s="1"/>
  <c r="P68" i="4"/>
  <c r="P69" i="4"/>
  <c r="AA69" i="4" s="1"/>
  <c r="G189" i="5" s="1"/>
  <c r="P70" i="4"/>
  <c r="P71" i="4"/>
  <c r="AA71" i="4" s="1"/>
  <c r="G173" i="5" s="1"/>
  <c r="P72" i="4"/>
  <c r="P73" i="4"/>
  <c r="AA73" i="4" s="1"/>
  <c r="G184" i="5" s="1"/>
  <c r="P74" i="4"/>
  <c r="P75" i="4"/>
  <c r="AA75" i="4" s="1"/>
  <c r="G185" i="5" s="1"/>
  <c r="P76" i="4"/>
  <c r="P77" i="4"/>
  <c r="AA77" i="4" s="1"/>
  <c r="G187" i="5" s="1"/>
  <c r="P78" i="4"/>
  <c r="P79" i="4"/>
  <c r="AA79" i="4" s="1"/>
  <c r="G216" i="5" s="1"/>
  <c r="P80" i="4"/>
  <c r="P81" i="4"/>
  <c r="AA81" i="4" s="1"/>
  <c r="G3" i="5" s="1"/>
  <c r="P82" i="4"/>
  <c r="P83" i="4"/>
  <c r="AA83" i="4" s="1"/>
  <c r="G4" i="5" s="1"/>
  <c r="P84" i="4"/>
  <c r="P85" i="4"/>
  <c r="AA85" i="4" s="1"/>
  <c r="G6" i="5" s="1"/>
  <c r="P86" i="4"/>
  <c r="P87" i="4"/>
  <c r="AA87" i="4" s="1"/>
  <c r="G7" i="5" s="1"/>
  <c r="P88" i="4"/>
  <c r="P89" i="4"/>
  <c r="AA89" i="4" s="1"/>
  <c r="G222" i="5" s="1"/>
  <c r="P90" i="4"/>
  <c r="P91" i="4"/>
  <c r="AA91" i="4" s="1"/>
  <c r="G62" i="5" s="1"/>
  <c r="P92" i="4"/>
  <c r="P93" i="4"/>
  <c r="AA93" i="4" s="1"/>
  <c r="G64" i="5" s="1"/>
  <c r="P94" i="4"/>
  <c r="P95" i="4"/>
  <c r="AA95" i="4" s="1"/>
  <c r="G66" i="5" s="1"/>
  <c r="P96" i="4"/>
  <c r="P97" i="4"/>
  <c r="AA97" i="4" s="1"/>
  <c r="G69" i="5" s="1"/>
  <c r="P98" i="4"/>
  <c r="P99" i="4"/>
  <c r="AA99" i="4" s="1"/>
  <c r="G70" i="5" s="1"/>
  <c r="P100" i="4"/>
  <c r="P101" i="4"/>
  <c r="AA101" i="4" s="1"/>
  <c r="G26" i="5" s="1"/>
  <c r="P102" i="4"/>
  <c r="P103" i="4"/>
  <c r="AA103" i="4" s="1"/>
  <c r="G25" i="5" s="1"/>
  <c r="P104" i="4"/>
  <c r="P105" i="4"/>
  <c r="AA105" i="4" s="1"/>
  <c r="G28" i="5" s="1"/>
  <c r="P106" i="4"/>
  <c r="P107" i="4"/>
  <c r="AA107" i="4" s="1"/>
  <c r="G30" i="5" s="1"/>
  <c r="P108" i="4"/>
  <c r="P109" i="4"/>
  <c r="AA109" i="4" s="1"/>
  <c r="G23" i="5" s="1"/>
  <c r="P110" i="4"/>
  <c r="P111" i="4"/>
  <c r="AA111" i="4" s="1"/>
  <c r="G16" i="5" s="1"/>
  <c r="P112" i="4"/>
  <c r="P113" i="4"/>
  <c r="AA113" i="4" s="1"/>
  <c r="G19" i="5" s="1"/>
  <c r="P114" i="4"/>
  <c r="P115" i="4"/>
  <c r="AA115" i="4" s="1"/>
  <c r="G21" i="5" s="1"/>
  <c r="P116" i="4"/>
  <c r="P117" i="4"/>
  <c r="AA117" i="4" s="1"/>
  <c r="G54" i="5" s="1"/>
  <c r="P118" i="4"/>
  <c r="P119" i="4"/>
  <c r="AA119" i="4" s="1"/>
  <c r="G51" i="5" s="1"/>
  <c r="P120" i="4"/>
  <c r="P121" i="4"/>
  <c r="AA121" i="4" s="1"/>
  <c r="G55" i="5" s="1"/>
  <c r="P122" i="4"/>
  <c r="P123" i="4"/>
  <c r="AA123" i="4" s="1"/>
  <c r="G57" i="5" s="1"/>
  <c r="P124" i="4"/>
  <c r="P125" i="4"/>
  <c r="AA125" i="4" s="1"/>
  <c r="G61" i="5" s="1"/>
  <c r="P126" i="4"/>
  <c r="P127" i="4"/>
  <c r="AA127" i="4" s="1"/>
  <c r="G58" i="5" s="1"/>
  <c r="P128" i="4"/>
  <c r="P129" i="4"/>
  <c r="AA129" i="4" s="1"/>
  <c r="G41" i="5" s="1"/>
  <c r="P130" i="4"/>
  <c r="P131" i="4"/>
  <c r="AA131" i="4" s="1"/>
  <c r="G40" i="5" s="1"/>
  <c r="P132" i="4"/>
  <c r="P133" i="4"/>
  <c r="AA133" i="4" s="1"/>
  <c r="G44" i="5" s="1"/>
  <c r="P134" i="4"/>
  <c r="P135" i="4"/>
  <c r="AA135" i="4" s="1"/>
  <c r="G11" i="5" s="1"/>
  <c r="P136" i="4"/>
  <c r="P137" i="4"/>
  <c r="AA137" i="4" s="1"/>
  <c r="G15" i="5" s="1"/>
  <c r="P138" i="4"/>
  <c r="P139" i="4"/>
  <c r="AA139" i="4" s="1"/>
  <c r="G14" i="5" s="1"/>
  <c r="P140" i="4"/>
  <c r="P141" i="4"/>
  <c r="AA141" i="4" s="1"/>
  <c r="G38" i="5" s="1"/>
  <c r="P142" i="4"/>
  <c r="P143" i="4"/>
  <c r="AA143" i="4" s="1"/>
  <c r="G33" i="5" s="1"/>
  <c r="P144" i="4"/>
  <c r="P145" i="4"/>
  <c r="AA145" i="4" s="1"/>
  <c r="G35" i="5" s="1"/>
  <c r="P146" i="4"/>
  <c r="P147" i="4"/>
  <c r="AA147" i="4" s="1"/>
  <c r="G39" i="5" s="1"/>
  <c r="P148" i="4"/>
  <c r="P149" i="4"/>
  <c r="AA149" i="4" s="1"/>
  <c r="G47" i="5" s="1"/>
  <c r="P150" i="4"/>
  <c r="P151" i="4"/>
  <c r="AA151" i="4" s="1"/>
  <c r="G48" i="5" s="1"/>
  <c r="P152" i="4"/>
  <c r="P153" i="4"/>
  <c r="AA153" i="4" s="1"/>
  <c r="G46" i="5" s="1"/>
  <c r="P154" i="4"/>
  <c r="P155" i="4"/>
  <c r="AA155" i="4" s="1"/>
  <c r="G80" i="5" s="1"/>
  <c r="P156" i="4"/>
  <c r="P157" i="4"/>
  <c r="AA157" i="4" s="1"/>
  <c r="G78" i="5" s="1"/>
  <c r="P158" i="4"/>
  <c r="P159" i="4"/>
  <c r="AA159" i="4" s="1"/>
  <c r="G76" i="5" s="1"/>
  <c r="P160" i="4"/>
  <c r="P161" i="4"/>
  <c r="AA161" i="4" s="1"/>
  <c r="G72" i="5" s="1"/>
  <c r="P162" i="4"/>
  <c r="P163" i="4"/>
  <c r="AA163" i="4" s="1"/>
  <c r="G73" i="5" s="1"/>
  <c r="P164" i="4"/>
  <c r="P165" i="4"/>
  <c r="AA165" i="4" s="1"/>
  <c r="G75" i="5" s="1"/>
  <c r="P166" i="4"/>
  <c r="P167" i="4"/>
  <c r="AA167" i="4" s="1"/>
  <c r="G96" i="5" s="1"/>
  <c r="P168" i="4"/>
  <c r="P169" i="4"/>
  <c r="AA169" i="4" s="1"/>
  <c r="G97" i="5" s="1"/>
  <c r="P170" i="4"/>
  <c r="P171" i="4"/>
  <c r="AA171" i="4" s="1"/>
  <c r="G99" i="5" s="1"/>
  <c r="P172" i="4"/>
  <c r="P173" i="4"/>
  <c r="AA173" i="4" s="1"/>
  <c r="G219" i="5" s="1"/>
  <c r="P174" i="4"/>
  <c r="P175" i="4"/>
  <c r="AA175" i="4" s="1"/>
  <c r="G90" i="5" s="1"/>
  <c r="P176" i="4"/>
  <c r="P177" i="4"/>
  <c r="AA177" i="4" s="1"/>
  <c r="G92" i="5" s="1"/>
  <c r="P178" i="4"/>
  <c r="P179" i="4"/>
  <c r="AA179" i="4" s="1"/>
  <c r="G98" i="5" s="1"/>
  <c r="P180" i="4"/>
  <c r="P181" i="4"/>
  <c r="AA181" i="4" s="1"/>
  <c r="G101" i="5" s="1"/>
  <c r="P182" i="4"/>
  <c r="P183" i="4"/>
  <c r="AA183" i="4" s="1"/>
  <c r="G103" i="5" s="1"/>
  <c r="P184" i="4"/>
  <c r="P185" i="4"/>
  <c r="AA185" i="4" s="1"/>
  <c r="G105" i="5" s="1"/>
  <c r="P186" i="4"/>
  <c r="P187" i="4"/>
  <c r="AA187" i="4" s="1"/>
  <c r="G107" i="5" s="1"/>
  <c r="P188" i="4"/>
  <c r="P189" i="4"/>
  <c r="AA189" i="4" s="1"/>
  <c r="G147" i="5" s="1"/>
  <c r="P190" i="4"/>
  <c r="P191" i="4"/>
  <c r="AA191" i="4" s="1"/>
  <c r="G149" i="5" s="1"/>
  <c r="P192" i="4"/>
  <c r="P193" i="4"/>
  <c r="AA193" i="4" s="1"/>
  <c r="G151" i="5" s="1"/>
  <c r="P194" i="4"/>
  <c r="P195" i="4"/>
  <c r="AA195" i="4" s="1"/>
  <c r="G152" i="5" s="1"/>
  <c r="P196" i="4"/>
  <c r="P197" i="4"/>
  <c r="AA197" i="4" s="1"/>
  <c r="G153" i="5" s="1"/>
  <c r="P198" i="4"/>
  <c r="P199" i="4"/>
  <c r="AA199" i="4" s="1"/>
  <c r="G154" i="5" s="1"/>
  <c r="P200" i="4"/>
  <c r="P201" i="4"/>
  <c r="AA201" i="4" s="1"/>
  <c r="G155" i="5" s="1"/>
  <c r="P202" i="4"/>
  <c r="P203" i="4"/>
  <c r="AA203" i="4" s="1"/>
  <c r="G157" i="5" s="1"/>
  <c r="P204" i="4"/>
  <c r="P205" i="4"/>
  <c r="AA205" i="4" s="1"/>
  <c r="G201" i="5" s="1"/>
  <c r="P206" i="4"/>
  <c r="P207" i="4"/>
  <c r="AA207" i="4" s="1"/>
  <c r="G204" i="5" s="1"/>
  <c r="P208" i="4"/>
  <c r="P209" i="4"/>
  <c r="AA209" i="4" s="1"/>
  <c r="G205" i="5" s="1"/>
  <c r="P210" i="4"/>
  <c r="P211" i="4"/>
  <c r="AA211" i="4" s="1"/>
  <c r="G202" i="5" s="1"/>
  <c r="P212" i="4"/>
  <c r="P213" i="4"/>
  <c r="AA213" i="4" s="1"/>
  <c r="G200" i="5" s="1"/>
  <c r="P214" i="4"/>
  <c r="P215" i="4"/>
  <c r="AA215" i="4" s="1"/>
  <c r="G206" i="5" s="1"/>
  <c r="P216" i="4"/>
  <c r="P217" i="4"/>
  <c r="AA217" i="4" s="1"/>
  <c r="G208" i="5" s="1"/>
  <c r="P218" i="4"/>
  <c r="P219" i="4"/>
  <c r="AA219" i="4" s="1"/>
  <c r="G209" i="5" s="1"/>
  <c r="P220" i="4"/>
  <c r="P221" i="4"/>
  <c r="AA221" i="4" s="1"/>
  <c r="G215" i="5" s="1"/>
  <c r="P222" i="4"/>
  <c r="P223" i="4"/>
  <c r="AA223" i="4" s="1"/>
  <c r="G211" i="5" s="1"/>
  <c r="P224" i="4"/>
  <c r="P225" i="4"/>
  <c r="AA225" i="4" s="1"/>
  <c r="G83" i="5" s="1"/>
  <c r="P226" i="4"/>
  <c r="P227" i="4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139" i="3"/>
  <c r="BC140" i="3"/>
  <c r="BC141" i="3"/>
  <c r="BC142" i="3"/>
  <c r="BC143" i="3"/>
  <c r="BC144" i="3"/>
  <c r="BC145" i="3"/>
  <c r="BC146" i="3"/>
  <c r="BC147" i="3"/>
  <c r="BC148" i="3"/>
  <c r="BC149" i="3"/>
  <c r="BC150" i="3"/>
  <c r="BC151" i="3"/>
  <c r="BC152" i="3"/>
  <c r="BC153" i="3"/>
  <c r="BC154" i="3"/>
  <c r="BC155" i="3"/>
  <c r="BC156" i="3"/>
  <c r="BC157" i="3"/>
  <c r="BC158" i="3"/>
  <c r="BC159" i="3"/>
  <c r="BC160" i="3"/>
  <c r="BC161" i="3"/>
  <c r="BC162" i="3"/>
  <c r="BC163" i="3"/>
  <c r="BC164" i="3"/>
  <c r="BC165" i="3"/>
  <c r="BC166" i="3"/>
  <c r="BC167" i="3"/>
  <c r="BC168" i="3"/>
  <c r="BC169" i="3"/>
  <c r="BC170" i="3"/>
  <c r="BC171" i="3"/>
  <c r="BC172" i="3"/>
  <c r="BC173" i="3"/>
  <c r="BC174" i="3"/>
  <c r="BC175" i="3"/>
  <c r="BC176" i="3"/>
  <c r="BC177" i="3"/>
  <c r="BC178" i="3"/>
  <c r="BC179" i="3"/>
  <c r="BC180" i="3"/>
  <c r="BC181" i="3"/>
  <c r="BC182" i="3"/>
  <c r="BC183" i="3"/>
  <c r="BC184" i="3"/>
  <c r="BC185" i="3"/>
  <c r="BC186" i="3"/>
  <c r="BC187" i="3"/>
  <c r="BC188" i="3"/>
  <c r="BC189" i="3"/>
  <c r="BC190" i="3"/>
  <c r="BC191" i="3"/>
  <c r="BC192" i="3"/>
  <c r="BC193" i="3"/>
  <c r="BC194" i="3"/>
  <c r="BC195" i="3"/>
  <c r="BC196" i="3"/>
  <c r="BC197" i="3"/>
  <c r="BC198" i="3"/>
  <c r="BC199" i="3"/>
  <c r="BC200" i="3"/>
  <c r="BC201" i="3"/>
  <c r="BC202" i="3"/>
  <c r="BC203" i="3"/>
  <c r="BC204" i="3"/>
  <c r="BC205" i="3"/>
  <c r="BC206" i="3"/>
  <c r="BC207" i="3"/>
  <c r="BC208" i="3"/>
  <c r="BC209" i="3"/>
  <c r="BC210" i="3"/>
  <c r="BC211" i="3"/>
  <c r="BC212" i="3"/>
  <c r="BC213" i="3"/>
  <c r="BC214" i="3"/>
  <c r="BC215" i="3"/>
  <c r="BC216" i="3"/>
  <c r="BC217" i="3"/>
  <c r="BC218" i="3"/>
  <c r="BC219" i="3"/>
  <c r="BC220" i="3"/>
  <c r="BC221" i="3"/>
  <c r="BC222" i="3"/>
  <c r="BC223" i="3"/>
  <c r="BC224" i="3"/>
  <c r="BC225" i="3"/>
  <c r="BC226" i="3"/>
  <c r="BC227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90" i="3"/>
  <c r="BB91" i="3"/>
  <c r="BB92" i="3"/>
  <c r="BB93" i="3"/>
  <c r="BB94" i="3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B145" i="3"/>
  <c r="BB146" i="3"/>
  <c r="BB147" i="3"/>
  <c r="BB148" i="3"/>
  <c r="BB149" i="3"/>
  <c r="BB150" i="3"/>
  <c r="BB151" i="3"/>
  <c r="BB152" i="3"/>
  <c r="BB153" i="3"/>
  <c r="BB154" i="3"/>
  <c r="BB155" i="3"/>
  <c r="BB156" i="3"/>
  <c r="BB157" i="3"/>
  <c r="BB158" i="3"/>
  <c r="BB159" i="3"/>
  <c r="BB160" i="3"/>
  <c r="BB161" i="3"/>
  <c r="BB162" i="3"/>
  <c r="BB163" i="3"/>
  <c r="BB164" i="3"/>
  <c r="BB165" i="3"/>
  <c r="BB166" i="3"/>
  <c r="BB167" i="3"/>
  <c r="BB168" i="3"/>
  <c r="BB169" i="3"/>
  <c r="BB170" i="3"/>
  <c r="BB171" i="3"/>
  <c r="BB172" i="3"/>
  <c r="BB173" i="3"/>
  <c r="BB174" i="3"/>
  <c r="BB175" i="3"/>
  <c r="BB176" i="3"/>
  <c r="BB177" i="3"/>
  <c r="BB178" i="3"/>
  <c r="BB179" i="3"/>
  <c r="BB180" i="3"/>
  <c r="BB181" i="3"/>
  <c r="BB182" i="3"/>
  <c r="BB183" i="3"/>
  <c r="BB184" i="3"/>
  <c r="BB185" i="3"/>
  <c r="BB186" i="3"/>
  <c r="BB187" i="3"/>
  <c r="BB188" i="3"/>
  <c r="BB189" i="3"/>
  <c r="BB190" i="3"/>
  <c r="BB191" i="3"/>
  <c r="BB192" i="3"/>
  <c r="BB193" i="3"/>
  <c r="BB194" i="3"/>
  <c r="BB195" i="3"/>
  <c r="BB196" i="3"/>
  <c r="BB197" i="3"/>
  <c r="BB198" i="3"/>
  <c r="BB199" i="3"/>
  <c r="BB200" i="3"/>
  <c r="BB201" i="3"/>
  <c r="BB202" i="3"/>
  <c r="BB203" i="3"/>
  <c r="BB204" i="3"/>
  <c r="BB205" i="3"/>
  <c r="BB206" i="3"/>
  <c r="BB207" i="3"/>
  <c r="BB208" i="3"/>
  <c r="BB209" i="3"/>
  <c r="BB210" i="3"/>
  <c r="BB211" i="3"/>
  <c r="BB212" i="3"/>
  <c r="BB213" i="3"/>
  <c r="BB214" i="3"/>
  <c r="BB215" i="3"/>
  <c r="BB216" i="3"/>
  <c r="BB217" i="3"/>
  <c r="BB218" i="3"/>
  <c r="BB219" i="3"/>
  <c r="BB220" i="3"/>
  <c r="BB221" i="3"/>
  <c r="BB222" i="3"/>
  <c r="BB223" i="3"/>
  <c r="BB224" i="3"/>
  <c r="BB225" i="3"/>
  <c r="BB226" i="3"/>
  <c r="BB227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70" i="3"/>
  <c r="BA171" i="3"/>
  <c r="BA172" i="3"/>
  <c r="BA173" i="3"/>
  <c r="BA174" i="3"/>
  <c r="BA175" i="3"/>
  <c r="BA176" i="3"/>
  <c r="BA177" i="3"/>
  <c r="BA178" i="3"/>
  <c r="BA179" i="3"/>
  <c r="BA180" i="3"/>
  <c r="BA181" i="3"/>
  <c r="BA182" i="3"/>
  <c r="BA183" i="3"/>
  <c r="BA184" i="3"/>
  <c r="BA185" i="3"/>
  <c r="BA186" i="3"/>
  <c r="BA187" i="3"/>
  <c r="BA188" i="3"/>
  <c r="BA189" i="3"/>
  <c r="BA190" i="3"/>
  <c r="BA191" i="3"/>
  <c r="BA192" i="3"/>
  <c r="BA193" i="3"/>
  <c r="BA194" i="3"/>
  <c r="BA195" i="3"/>
  <c r="BA196" i="3"/>
  <c r="BA197" i="3"/>
  <c r="BA198" i="3"/>
  <c r="BA199" i="3"/>
  <c r="BA200" i="3"/>
  <c r="BA201" i="3"/>
  <c r="BA202" i="3"/>
  <c r="BA203" i="3"/>
  <c r="BA204" i="3"/>
  <c r="BA205" i="3"/>
  <c r="BA206" i="3"/>
  <c r="BA207" i="3"/>
  <c r="BA208" i="3"/>
  <c r="BA209" i="3"/>
  <c r="BA210" i="3"/>
  <c r="BA211" i="3"/>
  <c r="BA212" i="3"/>
  <c r="BA213" i="3"/>
  <c r="BA214" i="3"/>
  <c r="BA215" i="3"/>
  <c r="BA216" i="3"/>
  <c r="BA217" i="3"/>
  <c r="BA218" i="3"/>
  <c r="BA219" i="3"/>
  <c r="BA220" i="3"/>
  <c r="BA221" i="3"/>
  <c r="BA222" i="3"/>
  <c r="BA223" i="3"/>
  <c r="BA224" i="3"/>
  <c r="BA225" i="3"/>
  <c r="BA226" i="3"/>
  <c r="BA227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108" i="3"/>
  <c r="AZ109" i="3"/>
  <c r="AZ110" i="3"/>
  <c r="AZ111" i="3"/>
  <c r="AZ112" i="3"/>
  <c r="AZ113" i="3"/>
  <c r="AZ114" i="3"/>
  <c r="AZ115" i="3"/>
  <c r="AZ116" i="3"/>
  <c r="AZ117" i="3"/>
  <c r="AZ118" i="3"/>
  <c r="AZ119" i="3"/>
  <c r="AZ120" i="3"/>
  <c r="AZ121" i="3"/>
  <c r="AZ122" i="3"/>
  <c r="AZ123" i="3"/>
  <c r="AZ124" i="3"/>
  <c r="AZ125" i="3"/>
  <c r="AZ126" i="3"/>
  <c r="AZ127" i="3"/>
  <c r="AZ128" i="3"/>
  <c r="AZ129" i="3"/>
  <c r="AZ130" i="3"/>
  <c r="AZ131" i="3"/>
  <c r="AZ132" i="3"/>
  <c r="AZ133" i="3"/>
  <c r="AZ134" i="3"/>
  <c r="AZ135" i="3"/>
  <c r="AZ136" i="3"/>
  <c r="AZ137" i="3"/>
  <c r="AZ138" i="3"/>
  <c r="AZ139" i="3"/>
  <c r="AZ140" i="3"/>
  <c r="AZ141" i="3"/>
  <c r="AZ142" i="3"/>
  <c r="AZ143" i="3"/>
  <c r="AZ144" i="3"/>
  <c r="AZ145" i="3"/>
  <c r="AZ146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70" i="3"/>
  <c r="AZ171" i="3"/>
  <c r="AZ172" i="3"/>
  <c r="AZ173" i="3"/>
  <c r="AZ174" i="3"/>
  <c r="AZ175" i="3"/>
  <c r="AZ176" i="3"/>
  <c r="AZ177" i="3"/>
  <c r="AZ178" i="3"/>
  <c r="AZ179" i="3"/>
  <c r="AZ180" i="3"/>
  <c r="AZ181" i="3"/>
  <c r="AZ182" i="3"/>
  <c r="AZ183" i="3"/>
  <c r="AZ184" i="3"/>
  <c r="AZ185" i="3"/>
  <c r="AZ186" i="3"/>
  <c r="AZ187" i="3"/>
  <c r="AZ188" i="3"/>
  <c r="AZ189" i="3"/>
  <c r="AZ190" i="3"/>
  <c r="AZ191" i="3"/>
  <c r="AZ192" i="3"/>
  <c r="AZ193" i="3"/>
  <c r="AZ194" i="3"/>
  <c r="AZ195" i="3"/>
  <c r="AZ196" i="3"/>
  <c r="AZ197" i="3"/>
  <c r="AZ198" i="3"/>
  <c r="AZ199" i="3"/>
  <c r="AZ200" i="3"/>
  <c r="AZ201" i="3"/>
  <c r="AZ202" i="3"/>
  <c r="AZ203" i="3"/>
  <c r="AZ204" i="3"/>
  <c r="AZ205" i="3"/>
  <c r="AZ206" i="3"/>
  <c r="AZ207" i="3"/>
  <c r="AZ208" i="3"/>
  <c r="AZ209" i="3"/>
  <c r="AZ210" i="3"/>
  <c r="AZ211" i="3"/>
  <c r="AZ212" i="3"/>
  <c r="AZ213" i="3"/>
  <c r="AZ214" i="3"/>
  <c r="AZ215" i="3"/>
  <c r="AZ216" i="3"/>
  <c r="AZ217" i="3"/>
  <c r="AZ218" i="3"/>
  <c r="AZ219" i="3"/>
  <c r="AZ220" i="3"/>
  <c r="AZ221" i="3"/>
  <c r="AZ222" i="3"/>
  <c r="AZ223" i="3"/>
  <c r="AZ224" i="3"/>
  <c r="AZ225" i="3"/>
  <c r="AZ226" i="3"/>
  <c r="AZ227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146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182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5" i="3"/>
  <c r="AX206" i="3"/>
  <c r="AX207" i="3"/>
  <c r="AX208" i="3"/>
  <c r="AX209" i="3"/>
  <c r="AX210" i="3"/>
  <c r="AX211" i="3"/>
  <c r="AX212" i="3"/>
  <c r="AX213" i="3"/>
  <c r="AX214" i="3"/>
  <c r="AX215" i="3"/>
  <c r="AX216" i="3"/>
  <c r="AX217" i="3"/>
  <c r="AX218" i="3"/>
  <c r="AX219" i="3"/>
  <c r="AX220" i="3"/>
  <c r="AX221" i="3"/>
  <c r="AX222" i="3"/>
  <c r="AX223" i="3"/>
  <c r="AX224" i="3"/>
  <c r="AX225" i="3"/>
  <c r="AX226" i="3"/>
  <c r="AX227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147" i="3"/>
  <c r="AW148" i="3"/>
  <c r="AW149" i="3"/>
  <c r="AW150" i="3"/>
  <c r="AW151" i="3"/>
  <c r="AW152" i="3"/>
  <c r="AW153" i="3"/>
  <c r="AW154" i="3"/>
  <c r="AW155" i="3"/>
  <c r="AW156" i="3"/>
  <c r="AW157" i="3"/>
  <c r="AW158" i="3"/>
  <c r="AW159" i="3"/>
  <c r="AW160" i="3"/>
  <c r="AW161" i="3"/>
  <c r="AW162" i="3"/>
  <c r="AW163" i="3"/>
  <c r="AW164" i="3"/>
  <c r="AW165" i="3"/>
  <c r="AW166" i="3"/>
  <c r="AW167" i="3"/>
  <c r="AW168" i="3"/>
  <c r="AW169" i="3"/>
  <c r="AW170" i="3"/>
  <c r="AW171" i="3"/>
  <c r="AW172" i="3"/>
  <c r="AW173" i="3"/>
  <c r="AW174" i="3"/>
  <c r="AW175" i="3"/>
  <c r="AW176" i="3"/>
  <c r="AW177" i="3"/>
  <c r="AW178" i="3"/>
  <c r="AW179" i="3"/>
  <c r="AW180" i="3"/>
  <c r="AW181" i="3"/>
  <c r="AW182" i="3"/>
  <c r="AW183" i="3"/>
  <c r="AW184" i="3"/>
  <c r="AW185" i="3"/>
  <c r="AW186" i="3"/>
  <c r="AW187" i="3"/>
  <c r="AW188" i="3"/>
  <c r="AW189" i="3"/>
  <c r="AW190" i="3"/>
  <c r="AW191" i="3"/>
  <c r="AW192" i="3"/>
  <c r="AW193" i="3"/>
  <c r="AW194" i="3"/>
  <c r="AW195" i="3"/>
  <c r="AW196" i="3"/>
  <c r="AW197" i="3"/>
  <c r="AW198" i="3"/>
  <c r="AW199" i="3"/>
  <c r="AW200" i="3"/>
  <c r="AW201" i="3"/>
  <c r="AW202" i="3"/>
  <c r="AW203" i="3"/>
  <c r="AW204" i="3"/>
  <c r="AW205" i="3"/>
  <c r="AW206" i="3"/>
  <c r="AW207" i="3"/>
  <c r="AW208" i="3"/>
  <c r="AW209" i="3"/>
  <c r="AW210" i="3"/>
  <c r="AW211" i="3"/>
  <c r="AW212" i="3"/>
  <c r="AW213" i="3"/>
  <c r="AW214" i="3"/>
  <c r="AW215" i="3"/>
  <c r="AW216" i="3"/>
  <c r="AW217" i="3"/>
  <c r="AW218" i="3"/>
  <c r="AW219" i="3"/>
  <c r="AW220" i="3"/>
  <c r="AW221" i="3"/>
  <c r="AW222" i="3"/>
  <c r="AW223" i="3"/>
  <c r="AW224" i="3"/>
  <c r="AW225" i="3"/>
  <c r="AW226" i="3"/>
  <c r="AW227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6" i="3"/>
  <c r="AV207" i="3"/>
  <c r="AV208" i="3"/>
  <c r="AV209" i="3"/>
  <c r="AV210" i="3"/>
  <c r="AV211" i="3"/>
  <c r="AV212" i="3"/>
  <c r="AV213" i="3"/>
  <c r="AV214" i="3"/>
  <c r="AV215" i="3"/>
  <c r="AV216" i="3"/>
  <c r="AV217" i="3"/>
  <c r="AV218" i="3"/>
  <c r="AV219" i="3"/>
  <c r="AV220" i="3"/>
  <c r="AV221" i="3"/>
  <c r="AV222" i="3"/>
  <c r="AV223" i="3"/>
  <c r="AV224" i="3"/>
  <c r="AV225" i="3"/>
  <c r="AV226" i="3"/>
  <c r="AV227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19" i="3"/>
  <c r="AU220" i="3"/>
  <c r="AU221" i="3"/>
  <c r="AU222" i="3"/>
  <c r="AU223" i="3"/>
  <c r="AU224" i="3"/>
  <c r="AU225" i="3"/>
  <c r="AU226" i="3"/>
  <c r="AU227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2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205" i="3"/>
  <c r="AT206" i="3"/>
  <c r="AT207" i="3"/>
  <c r="AT208" i="3"/>
  <c r="AT209" i="3"/>
  <c r="AT210" i="3"/>
  <c r="AT211" i="3"/>
  <c r="AT212" i="3"/>
  <c r="AT213" i="3"/>
  <c r="AT214" i="3"/>
  <c r="AT215" i="3"/>
  <c r="AT216" i="3"/>
  <c r="AT217" i="3"/>
  <c r="AT218" i="3"/>
  <c r="AT219" i="3"/>
  <c r="AT220" i="3"/>
  <c r="AT221" i="3"/>
  <c r="AT222" i="3"/>
  <c r="AT223" i="3"/>
  <c r="AT224" i="3"/>
  <c r="AT225" i="3"/>
  <c r="AT226" i="3"/>
  <c r="AT227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R218" i="3"/>
  <c r="AR219" i="3"/>
  <c r="AR220" i="3"/>
  <c r="AR221" i="3"/>
  <c r="AR222" i="3"/>
  <c r="AR223" i="3"/>
  <c r="AR224" i="3"/>
  <c r="AR225" i="3"/>
  <c r="AR226" i="3"/>
  <c r="AR227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F5" i="3"/>
  <c r="BD5" i="3" s="1"/>
  <c r="F122" i="5" s="1"/>
  <c r="AF6" i="3"/>
  <c r="AF7" i="3"/>
  <c r="AF8" i="3"/>
  <c r="AF9" i="3"/>
  <c r="BD9" i="3" s="1"/>
  <c r="F125" i="5" s="1"/>
  <c r="AF10" i="3"/>
  <c r="AF11" i="3"/>
  <c r="AF12" i="3"/>
  <c r="AF13" i="3"/>
  <c r="BD13" i="3" s="1"/>
  <c r="F138" i="5" s="1"/>
  <c r="AF14" i="3"/>
  <c r="AF15" i="3"/>
  <c r="AF16" i="3"/>
  <c r="AF17" i="3"/>
  <c r="BD17" i="3" s="1"/>
  <c r="F140" i="5" s="1"/>
  <c r="AF18" i="3"/>
  <c r="AF19" i="3"/>
  <c r="AF20" i="3"/>
  <c r="AF21" i="3"/>
  <c r="BD21" i="3" s="1"/>
  <c r="F142" i="5" s="1"/>
  <c r="AF22" i="3"/>
  <c r="AF23" i="3"/>
  <c r="AF24" i="3"/>
  <c r="AF25" i="3"/>
  <c r="BD25" i="3" s="1"/>
  <c r="F134" i="5" s="1"/>
  <c r="AF26" i="3"/>
  <c r="AF27" i="3"/>
  <c r="AF28" i="3"/>
  <c r="AF29" i="3"/>
  <c r="BD29" i="3" s="1"/>
  <c r="F225" i="5" s="1"/>
  <c r="AF30" i="3"/>
  <c r="AF31" i="3"/>
  <c r="AF32" i="3"/>
  <c r="AF33" i="3"/>
  <c r="BD33" i="3" s="1"/>
  <c r="F112" i="5" s="1"/>
  <c r="AF34" i="3"/>
  <c r="AF35" i="3"/>
  <c r="AF36" i="3"/>
  <c r="AF37" i="3"/>
  <c r="BD37" i="3" s="1"/>
  <c r="F113" i="5" s="1"/>
  <c r="AF38" i="3"/>
  <c r="AF39" i="3"/>
  <c r="AF40" i="3"/>
  <c r="AF41" i="3"/>
  <c r="BD41" i="3" s="1"/>
  <c r="F117" i="5" s="1"/>
  <c r="AF42" i="3"/>
  <c r="AF43" i="3"/>
  <c r="AF44" i="3"/>
  <c r="AF45" i="3"/>
  <c r="BD45" i="3" s="1"/>
  <c r="F169" i="5" s="1"/>
  <c r="AF46" i="3"/>
  <c r="AF47" i="3"/>
  <c r="AF48" i="3"/>
  <c r="AF49" i="3"/>
  <c r="BD49" i="3" s="1"/>
  <c r="F163" i="5" s="1"/>
  <c r="AF50" i="3"/>
  <c r="AF51" i="3"/>
  <c r="AF52" i="3"/>
  <c r="AF53" i="3"/>
  <c r="BD53" i="3" s="1"/>
  <c r="F170" i="5" s="1"/>
  <c r="AF54" i="3"/>
  <c r="AF55" i="3"/>
  <c r="AF56" i="3"/>
  <c r="AF57" i="3"/>
  <c r="BD57" i="3" s="1"/>
  <c r="F174" i="5" s="1"/>
  <c r="AF58" i="3"/>
  <c r="AF59" i="3"/>
  <c r="AF60" i="3"/>
  <c r="AF61" i="3"/>
  <c r="BD61" i="3" s="1"/>
  <c r="F192" i="5" s="1"/>
  <c r="AF62" i="3"/>
  <c r="AF63" i="3"/>
  <c r="AF64" i="3"/>
  <c r="AF65" i="3"/>
  <c r="BD65" i="3" s="1"/>
  <c r="F180" i="5" s="1"/>
  <c r="AF66" i="3"/>
  <c r="AF67" i="3"/>
  <c r="AF68" i="3"/>
  <c r="AF69" i="3"/>
  <c r="BD69" i="3" s="1"/>
  <c r="F189" i="5" s="1"/>
  <c r="AF70" i="3"/>
  <c r="AF71" i="3"/>
  <c r="AF72" i="3"/>
  <c r="AF73" i="3"/>
  <c r="BD73" i="3" s="1"/>
  <c r="F184" i="5" s="1"/>
  <c r="AF74" i="3"/>
  <c r="AF75" i="3"/>
  <c r="AF76" i="3"/>
  <c r="AF77" i="3"/>
  <c r="BD77" i="3" s="1"/>
  <c r="F187" i="5" s="1"/>
  <c r="AF78" i="3"/>
  <c r="AF79" i="3"/>
  <c r="AF80" i="3"/>
  <c r="AF81" i="3"/>
  <c r="BD81" i="3" s="1"/>
  <c r="F3" i="5" s="1"/>
  <c r="AF82" i="3"/>
  <c r="AF83" i="3"/>
  <c r="AF84" i="3"/>
  <c r="AF85" i="3"/>
  <c r="BD85" i="3" s="1"/>
  <c r="F6" i="5" s="1"/>
  <c r="AF86" i="3"/>
  <c r="AF87" i="3"/>
  <c r="AF88" i="3"/>
  <c r="AF89" i="3"/>
  <c r="BD89" i="3" s="1"/>
  <c r="F222" i="5" s="1"/>
  <c r="AF90" i="3"/>
  <c r="AF91" i="3"/>
  <c r="AF92" i="3"/>
  <c r="AF93" i="3"/>
  <c r="BD93" i="3" s="1"/>
  <c r="F64" i="5" s="1"/>
  <c r="AF94" i="3"/>
  <c r="AF95" i="3"/>
  <c r="AF96" i="3"/>
  <c r="AF97" i="3"/>
  <c r="BD97" i="3" s="1"/>
  <c r="F69" i="5" s="1"/>
  <c r="AF98" i="3"/>
  <c r="AF99" i="3"/>
  <c r="AF100" i="3"/>
  <c r="AF101" i="3"/>
  <c r="BD101" i="3" s="1"/>
  <c r="F26" i="5" s="1"/>
  <c r="AF102" i="3"/>
  <c r="AF103" i="3"/>
  <c r="AF104" i="3"/>
  <c r="AF105" i="3"/>
  <c r="BD105" i="3" s="1"/>
  <c r="F28" i="5" s="1"/>
  <c r="AF106" i="3"/>
  <c r="AF107" i="3"/>
  <c r="AF108" i="3"/>
  <c r="AF109" i="3"/>
  <c r="BD109" i="3" s="1"/>
  <c r="F23" i="5" s="1"/>
  <c r="AF110" i="3"/>
  <c r="AF111" i="3"/>
  <c r="AF112" i="3"/>
  <c r="AF113" i="3"/>
  <c r="BD113" i="3" s="1"/>
  <c r="F19" i="5" s="1"/>
  <c r="AF114" i="3"/>
  <c r="AF115" i="3"/>
  <c r="AF116" i="3"/>
  <c r="AF117" i="3"/>
  <c r="BD117" i="3" s="1"/>
  <c r="F54" i="5" s="1"/>
  <c r="AF118" i="3"/>
  <c r="AF119" i="3"/>
  <c r="AF120" i="3"/>
  <c r="AF121" i="3"/>
  <c r="BD121" i="3" s="1"/>
  <c r="F55" i="5" s="1"/>
  <c r="AF122" i="3"/>
  <c r="AF123" i="3"/>
  <c r="AF124" i="3"/>
  <c r="AF125" i="3"/>
  <c r="BD125" i="3" s="1"/>
  <c r="F61" i="5" s="1"/>
  <c r="AF126" i="3"/>
  <c r="AF127" i="3"/>
  <c r="AF128" i="3"/>
  <c r="AF129" i="3"/>
  <c r="BD129" i="3" s="1"/>
  <c r="F41" i="5" s="1"/>
  <c r="AF130" i="3"/>
  <c r="AF131" i="3"/>
  <c r="AF132" i="3"/>
  <c r="AF133" i="3"/>
  <c r="BD133" i="3" s="1"/>
  <c r="F44" i="5" s="1"/>
  <c r="AF134" i="3"/>
  <c r="AF135" i="3"/>
  <c r="AF136" i="3"/>
  <c r="AF137" i="3"/>
  <c r="BD137" i="3" s="1"/>
  <c r="F15" i="5" s="1"/>
  <c r="AF138" i="3"/>
  <c r="AF139" i="3"/>
  <c r="AF140" i="3"/>
  <c r="AF141" i="3"/>
  <c r="BD141" i="3" s="1"/>
  <c r="F38" i="5" s="1"/>
  <c r="AF142" i="3"/>
  <c r="AF143" i="3"/>
  <c r="AF144" i="3"/>
  <c r="AF145" i="3"/>
  <c r="BD145" i="3" s="1"/>
  <c r="F35" i="5" s="1"/>
  <c r="AF146" i="3"/>
  <c r="AF147" i="3"/>
  <c r="AF148" i="3"/>
  <c r="AF149" i="3"/>
  <c r="BD149" i="3" s="1"/>
  <c r="F47" i="5" s="1"/>
  <c r="AF150" i="3"/>
  <c r="AF151" i="3"/>
  <c r="AF152" i="3"/>
  <c r="AF153" i="3"/>
  <c r="BD153" i="3" s="1"/>
  <c r="F46" i="5" s="1"/>
  <c r="AF154" i="3"/>
  <c r="AF155" i="3"/>
  <c r="AF156" i="3"/>
  <c r="AF157" i="3"/>
  <c r="BD157" i="3" s="1"/>
  <c r="F78" i="5" s="1"/>
  <c r="AF158" i="3"/>
  <c r="AF159" i="3"/>
  <c r="AF160" i="3"/>
  <c r="AF161" i="3"/>
  <c r="BD161" i="3" s="1"/>
  <c r="F72" i="5" s="1"/>
  <c r="AF162" i="3"/>
  <c r="AF163" i="3"/>
  <c r="AF164" i="3"/>
  <c r="AF165" i="3"/>
  <c r="BD165" i="3" s="1"/>
  <c r="F75" i="5" s="1"/>
  <c r="AF166" i="3"/>
  <c r="AF167" i="3"/>
  <c r="AF168" i="3"/>
  <c r="AF169" i="3"/>
  <c r="BD169" i="3" s="1"/>
  <c r="F97" i="5" s="1"/>
  <c r="AF170" i="3"/>
  <c r="AF171" i="3"/>
  <c r="AF172" i="3"/>
  <c r="AF173" i="3"/>
  <c r="BD173" i="3" s="1"/>
  <c r="F219" i="5" s="1"/>
  <c r="AF174" i="3"/>
  <c r="AF175" i="3"/>
  <c r="AF176" i="3"/>
  <c r="AF177" i="3"/>
  <c r="BD177" i="3" s="1"/>
  <c r="F92" i="5" s="1"/>
  <c r="AF178" i="3"/>
  <c r="AF179" i="3"/>
  <c r="AF180" i="3"/>
  <c r="AF181" i="3"/>
  <c r="BD181" i="3" s="1"/>
  <c r="F101" i="5" s="1"/>
  <c r="AF182" i="3"/>
  <c r="AF183" i="3"/>
  <c r="AF184" i="3"/>
  <c r="AF185" i="3"/>
  <c r="BD185" i="3" s="1"/>
  <c r="F105" i="5" s="1"/>
  <c r="AF186" i="3"/>
  <c r="AF187" i="3"/>
  <c r="AF188" i="3"/>
  <c r="AF189" i="3"/>
  <c r="BD189" i="3" s="1"/>
  <c r="F147" i="5" s="1"/>
  <c r="AF190" i="3"/>
  <c r="AF191" i="3"/>
  <c r="AF192" i="3"/>
  <c r="AF193" i="3"/>
  <c r="BD193" i="3" s="1"/>
  <c r="F151" i="5" s="1"/>
  <c r="AF194" i="3"/>
  <c r="AF195" i="3"/>
  <c r="AF196" i="3"/>
  <c r="AF197" i="3"/>
  <c r="BD197" i="3" s="1"/>
  <c r="F153" i="5" s="1"/>
  <c r="AF198" i="3"/>
  <c r="AF199" i="3"/>
  <c r="AF200" i="3"/>
  <c r="AF201" i="3"/>
  <c r="BD201" i="3" s="1"/>
  <c r="F155" i="5" s="1"/>
  <c r="AF202" i="3"/>
  <c r="AF203" i="3"/>
  <c r="AF204" i="3"/>
  <c r="AF205" i="3"/>
  <c r="BD205" i="3" s="1"/>
  <c r="F201" i="5" s="1"/>
  <c r="AF206" i="3"/>
  <c r="AF207" i="3"/>
  <c r="AF208" i="3"/>
  <c r="AF209" i="3"/>
  <c r="BD209" i="3" s="1"/>
  <c r="F205" i="5" s="1"/>
  <c r="AF210" i="3"/>
  <c r="AF211" i="3"/>
  <c r="AF212" i="3"/>
  <c r="AF213" i="3"/>
  <c r="BD213" i="3" s="1"/>
  <c r="F200" i="5" s="1"/>
  <c r="AF214" i="3"/>
  <c r="AF215" i="3"/>
  <c r="AF216" i="3"/>
  <c r="AF217" i="3"/>
  <c r="BD217" i="3" s="1"/>
  <c r="F208" i="5" s="1"/>
  <c r="AF218" i="3"/>
  <c r="AF219" i="3"/>
  <c r="AF220" i="3"/>
  <c r="AF221" i="3"/>
  <c r="BD221" i="3" s="1"/>
  <c r="F215" i="5" s="1"/>
  <c r="AF222" i="3"/>
  <c r="AF223" i="3"/>
  <c r="AF224" i="3"/>
  <c r="AF225" i="3"/>
  <c r="BD225" i="3" s="1"/>
  <c r="F83" i="5" s="1"/>
  <c r="AF226" i="3"/>
  <c r="AF227" i="3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Y5" i="2"/>
  <c r="Y6" i="2"/>
  <c r="Y7" i="2"/>
  <c r="AR7" i="2" s="1"/>
  <c r="E143" i="5" s="1"/>
  <c r="Y8" i="2"/>
  <c r="AR8" i="2" s="1"/>
  <c r="E124" i="5" s="1"/>
  <c r="Y9" i="2"/>
  <c r="Y10" i="2"/>
  <c r="Y11" i="2"/>
  <c r="AR11" i="2" s="1"/>
  <c r="E127" i="5" s="1"/>
  <c r="Y12" i="2"/>
  <c r="AR12" i="2" s="1"/>
  <c r="E128" i="5" s="1"/>
  <c r="Y13" i="2"/>
  <c r="Y14" i="2"/>
  <c r="Y15" i="2"/>
  <c r="AR15" i="2" s="1"/>
  <c r="E144" i="5" s="1"/>
  <c r="Y16" i="2"/>
  <c r="AR16" i="2" s="1"/>
  <c r="E141" i="5" s="1"/>
  <c r="Y17" i="2"/>
  <c r="Y18" i="2"/>
  <c r="Y19" i="2"/>
  <c r="AR19" i="2" s="1"/>
  <c r="E130" i="5" s="1"/>
  <c r="Y20" i="2"/>
  <c r="AR20" i="2" s="1"/>
  <c r="E131" i="5" s="1"/>
  <c r="Y21" i="2"/>
  <c r="Y22" i="2"/>
  <c r="Y23" i="2"/>
  <c r="AR23" i="2" s="1"/>
  <c r="E133" i="5" s="1"/>
  <c r="Y24" i="2"/>
  <c r="AR24" i="2" s="1"/>
  <c r="E136" i="5" s="1"/>
  <c r="Y25" i="2"/>
  <c r="Y26" i="2"/>
  <c r="Y27" i="2"/>
  <c r="AR27" i="2" s="1"/>
  <c r="E135" i="5" s="1"/>
  <c r="Y28" i="2"/>
  <c r="AR28" i="2" s="1"/>
  <c r="E139" i="5" s="1"/>
  <c r="Y29" i="2"/>
  <c r="Y30" i="2"/>
  <c r="Y31" i="2"/>
  <c r="AR31" i="2" s="1"/>
  <c r="E110" i="5" s="1"/>
  <c r="Y32" i="2"/>
  <c r="AR32" i="2" s="1"/>
  <c r="E111" i="5" s="1"/>
  <c r="Y33" i="2"/>
  <c r="Y34" i="2"/>
  <c r="Y35" i="2"/>
  <c r="AR35" i="2" s="1"/>
  <c r="E119" i="5" s="1"/>
  <c r="Y36" i="2"/>
  <c r="AR36" i="2" s="1"/>
  <c r="E108" i="5" s="1"/>
  <c r="Y37" i="2"/>
  <c r="Y38" i="2"/>
  <c r="Y39" i="2"/>
  <c r="AR39" i="2" s="1"/>
  <c r="E115" i="5" s="1"/>
  <c r="Y40" i="2"/>
  <c r="AR40" i="2" s="1"/>
  <c r="E116" i="5" s="1"/>
  <c r="Y41" i="2"/>
  <c r="Y42" i="2"/>
  <c r="Y43" i="2"/>
  <c r="AR43" i="2" s="1"/>
  <c r="E161" i="5" s="1"/>
  <c r="Y44" i="2"/>
  <c r="AR44" i="2" s="1"/>
  <c r="E160" i="5" s="1"/>
  <c r="Y45" i="2"/>
  <c r="Y46" i="2"/>
  <c r="Y47" i="2"/>
  <c r="AR47" i="2" s="1"/>
  <c r="E162" i="5" s="1"/>
  <c r="Y48" i="2"/>
  <c r="AR48" i="2" s="1"/>
  <c r="E168" i="5" s="1"/>
  <c r="Y49" i="2"/>
  <c r="Y50" i="2"/>
  <c r="Y51" i="2"/>
  <c r="AR51" i="2" s="1"/>
  <c r="E172" i="5" s="1"/>
  <c r="Y52" i="2"/>
  <c r="AR52" i="2" s="1"/>
  <c r="E165" i="5" s="1"/>
  <c r="Y53" i="2"/>
  <c r="Y54" i="2"/>
  <c r="Y55" i="2"/>
  <c r="AR55" i="2" s="1"/>
  <c r="E167" i="5" s="1"/>
  <c r="Y56" i="2"/>
  <c r="AR56" i="2" s="1"/>
  <c r="E188" i="5" s="1"/>
  <c r="Y57" i="2"/>
  <c r="Y58" i="2"/>
  <c r="Y59" i="2"/>
  <c r="AR59" i="2" s="1"/>
  <c r="E176" i="5" s="1"/>
  <c r="Y60" i="2"/>
  <c r="AR60" i="2" s="1"/>
  <c r="E177" i="5" s="1"/>
  <c r="Y61" i="2"/>
  <c r="Y62" i="2"/>
  <c r="Y63" i="2"/>
  <c r="AR63" i="2" s="1"/>
  <c r="E178" i="5" s="1"/>
  <c r="Y64" i="2"/>
  <c r="AR64" i="2" s="1"/>
  <c r="E179" i="5" s="1"/>
  <c r="Y65" i="2"/>
  <c r="Y66" i="2"/>
  <c r="Y67" i="2"/>
  <c r="AR67" i="2" s="1"/>
  <c r="E190" i="5" s="1"/>
  <c r="Y68" i="2"/>
  <c r="AR68" i="2" s="1"/>
  <c r="E182" i="5" s="1"/>
  <c r="Y69" i="2"/>
  <c r="Y70" i="2"/>
  <c r="Y71" i="2"/>
  <c r="AR71" i="2" s="1"/>
  <c r="E173" i="5" s="1"/>
  <c r="Y72" i="2"/>
  <c r="AR72" i="2" s="1"/>
  <c r="E191" i="5" s="1"/>
  <c r="Y73" i="2"/>
  <c r="Y74" i="2"/>
  <c r="Y75" i="2"/>
  <c r="AR75" i="2" s="1"/>
  <c r="E185" i="5" s="1"/>
  <c r="Y76" i="2"/>
  <c r="AR76" i="2" s="1"/>
  <c r="E186" i="5" s="1"/>
  <c r="Y77" i="2"/>
  <c r="Y78" i="2"/>
  <c r="Y79" i="2"/>
  <c r="AR79" i="2" s="1"/>
  <c r="E216" i="5" s="1"/>
  <c r="Y80" i="2"/>
  <c r="AR80" i="2" s="1"/>
  <c r="E217" i="5" s="1"/>
  <c r="Y81" i="2"/>
  <c r="Y82" i="2"/>
  <c r="Y83" i="2"/>
  <c r="AR83" i="2" s="1"/>
  <c r="E4" i="5" s="1"/>
  <c r="Y84" i="2"/>
  <c r="AR84" i="2" s="1"/>
  <c r="E5" i="5" s="1"/>
  <c r="Y85" i="2"/>
  <c r="Y86" i="2"/>
  <c r="Y87" i="2"/>
  <c r="AR87" i="2" s="1"/>
  <c r="E7" i="5" s="1"/>
  <c r="Y88" i="2"/>
  <c r="AR88" i="2" s="1"/>
  <c r="E220" i="5" s="1"/>
  <c r="Y89" i="2"/>
  <c r="Y90" i="2"/>
  <c r="Y91" i="2"/>
  <c r="AR91" i="2" s="1"/>
  <c r="E62" i="5" s="1"/>
  <c r="Y92" i="2"/>
  <c r="AR92" i="2" s="1"/>
  <c r="E63" i="5" s="1"/>
  <c r="Y93" i="2"/>
  <c r="Y94" i="2"/>
  <c r="Y95" i="2"/>
  <c r="AR95" i="2" s="1"/>
  <c r="E66" i="5" s="1"/>
  <c r="Y96" i="2"/>
  <c r="AR96" i="2" s="1"/>
  <c r="E68" i="5" s="1"/>
  <c r="Y97" i="2"/>
  <c r="Y98" i="2"/>
  <c r="Y99" i="2"/>
  <c r="AR99" i="2" s="1"/>
  <c r="E70" i="5" s="1"/>
  <c r="Y100" i="2"/>
  <c r="AR100" i="2" s="1"/>
  <c r="E24" i="5" s="1"/>
  <c r="Y101" i="2"/>
  <c r="Y102" i="2"/>
  <c r="Y103" i="2"/>
  <c r="AR103" i="2" s="1"/>
  <c r="E25" i="5" s="1"/>
  <c r="Y104" i="2"/>
  <c r="AR104" i="2" s="1"/>
  <c r="E32" i="5" s="1"/>
  <c r="Y105" i="2"/>
  <c r="Y106" i="2"/>
  <c r="Y107" i="2"/>
  <c r="AR107" i="2" s="1"/>
  <c r="E30" i="5" s="1"/>
  <c r="Y108" i="2"/>
  <c r="AR108" i="2" s="1"/>
  <c r="E31" i="5" s="1"/>
  <c r="Y109" i="2"/>
  <c r="Y110" i="2"/>
  <c r="Y111" i="2"/>
  <c r="AR111" i="2" s="1"/>
  <c r="E16" i="5" s="1"/>
  <c r="Y112" i="2"/>
  <c r="AR112" i="2" s="1"/>
  <c r="E18" i="5" s="1"/>
  <c r="Y113" i="2"/>
  <c r="Y114" i="2"/>
  <c r="Y115" i="2"/>
  <c r="AR115" i="2" s="1"/>
  <c r="E21" i="5" s="1"/>
  <c r="Y116" i="2"/>
  <c r="AR116" i="2" s="1"/>
  <c r="E22" i="5" s="1"/>
  <c r="Y117" i="2"/>
  <c r="Y118" i="2"/>
  <c r="Y119" i="2"/>
  <c r="AR119" i="2" s="1"/>
  <c r="E51" i="5" s="1"/>
  <c r="Y120" i="2"/>
  <c r="AR120" i="2" s="1"/>
  <c r="E53" i="5" s="1"/>
  <c r="Y121" i="2"/>
  <c r="Y122" i="2"/>
  <c r="Y123" i="2"/>
  <c r="AR123" i="2" s="1"/>
  <c r="E57" i="5" s="1"/>
  <c r="Y124" i="2"/>
  <c r="AR124" i="2" s="1"/>
  <c r="E60" i="5" s="1"/>
  <c r="Y125" i="2"/>
  <c r="Y126" i="2"/>
  <c r="Y127" i="2"/>
  <c r="AR127" i="2" s="1"/>
  <c r="E58" i="5" s="1"/>
  <c r="Y128" i="2"/>
  <c r="AR128" i="2" s="1"/>
  <c r="E59" i="5" s="1"/>
  <c r="Y129" i="2"/>
  <c r="Y130" i="2"/>
  <c r="Y131" i="2"/>
  <c r="AR131" i="2" s="1"/>
  <c r="E40" i="5" s="1"/>
  <c r="Y132" i="2"/>
  <c r="AR132" i="2" s="1"/>
  <c r="E43" i="5" s="1"/>
  <c r="Y133" i="2"/>
  <c r="Y134" i="2"/>
  <c r="Y135" i="2"/>
  <c r="AR135" i="2" s="1"/>
  <c r="E11" i="5" s="1"/>
  <c r="Y136" i="2"/>
  <c r="AR136" i="2" s="1"/>
  <c r="E12" i="5" s="1"/>
  <c r="Y137" i="2"/>
  <c r="Y138" i="2"/>
  <c r="Y139" i="2"/>
  <c r="AR139" i="2" s="1"/>
  <c r="E14" i="5" s="1"/>
  <c r="Y140" i="2"/>
  <c r="AR140" i="2" s="1"/>
  <c r="E10" i="5" s="1"/>
  <c r="Y141" i="2"/>
  <c r="Y142" i="2"/>
  <c r="Y143" i="2"/>
  <c r="AR143" i="2" s="1"/>
  <c r="E33" i="5" s="1"/>
  <c r="Y144" i="2"/>
  <c r="AR144" i="2" s="1"/>
  <c r="E86" i="5" s="1"/>
  <c r="Y145" i="2"/>
  <c r="Y146" i="2"/>
  <c r="Y147" i="2"/>
  <c r="AR147" i="2" s="1"/>
  <c r="E39" i="5" s="1"/>
  <c r="Y148" i="2"/>
  <c r="AR148" i="2" s="1"/>
  <c r="E37" i="5" s="1"/>
  <c r="Y149" i="2"/>
  <c r="Y150" i="2"/>
  <c r="Y151" i="2"/>
  <c r="AR151" i="2" s="1"/>
  <c r="E48" i="5" s="1"/>
  <c r="Y152" i="2"/>
  <c r="AR152" i="2" s="1"/>
  <c r="E49" i="5" s="1"/>
  <c r="Y153" i="2"/>
  <c r="Y154" i="2"/>
  <c r="Y155" i="2"/>
  <c r="AR155" i="2" s="1"/>
  <c r="E80" i="5" s="1"/>
  <c r="Y156" i="2"/>
  <c r="AR156" i="2" s="1"/>
  <c r="E81" i="5" s="1"/>
  <c r="Y157" i="2"/>
  <c r="Y158" i="2"/>
  <c r="Y159" i="2"/>
  <c r="AR159" i="2" s="1"/>
  <c r="E76" i="5" s="1"/>
  <c r="Y160" i="2"/>
  <c r="AR160" i="2" s="1"/>
  <c r="E77" i="5" s="1"/>
  <c r="Y161" i="2"/>
  <c r="Y162" i="2"/>
  <c r="Y163" i="2"/>
  <c r="AR163" i="2" s="1"/>
  <c r="E73" i="5" s="1"/>
  <c r="Y164" i="2"/>
  <c r="AR164" i="2" s="1"/>
  <c r="E74" i="5" s="1"/>
  <c r="Y165" i="2"/>
  <c r="Y166" i="2"/>
  <c r="Y167" i="2"/>
  <c r="AR167" i="2" s="1"/>
  <c r="E96" i="5" s="1"/>
  <c r="Y168" i="2"/>
  <c r="AR168" i="2" s="1"/>
  <c r="E87" i="5" s="1"/>
  <c r="Y169" i="2"/>
  <c r="Y170" i="2"/>
  <c r="Y171" i="2"/>
  <c r="AR171" i="2" s="1"/>
  <c r="E99" i="5" s="1"/>
  <c r="Y172" i="2"/>
  <c r="AR172" i="2" s="1"/>
  <c r="E89" i="5" s="1"/>
  <c r="Y173" i="2"/>
  <c r="Y174" i="2"/>
  <c r="Y175" i="2"/>
  <c r="AR175" i="2" s="1"/>
  <c r="E90" i="5" s="1"/>
  <c r="Y176" i="2"/>
  <c r="AR176" i="2" s="1"/>
  <c r="E91" i="5" s="1"/>
  <c r="Y177" i="2"/>
  <c r="Y178" i="2"/>
  <c r="Y179" i="2"/>
  <c r="AR179" i="2" s="1"/>
  <c r="E98" i="5" s="1"/>
  <c r="Y180" i="2"/>
  <c r="AR180" i="2" s="1"/>
  <c r="E94" i="5" s="1"/>
  <c r="Y181" i="2"/>
  <c r="Y182" i="2"/>
  <c r="Y183" i="2"/>
  <c r="AR183" i="2" s="1"/>
  <c r="E103" i="5" s="1"/>
  <c r="Y184" i="2"/>
  <c r="AR184" i="2" s="1"/>
  <c r="E106" i="5" s="1"/>
  <c r="Y185" i="2"/>
  <c r="Y186" i="2"/>
  <c r="Y187" i="2"/>
  <c r="AR187" i="2" s="1"/>
  <c r="E107" i="5" s="1"/>
  <c r="Y188" i="2"/>
  <c r="AR188" i="2" s="1"/>
  <c r="E146" i="5" s="1"/>
  <c r="Y189" i="2"/>
  <c r="Y190" i="2"/>
  <c r="Y191" i="2"/>
  <c r="AR191" i="2" s="1"/>
  <c r="E149" i="5" s="1"/>
  <c r="Y192" i="2"/>
  <c r="AR192" i="2" s="1"/>
  <c r="E150" i="5" s="1"/>
  <c r="Y193" i="2"/>
  <c r="Y194" i="2"/>
  <c r="Y195" i="2"/>
  <c r="AR195" i="2" s="1"/>
  <c r="E152" i="5" s="1"/>
  <c r="Y196" i="2"/>
  <c r="AR196" i="2" s="1"/>
  <c r="E159" i="5" s="1"/>
  <c r="Y197" i="2"/>
  <c r="Y198" i="2"/>
  <c r="Y199" i="2"/>
  <c r="AR199" i="2" s="1"/>
  <c r="E154" i="5" s="1"/>
  <c r="Y200" i="2"/>
  <c r="AR200" i="2" s="1"/>
  <c r="E158" i="5" s="1"/>
  <c r="Y201" i="2"/>
  <c r="Y202" i="2"/>
  <c r="Y203" i="2"/>
  <c r="AR203" i="2" s="1"/>
  <c r="E157" i="5" s="1"/>
  <c r="Y204" i="2"/>
  <c r="AR204" i="2" s="1"/>
  <c r="E196" i="5" s="1"/>
  <c r="Y205" i="2"/>
  <c r="Y206" i="2"/>
  <c r="Y207" i="2"/>
  <c r="AR207" i="2" s="1"/>
  <c r="E204" i="5" s="1"/>
  <c r="Y208" i="2"/>
  <c r="AR208" i="2" s="1"/>
  <c r="E195" i="5" s="1"/>
  <c r="Y209" i="2"/>
  <c r="Y210" i="2"/>
  <c r="Y211" i="2"/>
  <c r="AR211" i="2" s="1"/>
  <c r="E202" i="5" s="1"/>
  <c r="Y212" i="2"/>
  <c r="AR212" i="2" s="1"/>
  <c r="E199" i="5" s="1"/>
  <c r="Y213" i="2"/>
  <c r="Y214" i="2"/>
  <c r="Y215" i="2"/>
  <c r="AR215" i="2" s="1"/>
  <c r="E206" i="5" s="1"/>
  <c r="Y216" i="2"/>
  <c r="AR216" i="2" s="1"/>
  <c r="E213" i="5" s="1"/>
  <c r="Y217" i="2"/>
  <c r="Y218" i="2"/>
  <c r="Y219" i="2"/>
  <c r="AR219" i="2" s="1"/>
  <c r="E209" i="5" s="1"/>
  <c r="Y220" i="2"/>
  <c r="AR220" i="2" s="1"/>
  <c r="E214" i="5" s="1"/>
  <c r="Y221" i="2"/>
  <c r="Y222" i="2"/>
  <c r="Y223" i="2"/>
  <c r="AR223" i="2" s="1"/>
  <c r="E211" i="5" s="1"/>
  <c r="Y224" i="2"/>
  <c r="AR224" i="2" s="1"/>
  <c r="E207" i="5" s="1"/>
  <c r="Y225" i="2"/>
  <c r="Y226" i="2"/>
  <c r="Y227" i="2"/>
  <c r="AR227" i="2" s="1"/>
  <c r="E218" i="5" s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S5" i="1"/>
  <c r="AF5" i="1" s="1"/>
  <c r="D122" i="5" s="1"/>
  <c r="S6" i="1"/>
  <c r="S7" i="1"/>
  <c r="S8" i="1"/>
  <c r="S9" i="1"/>
  <c r="AF9" i="1" s="1"/>
  <c r="D125" i="5" s="1"/>
  <c r="S10" i="1"/>
  <c r="S11" i="1"/>
  <c r="S12" i="1"/>
  <c r="S13" i="1"/>
  <c r="AF13" i="1" s="1"/>
  <c r="D138" i="5" s="1"/>
  <c r="S14" i="1"/>
  <c r="S15" i="1"/>
  <c r="S16" i="1"/>
  <c r="S17" i="1"/>
  <c r="AF17" i="1" s="1"/>
  <c r="D140" i="5" s="1"/>
  <c r="S18" i="1"/>
  <c r="S19" i="1"/>
  <c r="S20" i="1"/>
  <c r="S21" i="1"/>
  <c r="AF21" i="1" s="1"/>
  <c r="D142" i="5" s="1"/>
  <c r="S22" i="1"/>
  <c r="S23" i="1"/>
  <c r="S24" i="1"/>
  <c r="S25" i="1"/>
  <c r="AF25" i="1" s="1"/>
  <c r="D134" i="5" s="1"/>
  <c r="S26" i="1"/>
  <c r="S27" i="1"/>
  <c r="S28" i="1"/>
  <c r="S29" i="1"/>
  <c r="AF29" i="1" s="1"/>
  <c r="D225" i="5" s="1"/>
  <c r="S30" i="1"/>
  <c r="S31" i="1"/>
  <c r="S32" i="1"/>
  <c r="S33" i="1"/>
  <c r="AF33" i="1" s="1"/>
  <c r="D112" i="5" s="1"/>
  <c r="S34" i="1"/>
  <c r="S35" i="1"/>
  <c r="S36" i="1"/>
  <c r="S37" i="1"/>
  <c r="AF37" i="1" s="1"/>
  <c r="D113" i="5" s="1"/>
  <c r="S38" i="1"/>
  <c r="S39" i="1"/>
  <c r="S40" i="1"/>
  <c r="S41" i="1"/>
  <c r="AF41" i="1" s="1"/>
  <c r="D117" i="5" s="1"/>
  <c r="S42" i="1"/>
  <c r="S43" i="1"/>
  <c r="S44" i="1"/>
  <c r="S45" i="1"/>
  <c r="AF45" i="1" s="1"/>
  <c r="D169" i="5" s="1"/>
  <c r="S46" i="1"/>
  <c r="S47" i="1"/>
  <c r="S48" i="1"/>
  <c r="S49" i="1"/>
  <c r="AF49" i="1" s="1"/>
  <c r="D163" i="5" s="1"/>
  <c r="S50" i="1"/>
  <c r="S51" i="1"/>
  <c r="S52" i="1"/>
  <c r="S53" i="1"/>
  <c r="AF53" i="1" s="1"/>
  <c r="D170" i="5" s="1"/>
  <c r="S54" i="1"/>
  <c r="S55" i="1"/>
  <c r="S56" i="1"/>
  <c r="S57" i="1"/>
  <c r="AF57" i="1" s="1"/>
  <c r="D174" i="5" s="1"/>
  <c r="S58" i="1"/>
  <c r="S59" i="1"/>
  <c r="S60" i="1"/>
  <c r="S61" i="1"/>
  <c r="AF61" i="1" s="1"/>
  <c r="D192" i="5" s="1"/>
  <c r="S62" i="1"/>
  <c r="S63" i="1"/>
  <c r="S64" i="1"/>
  <c r="S65" i="1"/>
  <c r="AF65" i="1" s="1"/>
  <c r="D180" i="5" s="1"/>
  <c r="S66" i="1"/>
  <c r="S67" i="1"/>
  <c r="S68" i="1"/>
  <c r="S69" i="1"/>
  <c r="AF69" i="1" s="1"/>
  <c r="D189" i="5" s="1"/>
  <c r="S70" i="1"/>
  <c r="S71" i="1"/>
  <c r="S72" i="1"/>
  <c r="S73" i="1"/>
  <c r="AF73" i="1" s="1"/>
  <c r="D184" i="5" s="1"/>
  <c r="S74" i="1"/>
  <c r="S75" i="1"/>
  <c r="S76" i="1"/>
  <c r="S77" i="1"/>
  <c r="AF77" i="1" s="1"/>
  <c r="D187" i="5" s="1"/>
  <c r="S78" i="1"/>
  <c r="S79" i="1"/>
  <c r="S80" i="1"/>
  <c r="S81" i="1"/>
  <c r="AF81" i="1" s="1"/>
  <c r="D3" i="5" s="1"/>
  <c r="S82" i="1"/>
  <c r="S83" i="1"/>
  <c r="S84" i="1"/>
  <c r="S85" i="1"/>
  <c r="AF85" i="1" s="1"/>
  <c r="D6" i="5" s="1"/>
  <c r="S86" i="1"/>
  <c r="S87" i="1"/>
  <c r="S88" i="1"/>
  <c r="S89" i="1"/>
  <c r="AF89" i="1" s="1"/>
  <c r="D222" i="5" s="1"/>
  <c r="S90" i="1"/>
  <c r="S91" i="1"/>
  <c r="S92" i="1"/>
  <c r="S93" i="1"/>
  <c r="AF93" i="1" s="1"/>
  <c r="D64" i="5" s="1"/>
  <c r="S94" i="1"/>
  <c r="S95" i="1"/>
  <c r="S96" i="1"/>
  <c r="S97" i="1"/>
  <c r="AF97" i="1" s="1"/>
  <c r="D69" i="5" s="1"/>
  <c r="S98" i="1"/>
  <c r="S99" i="1"/>
  <c r="S100" i="1"/>
  <c r="S101" i="1"/>
  <c r="AF101" i="1" s="1"/>
  <c r="D26" i="5" s="1"/>
  <c r="S102" i="1"/>
  <c r="S103" i="1"/>
  <c r="S104" i="1"/>
  <c r="S105" i="1"/>
  <c r="AF105" i="1" s="1"/>
  <c r="D28" i="5" s="1"/>
  <c r="S106" i="1"/>
  <c r="S107" i="1"/>
  <c r="S108" i="1"/>
  <c r="S109" i="1"/>
  <c r="AF109" i="1" s="1"/>
  <c r="D23" i="5" s="1"/>
  <c r="S110" i="1"/>
  <c r="S111" i="1"/>
  <c r="S112" i="1"/>
  <c r="S113" i="1"/>
  <c r="AF113" i="1" s="1"/>
  <c r="D19" i="5" s="1"/>
  <c r="S114" i="1"/>
  <c r="S115" i="1"/>
  <c r="S116" i="1"/>
  <c r="S117" i="1"/>
  <c r="AF117" i="1" s="1"/>
  <c r="D54" i="5" s="1"/>
  <c r="S118" i="1"/>
  <c r="S119" i="1"/>
  <c r="S120" i="1"/>
  <c r="S121" i="1"/>
  <c r="AF121" i="1" s="1"/>
  <c r="D55" i="5" s="1"/>
  <c r="S122" i="1"/>
  <c r="S123" i="1"/>
  <c r="S124" i="1"/>
  <c r="S125" i="1"/>
  <c r="AF125" i="1" s="1"/>
  <c r="D61" i="5" s="1"/>
  <c r="S126" i="1"/>
  <c r="S127" i="1"/>
  <c r="S128" i="1"/>
  <c r="S129" i="1"/>
  <c r="AF129" i="1" s="1"/>
  <c r="D41" i="5" s="1"/>
  <c r="S130" i="1"/>
  <c r="S131" i="1"/>
  <c r="S132" i="1"/>
  <c r="S133" i="1"/>
  <c r="AF133" i="1" s="1"/>
  <c r="D44" i="5" s="1"/>
  <c r="S134" i="1"/>
  <c r="S135" i="1"/>
  <c r="S136" i="1"/>
  <c r="S137" i="1"/>
  <c r="AF137" i="1" s="1"/>
  <c r="D15" i="5" s="1"/>
  <c r="S138" i="1"/>
  <c r="S139" i="1"/>
  <c r="S140" i="1"/>
  <c r="S141" i="1"/>
  <c r="AF141" i="1" s="1"/>
  <c r="D38" i="5" s="1"/>
  <c r="S142" i="1"/>
  <c r="S143" i="1"/>
  <c r="S144" i="1"/>
  <c r="S145" i="1"/>
  <c r="AF145" i="1" s="1"/>
  <c r="D35" i="5" s="1"/>
  <c r="S146" i="1"/>
  <c r="S147" i="1"/>
  <c r="S148" i="1"/>
  <c r="S149" i="1"/>
  <c r="AF149" i="1" s="1"/>
  <c r="D47" i="5" s="1"/>
  <c r="S150" i="1"/>
  <c r="S151" i="1"/>
  <c r="S152" i="1"/>
  <c r="S153" i="1"/>
  <c r="AF153" i="1" s="1"/>
  <c r="D46" i="5" s="1"/>
  <c r="S154" i="1"/>
  <c r="S155" i="1"/>
  <c r="S156" i="1"/>
  <c r="S157" i="1"/>
  <c r="AF157" i="1" s="1"/>
  <c r="D78" i="5" s="1"/>
  <c r="S158" i="1"/>
  <c r="S159" i="1"/>
  <c r="S160" i="1"/>
  <c r="S161" i="1"/>
  <c r="AF161" i="1" s="1"/>
  <c r="D72" i="5" s="1"/>
  <c r="S162" i="1"/>
  <c r="S163" i="1"/>
  <c r="S164" i="1"/>
  <c r="S165" i="1"/>
  <c r="AF165" i="1" s="1"/>
  <c r="D75" i="5" s="1"/>
  <c r="S166" i="1"/>
  <c r="S167" i="1"/>
  <c r="S168" i="1"/>
  <c r="S169" i="1"/>
  <c r="AF169" i="1" s="1"/>
  <c r="D97" i="5" s="1"/>
  <c r="S170" i="1"/>
  <c r="S171" i="1"/>
  <c r="S172" i="1"/>
  <c r="S173" i="1"/>
  <c r="AF173" i="1" s="1"/>
  <c r="D219" i="5" s="1"/>
  <c r="S174" i="1"/>
  <c r="S175" i="1"/>
  <c r="S176" i="1"/>
  <c r="S177" i="1"/>
  <c r="AF177" i="1" s="1"/>
  <c r="D92" i="5" s="1"/>
  <c r="S178" i="1"/>
  <c r="S179" i="1"/>
  <c r="S180" i="1"/>
  <c r="S181" i="1"/>
  <c r="AF181" i="1" s="1"/>
  <c r="D101" i="5" s="1"/>
  <c r="S182" i="1"/>
  <c r="S183" i="1"/>
  <c r="S184" i="1"/>
  <c r="S185" i="1"/>
  <c r="AF185" i="1" s="1"/>
  <c r="D105" i="5" s="1"/>
  <c r="S186" i="1"/>
  <c r="S187" i="1"/>
  <c r="S188" i="1"/>
  <c r="S189" i="1"/>
  <c r="AF189" i="1" s="1"/>
  <c r="D147" i="5" s="1"/>
  <c r="S190" i="1"/>
  <c r="S191" i="1"/>
  <c r="S192" i="1"/>
  <c r="S193" i="1"/>
  <c r="AF193" i="1" s="1"/>
  <c r="D151" i="5" s="1"/>
  <c r="S194" i="1"/>
  <c r="S195" i="1"/>
  <c r="S196" i="1"/>
  <c r="S197" i="1"/>
  <c r="AF197" i="1" s="1"/>
  <c r="D153" i="5" s="1"/>
  <c r="S198" i="1"/>
  <c r="S199" i="1"/>
  <c r="S200" i="1"/>
  <c r="S201" i="1"/>
  <c r="AF201" i="1" s="1"/>
  <c r="D155" i="5" s="1"/>
  <c r="S202" i="1"/>
  <c r="S203" i="1"/>
  <c r="S204" i="1"/>
  <c r="S205" i="1"/>
  <c r="AF205" i="1" s="1"/>
  <c r="D201" i="5" s="1"/>
  <c r="S206" i="1"/>
  <c r="S207" i="1"/>
  <c r="S208" i="1"/>
  <c r="S209" i="1"/>
  <c r="AF209" i="1" s="1"/>
  <c r="D205" i="5" s="1"/>
  <c r="S210" i="1"/>
  <c r="S211" i="1"/>
  <c r="S212" i="1"/>
  <c r="S213" i="1"/>
  <c r="AF213" i="1" s="1"/>
  <c r="D200" i="5" s="1"/>
  <c r="S214" i="1"/>
  <c r="S215" i="1"/>
  <c r="S216" i="1"/>
  <c r="S217" i="1"/>
  <c r="AF217" i="1" s="1"/>
  <c r="D208" i="5" s="1"/>
  <c r="S218" i="1"/>
  <c r="S219" i="1"/>
  <c r="S220" i="1"/>
  <c r="S221" i="1"/>
  <c r="AF221" i="1" s="1"/>
  <c r="D215" i="5" s="1"/>
  <c r="S222" i="1"/>
  <c r="S223" i="1"/>
  <c r="S224" i="1"/>
  <c r="S225" i="1"/>
  <c r="AF225" i="1" s="1"/>
  <c r="D83" i="5" s="1"/>
  <c r="S226" i="1"/>
  <c r="S227" i="1"/>
  <c r="Z4" i="4"/>
  <c r="Y4" i="4"/>
  <c r="X4" i="4"/>
  <c r="W4" i="4"/>
  <c r="V4" i="4"/>
  <c r="U4" i="4"/>
  <c r="T4" i="4"/>
  <c r="S4" i="4"/>
  <c r="R4" i="4"/>
  <c r="Q4" i="4"/>
  <c r="P4" i="4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AE4" i="1"/>
  <c r="AD4" i="1"/>
  <c r="AC4" i="1"/>
  <c r="AB4" i="1"/>
  <c r="AA4" i="1"/>
  <c r="Z4" i="1"/>
  <c r="Y4" i="1"/>
  <c r="X4" i="1"/>
  <c r="W4" i="1"/>
  <c r="V4" i="1"/>
  <c r="U4" i="1"/>
  <c r="T4" i="1"/>
  <c r="AA4" i="4" l="1"/>
  <c r="AF226" i="1"/>
  <c r="D84" i="5" s="1"/>
  <c r="AF222" i="1"/>
  <c r="D210" i="5" s="1"/>
  <c r="AF218" i="1"/>
  <c r="D212" i="5" s="1"/>
  <c r="AF214" i="1"/>
  <c r="D203" i="5" s="1"/>
  <c r="AF210" i="1"/>
  <c r="D198" i="5" s="1"/>
  <c r="AF206" i="1"/>
  <c r="D197" i="5" s="1"/>
  <c r="AF202" i="1"/>
  <c r="D156" i="5" s="1"/>
  <c r="AF198" i="1"/>
  <c r="D224" i="5" s="1"/>
  <c r="AF194" i="1"/>
  <c r="D145" i="5" s="1"/>
  <c r="AF190" i="1"/>
  <c r="D148" i="5" s="1"/>
  <c r="AF186" i="1"/>
  <c r="D104" i="5" s="1"/>
  <c r="AF182" i="1"/>
  <c r="D102" i="5" s="1"/>
  <c r="AF178" i="1"/>
  <c r="D93" i="5" s="1"/>
  <c r="AF174" i="1"/>
  <c r="D95" i="5" s="1"/>
  <c r="AF170" i="1"/>
  <c r="D88" i="5" s="1"/>
  <c r="AF166" i="1"/>
  <c r="D100" i="5" s="1"/>
  <c r="AF162" i="1"/>
  <c r="D71" i="5" s="1"/>
  <c r="AF158" i="1"/>
  <c r="D82" i="5" s="1"/>
  <c r="AF154" i="1"/>
  <c r="D79" i="5" s="1"/>
  <c r="AF150" i="1"/>
  <c r="D50" i="5" s="1"/>
  <c r="AF146" i="1"/>
  <c r="D36" i="5" s="1"/>
  <c r="AF142" i="1"/>
  <c r="D34" i="5" s="1"/>
  <c r="AF138" i="1"/>
  <c r="D13" i="5" s="1"/>
  <c r="AF134" i="1"/>
  <c r="D45" i="5" s="1"/>
  <c r="AF130" i="1"/>
  <c r="D42" i="5" s="1"/>
  <c r="AF126" i="1"/>
  <c r="D85" i="5" s="1"/>
  <c r="AF122" i="1"/>
  <c r="D56" i="5" s="1"/>
  <c r="AF8" i="1"/>
  <c r="D124" i="5" s="1"/>
  <c r="AF118" i="1"/>
  <c r="D52" i="5" s="1"/>
  <c r="AF114" i="1"/>
  <c r="D20" i="5" s="1"/>
  <c r="AF110" i="1"/>
  <c r="D17" i="5" s="1"/>
  <c r="H17" i="5" s="1"/>
  <c r="AF106" i="1"/>
  <c r="D29" i="5" s="1"/>
  <c r="AF102" i="1"/>
  <c r="D27" i="5" s="1"/>
  <c r="AF98" i="1"/>
  <c r="D67" i="5" s="1"/>
  <c r="AF94" i="1"/>
  <c r="D65" i="5" s="1"/>
  <c r="H65" i="5" s="1"/>
  <c r="AF90" i="1"/>
  <c r="D221" i="5" s="1"/>
  <c r="AF86" i="1"/>
  <c r="D9" i="5" s="1"/>
  <c r="AF82" i="1"/>
  <c r="D8" i="5" s="1"/>
  <c r="AF78" i="1"/>
  <c r="D223" i="5" s="1"/>
  <c r="H223" i="5" s="1"/>
  <c r="AF74" i="1"/>
  <c r="D194" i="5" s="1"/>
  <c r="AF70" i="1"/>
  <c r="D183" i="5" s="1"/>
  <c r="AF66" i="1"/>
  <c r="D181" i="5" s="1"/>
  <c r="AF62" i="1"/>
  <c r="D193" i="5" s="1"/>
  <c r="H193" i="5" s="1"/>
  <c r="AF58" i="1"/>
  <c r="D175" i="5" s="1"/>
  <c r="AF54" i="1"/>
  <c r="D166" i="5" s="1"/>
  <c r="AF50" i="1"/>
  <c r="D164" i="5" s="1"/>
  <c r="AF46" i="1"/>
  <c r="D171" i="5" s="1"/>
  <c r="H171" i="5" s="1"/>
  <c r="AF42" i="1"/>
  <c r="D118" i="5" s="1"/>
  <c r="AF38" i="1"/>
  <c r="D114" i="5" s="1"/>
  <c r="AF34" i="1"/>
  <c r="D226" i="5" s="1"/>
  <c r="AF30" i="1"/>
  <c r="D109" i="5" s="1"/>
  <c r="H109" i="5" s="1"/>
  <c r="AF26" i="1"/>
  <c r="D137" i="5" s="1"/>
  <c r="AF22" i="1"/>
  <c r="D132" i="5" s="1"/>
  <c r="AF18" i="1"/>
  <c r="D129" i="5" s="1"/>
  <c r="AF14" i="1"/>
  <c r="D120" i="5" s="1"/>
  <c r="H120" i="5" s="1"/>
  <c r="AF10" i="1"/>
  <c r="D126" i="5" s="1"/>
  <c r="AF6" i="1"/>
  <c r="D123" i="5" s="1"/>
  <c r="AR225" i="2"/>
  <c r="E83" i="5" s="1"/>
  <c r="AR221" i="2"/>
  <c r="E215" i="5" s="1"/>
  <c r="H215" i="5" s="1"/>
  <c r="AR217" i="2"/>
  <c r="E208" i="5" s="1"/>
  <c r="AR213" i="2"/>
  <c r="E200" i="5" s="1"/>
  <c r="AR209" i="2"/>
  <c r="E205" i="5" s="1"/>
  <c r="AR205" i="2"/>
  <c r="E201" i="5" s="1"/>
  <c r="H201" i="5" s="1"/>
  <c r="AR201" i="2"/>
  <c r="E155" i="5" s="1"/>
  <c r="AR197" i="2"/>
  <c r="E153" i="5" s="1"/>
  <c r="AR193" i="2"/>
  <c r="E151" i="5" s="1"/>
  <c r="AR189" i="2"/>
  <c r="E147" i="5" s="1"/>
  <c r="H147" i="5" s="1"/>
  <c r="AR185" i="2"/>
  <c r="E105" i="5" s="1"/>
  <c r="AR181" i="2"/>
  <c r="E101" i="5" s="1"/>
  <c r="AR177" i="2"/>
  <c r="E92" i="5" s="1"/>
  <c r="AR173" i="2"/>
  <c r="E219" i="5" s="1"/>
  <c r="H219" i="5" s="1"/>
  <c r="AR169" i="2"/>
  <c r="E97" i="5" s="1"/>
  <c r="AR165" i="2"/>
  <c r="E75" i="5" s="1"/>
  <c r="AR161" i="2"/>
  <c r="E72" i="5" s="1"/>
  <c r="AR157" i="2"/>
  <c r="E78" i="5" s="1"/>
  <c r="H78" i="5" s="1"/>
  <c r="AR153" i="2"/>
  <c r="E46" i="5" s="1"/>
  <c r="AR149" i="2"/>
  <c r="E47" i="5" s="1"/>
  <c r="AR145" i="2"/>
  <c r="E35" i="5" s="1"/>
  <c r="AR141" i="2"/>
  <c r="E38" i="5" s="1"/>
  <c r="H38" i="5" s="1"/>
  <c r="AR137" i="2"/>
  <c r="E15" i="5" s="1"/>
  <c r="AR133" i="2"/>
  <c r="E44" i="5" s="1"/>
  <c r="AR129" i="2"/>
  <c r="E41" i="5" s="1"/>
  <c r="AR125" i="2"/>
  <c r="E61" i="5" s="1"/>
  <c r="H61" i="5" s="1"/>
  <c r="AR121" i="2"/>
  <c r="E55" i="5" s="1"/>
  <c r="AR117" i="2"/>
  <c r="E54" i="5" s="1"/>
  <c r="AR113" i="2"/>
  <c r="E19" i="5" s="1"/>
  <c r="AR109" i="2"/>
  <c r="E23" i="5" s="1"/>
  <c r="H23" i="5" s="1"/>
  <c r="AR105" i="2"/>
  <c r="E28" i="5" s="1"/>
  <c r="AR101" i="2"/>
  <c r="E26" i="5" s="1"/>
  <c r="AR97" i="2"/>
  <c r="E69" i="5" s="1"/>
  <c r="AR93" i="2"/>
  <c r="E64" i="5" s="1"/>
  <c r="H64" i="5" s="1"/>
  <c r="AR89" i="2"/>
  <c r="E222" i="5" s="1"/>
  <c r="AR85" i="2"/>
  <c r="E6" i="5" s="1"/>
  <c r="AR81" i="2"/>
  <c r="E3" i="5" s="1"/>
  <c r="AR77" i="2"/>
  <c r="E187" i="5" s="1"/>
  <c r="H187" i="5" s="1"/>
  <c r="AR73" i="2"/>
  <c r="E184" i="5" s="1"/>
  <c r="AR69" i="2"/>
  <c r="E189" i="5" s="1"/>
  <c r="AR65" i="2"/>
  <c r="E180" i="5" s="1"/>
  <c r="AR61" i="2"/>
  <c r="E192" i="5" s="1"/>
  <c r="H192" i="5" s="1"/>
  <c r="AR57" i="2"/>
  <c r="E174" i="5" s="1"/>
  <c r="AR53" i="2"/>
  <c r="E170" i="5" s="1"/>
  <c r="AR49" i="2"/>
  <c r="E163" i="5" s="1"/>
  <c r="AR45" i="2"/>
  <c r="E169" i="5" s="1"/>
  <c r="H169" i="5" s="1"/>
  <c r="AR41" i="2"/>
  <c r="E117" i="5" s="1"/>
  <c r="AR37" i="2"/>
  <c r="E113" i="5" s="1"/>
  <c r="AR33" i="2"/>
  <c r="E112" i="5" s="1"/>
  <c r="AR29" i="2"/>
  <c r="E225" i="5" s="1"/>
  <c r="H225" i="5" s="1"/>
  <c r="AR25" i="2"/>
  <c r="E134" i="5" s="1"/>
  <c r="AR21" i="2"/>
  <c r="E142" i="5" s="1"/>
  <c r="AR17" i="2"/>
  <c r="E140" i="5" s="1"/>
  <c r="AR13" i="2"/>
  <c r="E138" i="5" s="1"/>
  <c r="H138" i="5" s="1"/>
  <c r="AR9" i="2"/>
  <c r="E125" i="5" s="1"/>
  <c r="AR5" i="2"/>
  <c r="E122" i="5" s="1"/>
  <c r="BD224" i="3"/>
  <c r="F207" i="5" s="1"/>
  <c r="BD220" i="3"/>
  <c r="F214" i="5" s="1"/>
  <c r="BD216" i="3"/>
  <c r="F213" i="5" s="1"/>
  <c r="BD212" i="3"/>
  <c r="F199" i="5" s="1"/>
  <c r="BD208" i="3"/>
  <c r="F195" i="5" s="1"/>
  <c r="BD204" i="3"/>
  <c r="F196" i="5" s="1"/>
  <c r="BD200" i="3"/>
  <c r="F158" i="5" s="1"/>
  <c r="BD196" i="3"/>
  <c r="F159" i="5" s="1"/>
  <c r="BD192" i="3"/>
  <c r="F150" i="5" s="1"/>
  <c r="BD188" i="3"/>
  <c r="F146" i="5" s="1"/>
  <c r="BD184" i="3"/>
  <c r="F106" i="5" s="1"/>
  <c r="BD180" i="3"/>
  <c r="F94" i="5" s="1"/>
  <c r="BD176" i="3"/>
  <c r="F91" i="5" s="1"/>
  <c r="BD172" i="3"/>
  <c r="F89" i="5" s="1"/>
  <c r="BD168" i="3"/>
  <c r="F87" i="5" s="1"/>
  <c r="BD164" i="3"/>
  <c r="F74" i="5" s="1"/>
  <c r="BD160" i="3"/>
  <c r="F77" i="5" s="1"/>
  <c r="BD156" i="3"/>
  <c r="F81" i="5" s="1"/>
  <c r="BD152" i="3"/>
  <c r="F49" i="5" s="1"/>
  <c r="BD148" i="3"/>
  <c r="F37" i="5" s="1"/>
  <c r="BD144" i="3"/>
  <c r="F86" i="5" s="1"/>
  <c r="BD140" i="3"/>
  <c r="F10" i="5" s="1"/>
  <c r="BD136" i="3"/>
  <c r="F12" i="5" s="1"/>
  <c r="BD132" i="3"/>
  <c r="F43" i="5" s="1"/>
  <c r="BD128" i="3"/>
  <c r="F59" i="5" s="1"/>
  <c r="AA226" i="4"/>
  <c r="G84" i="5" s="1"/>
  <c r="AA222" i="4"/>
  <c r="G210" i="5" s="1"/>
  <c r="AA218" i="4"/>
  <c r="G212" i="5" s="1"/>
  <c r="AA214" i="4"/>
  <c r="G203" i="5" s="1"/>
  <c r="AA210" i="4"/>
  <c r="G198" i="5" s="1"/>
  <c r="AA206" i="4"/>
  <c r="G197" i="5" s="1"/>
  <c r="AA202" i="4"/>
  <c r="G156" i="5" s="1"/>
  <c r="AA198" i="4"/>
  <c r="G224" i="5" s="1"/>
  <c r="AA194" i="4"/>
  <c r="G145" i="5" s="1"/>
  <c r="AA190" i="4"/>
  <c r="G148" i="5" s="1"/>
  <c r="AA186" i="4"/>
  <c r="G104" i="5" s="1"/>
  <c r="AA182" i="4"/>
  <c r="G102" i="5" s="1"/>
  <c r="AA178" i="4"/>
  <c r="G93" i="5" s="1"/>
  <c r="AA174" i="4"/>
  <c r="G95" i="5" s="1"/>
  <c r="AA170" i="4"/>
  <c r="G88" i="5" s="1"/>
  <c r="AA166" i="4"/>
  <c r="G100" i="5" s="1"/>
  <c r="AA162" i="4"/>
  <c r="G71" i="5" s="1"/>
  <c r="AA158" i="4"/>
  <c r="G82" i="5" s="1"/>
  <c r="AA154" i="4"/>
  <c r="G79" i="5" s="1"/>
  <c r="AA150" i="4"/>
  <c r="G50" i="5" s="1"/>
  <c r="AA146" i="4"/>
  <c r="G36" i="5" s="1"/>
  <c r="AA142" i="4"/>
  <c r="G34" i="5" s="1"/>
  <c r="AA138" i="4"/>
  <c r="G13" i="5" s="1"/>
  <c r="AA134" i="4"/>
  <c r="G45" i="5" s="1"/>
  <c r="AA130" i="4"/>
  <c r="G42" i="5" s="1"/>
  <c r="AA126" i="4"/>
  <c r="G85" i="5" s="1"/>
  <c r="AA122" i="4"/>
  <c r="G56" i="5" s="1"/>
  <c r="AA118" i="4"/>
  <c r="G52" i="5" s="1"/>
  <c r="AA114" i="4"/>
  <c r="G20" i="5" s="1"/>
  <c r="AA110" i="4"/>
  <c r="G17" i="5" s="1"/>
  <c r="AA106" i="4"/>
  <c r="G29" i="5" s="1"/>
  <c r="AA102" i="4"/>
  <c r="G27" i="5" s="1"/>
  <c r="AA98" i="4"/>
  <c r="G67" i="5" s="1"/>
  <c r="AA94" i="4"/>
  <c r="G65" i="5" s="1"/>
  <c r="AA90" i="4"/>
  <c r="G221" i="5" s="1"/>
  <c r="AA86" i="4"/>
  <c r="G9" i="5" s="1"/>
  <c r="AA82" i="4"/>
  <c r="G8" i="5" s="1"/>
  <c r="AA78" i="4"/>
  <c r="G223" i="5" s="1"/>
  <c r="AA74" i="4"/>
  <c r="G194" i="5" s="1"/>
  <c r="AA70" i="4"/>
  <c r="G183" i="5" s="1"/>
  <c r="AA66" i="4"/>
  <c r="G181" i="5" s="1"/>
  <c r="AA62" i="4"/>
  <c r="G193" i="5" s="1"/>
  <c r="AA58" i="4"/>
  <c r="G175" i="5" s="1"/>
  <c r="AA54" i="4"/>
  <c r="G166" i="5" s="1"/>
  <c r="AA50" i="4"/>
  <c r="G164" i="5" s="1"/>
  <c r="AA46" i="4"/>
  <c r="G171" i="5" s="1"/>
  <c r="AA42" i="4"/>
  <c r="G118" i="5" s="1"/>
  <c r="AA38" i="4"/>
  <c r="G114" i="5" s="1"/>
  <c r="AA34" i="4"/>
  <c r="G226" i="5" s="1"/>
  <c r="AA30" i="4"/>
  <c r="G109" i="5" s="1"/>
  <c r="AA26" i="4"/>
  <c r="G137" i="5" s="1"/>
  <c r="AA22" i="4"/>
  <c r="G132" i="5" s="1"/>
  <c r="AA18" i="4"/>
  <c r="G129" i="5" s="1"/>
  <c r="AA14" i="4"/>
  <c r="G120" i="5" s="1"/>
  <c r="AA10" i="4"/>
  <c r="G126" i="5" s="1"/>
  <c r="AA6" i="4"/>
  <c r="G123" i="5" s="1"/>
  <c r="BD124" i="3"/>
  <c r="F60" i="5" s="1"/>
  <c r="BD120" i="3"/>
  <c r="F53" i="5" s="1"/>
  <c r="BD116" i="3"/>
  <c r="F22" i="5" s="1"/>
  <c r="BD112" i="3"/>
  <c r="F18" i="5" s="1"/>
  <c r="BD108" i="3"/>
  <c r="F31" i="5" s="1"/>
  <c r="BD104" i="3"/>
  <c r="F32" i="5" s="1"/>
  <c r="BD100" i="3"/>
  <c r="F24" i="5" s="1"/>
  <c r="BD96" i="3"/>
  <c r="F68" i="5" s="1"/>
  <c r="BD92" i="3"/>
  <c r="F63" i="5" s="1"/>
  <c r="BD88" i="3"/>
  <c r="F220" i="5" s="1"/>
  <c r="BD84" i="3"/>
  <c r="F5" i="5" s="1"/>
  <c r="BD80" i="3"/>
  <c r="F217" i="5" s="1"/>
  <c r="BD76" i="3"/>
  <c r="F186" i="5" s="1"/>
  <c r="BD72" i="3"/>
  <c r="F191" i="5" s="1"/>
  <c r="BD68" i="3"/>
  <c r="F182" i="5" s="1"/>
  <c r="BD64" i="3"/>
  <c r="F179" i="5" s="1"/>
  <c r="BD60" i="3"/>
  <c r="F177" i="5" s="1"/>
  <c r="BD56" i="3"/>
  <c r="F188" i="5" s="1"/>
  <c r="BD52" i="3"/>
  <c r="F165" i="5" s="1"/>
  <c r="BD48" i="3"/>
  <c r="F168" i="5" s="1"/>
  <c r="BD44" i="3"/>
  <c r="F160" i="5" s="1"/>
  <c r="BD40" i="3"/>
  <c r="F116" i="5" s="1"/>
  <c r="BD36" i="3"/>
  <c r="F108" i="5" s="1"/>
  <c r="BD32" i="3"/>
  <c r="F111" i="5" s="1"/>
  <c r="BD28" i="3"/>
  <c r="F139" i="5" s="1"/>
  <c r="BD24" i="3"/>
  <c r="F136" i="5" s="1"/>
  <c r="BD20" i="3"/>
  <c r="F131" i="5" s="1"/>
  <c r="BD16" i="3"/>
  <c r="F141" i="5" s="1"/>
  <c r="BD12" i="3"/>
  <c r="F128" i="5" s="1"/>
  <c r="BD8" i="3"/>
  <c r="F124" i="5" s="1"/>
  <c r="AA224" i="4"/>
  <c r="G207" i="5" s="1"/>
  <c r="AA220" i="4"/>
  <c r="G214" i="5" s="1"/>
  <c r="AA216" i="4"/>
  <c r="G213" i="5" s="1"/>
  <c r="H213" i="5" s="1"/>
  <c r="AA212" i="4"/>
  <c r="G199" i="5" s="1"/>
  <c r="AA208" i="4"/>
  <c r="G195" i="5" s="1"/>
  <c r="AA204" i="4"/>
  <c r="G196" i="5" s="1"/>
  <c r="AA200" i="4"/>
  <c r="G158" i="5" s="1"/>
  <c r="H158" i="5" s="1"/>
  <c r="AA196" i="4"/>
  <c r="G159" i="5" s="1"/>
  <c r="AA192" i="4"/>
  <c r="G150" i="5" s="1"/>
  <c r="AA188" i="4"/>
  <c r="G146" i="5" s="1"/>
  <c r="AA184" i="4"/>
  <c r="G106" i="5" s="1"/>
  <c r="H106" i="5" s="1"/>
  <c r="AA180" i="4"/>
  <c r="G94" i="5" s="1"/>
  <c r="AA176" i="4"/>
  <c r="G91" i="5" s="1"/>
  <c r="AA172" i="4"/>
  <c r="G89" i="5" s="1"/>
  <c r="AA168" i="4"/>
  <c r="G87" i="5" s="1"/>
  <c r="AA164" i="4"/>
  <c r="G74" i="5" s="1"/>
  <c r="AA160" i="4"/>
  <c r="G77" i="5" s="1"/>
  <c r="AA156" i="4"/>
  <c r="G81" i="5" s="1"/>
  <c r="AA152" i="4"/>
  <c r="G49" i="5" s="1"/>
  <c r="AA148" i="4"/>
  <c r="G37" i="5" s="1"/>
  <c r="AA144" i="4"/>
  <c r="G86" i="5" s="1"/>
  <c r="AA140" i="4"/>
  <c r="G10" i="5" s="1"/>
  <c r="AA136" i="4"/>
  <c r="G12" i="5" s="1"/>
  <c r="H12" i="5" s="1"/>
  <c r="AA132" i="4"/>
  <c r="G43" i="5" s="1"/>
  <c r="AA128" i="4"/>
  <c r="G59" i="5" s="1"/>
  <c r="AA124" i="4"/>
  <c r="G60" i="5" s="1"/>
  <c r="AA120" i="4"/>
  <c r="G53" i="5" s="1"/>
  <c r="H53" i="5" s="1"/>
  <c r="AA116" i="4"/>
  <c r="G22" i="5" s="1"/>
  <c r="AA112" i="4"/>
  <c r="G18" i="5" s="1"/>
  <c r="AA108" i="4"/>
  <c r="G31" i="5" s="1"/>
  <c r="AA104" i="4"/>
  <c r="G32" i="5" s="1"/>
  <c r="H32" i="5" s="1"/>
  <c r="AA100" i="4"/>
  <c r="G24" i="5" s="1"/>
  <c r="AA96" i="4"/>
  <c r="G68" i="5" s="1"/>
  <c r="AA92" i="4"/>
  <c r="G63" i="5" s="1"/>
  <c r="AA88" i="4"/>
  <c r="G220" i="5" s="1"/>
  <c r="H220" i="5" s="1"/>
  <c r="AA84" i="4"/>
  <c r="G5" i="5" s="1"/>
  <c r="AA80" i="4"/>
  <c r="G217" i="5" s="1"/>
  <c r="AA76" i="4"/>
  <c r="G186" i="5" s="1"/>
  <c r="AA72" i="4"/>
  <c r="G191" i="5" s="1"/>
  <c r="H191" i="5" s="1"/>
  <c r="AA68" i="4"/>
  <c r="G182" i="5" s="1"/>
  <c r="AA64" i="4"/>
  <c r="G179" i="5" s="1"/>
  <c r="AA60" i="4"/>
  <c r="G177" i="5" s="1"/>
  <c r="AA56" i="4"/>
  <c r="G188" i="5" s="1"/>
  <c r="AA52" i="4"/>
  <c r="G165" i="5" s="1"/>
  <c r="AA48" i="4"/>
  <c r="G168" i="5" s="1"/>
  <c r="AA44" i="4"/>
  <c r="G160" i="5" s="1"/>
  <c r="AA40" i="4"/>
  <c r="G116" i="5" s="1"/>
  <c r="AA36" i="4"/>
  <c r="G108" i="5" s="1"/>
  <c r="AA32" i="4"/>
  <c r="G111" i="5" s="1"/>
  <c r="AA28" i="4"/>
  <c r="G139" i="5" s="1"/>
  <c r="AA24" i="4"/>
  <c r="G136" i="5" s="1"/>
  <c r="H136" i="5" s="1"/>
  <c r="AA20" i="4"/>
  <c r="G131" i="5" s="1"/>
  <c r="AA16" i="4"/>
  <c r="G141" i="5" s="1"/>
  <c r="AA12" i="4"/>
  <c r="G128" i="5" s="1"/>
  <c r="AA8" i="4"/>
  <c r="G124" i="5" s="1"/>
  <c r="H124" i="5" s="1"/>
  <c r="AA227" i="4"/>
  <c r="G218" i="5" s="1"/>
  <c r="AF224" i="1"/>
  <c r="D207" i="5" s="1"/>
  <c r="AF212" i="1"/>
  <c r="D199" i="5" s="1"/>
  <c r="AF204" i="1"/>
  <c r="D196" i="5" s="1"/>
  <c r="AF196" i="1"/>
  <c r="D159" i="5" s="1"/>
  <c r="AF184" i="1"/>
  <c r="D106" i="5" s="1"/>
  <c r="AF176" i="1"/>
  <c r="D91" i="5" s="1"/>
  <c r="AF168" i="1"/>
  <c r="D87" i="5" s="1"/>
  <c r="H87" i="5" s="1"/>
  <c r="AF156" i="1"/>
  <c r="D81" i="5" s="1"/>
  <c r="AF148" i="1"/>
  <c r="D37" i="5" s="1"/>
  <c r="AF140" i="1"/>
  <c r="D10" i="5" s="1"/>
  <c r="AF128" i="1"/>
  <c r="D59" i="5" s="1"/>
  <c r="H59" i="5" s="1"/>
  <c r="AF120" i="1"/>
  <c r="D53" i="5" s="1"/>
  <c r="AF112" i="1"/>
  <c r="D18" i="5" s="1"/>
  <c r="AF100" i="1"/>
  <c r="D24" i="5" s="1"/>
  <c r="AF92" i="1"/>
  <c r="D63" i="5" s="1"/>
  <c r="AF84" i="1"/>
  <c r="D5" i="5" s="1"/>
  <c r="AF76" i="1"/>
  <c r="D186" i="5" s="1"/>
  <c r="AF64" i="1"/>
  <c r="D179" i="5" s="1"/>
  <c r="AF56" i="1"/>
  <c r="D188" i="5" s="1"/>
  <c r="H188" i="5" s="1"/>
  <c r="AF44" i="1"/>
  <c r="D160" i="5" s="1"/>
  <c r="AF36" i="1"/>
  <c r="D108" i="5" s="1"/>
  <c r="AF28" i="1"/>
  <c r="D139" i="5" s="1"/>
  <c r="AF20" i="1"/>
  <c r="D131" i="5" s="1"/>
  <c r="H131" i="5" s="1"/>
  <c r="AF4" i="1"/>
  <c r="AF220" i="1"/>
  <c r="D214" i="5" s="1"/>
  <c r="AF216" i="1"/>
  <c r="D213" i="5" s="1"/>
  <c r="AF208" i="1"/>
  <c r="D195" i="5" s="1"/>
  <c r="H195" i="5" s="1"/>
  <c r="AF200" i="1"/>
  <c r="D158" i="5" s="1"/>
  <c r="AF192" i="1"/>
  <c r="D150" i="5" s="1"/>
  <c r="AF188" i="1"/>
  <c r="D146" i="5" s="1"/>
  <c r="AF180" i="1"/>
  <c r="D94" i="5" s="1"/>
  <c r="H94" i="5" s="1"/>
  <c r="AF172" i="1"/>
  <c r="D89" i="5" s="1"/>
  <c r="AF164" i="1"/>
  <c r="D74" i="5" s="1"/>
  <c r="AF160" i="1"/>
  <c r="D77" i="5" s="1"/>
  <c r="AF152" i="1"/>
  <c r="D49" i="5" s="1"/>
  <c r="H49" i="5" s="1"/>
  <c r="AF144" i="1"/>
  <c r="D86" i="5" s="1"/>
  <c r="AF136" i="1"/>
  <c r="D12" i="5" s="1"/>
  <c r="AF132" i="1"/>
  <c r="D43" i="5" s="1"/>
  <c r="AF124" i="1"/>
  <c r="D60" i="5" s="1"/>
  <c r="AF116" i="1"/>
  <c r="D22" i="5" s="1"/>
  <c r="AF108" i="1"/>
  <c r="D31" i="5" s="1"/>
  <c r="AF104" i="1"/>
  <c r="D32" i="5" s="1"/>
  <c r="AF96" i="1"/>
  <c r="D68" i="5" s="1"/>
  <c r="H68" i="5" s="1"/>
  <c r="AF88" i="1"/>
  <c r="D220" i="5" s="1"/>
  <c r="AF80" i="1"/>
  <c r="D217" i="5" s="1"/>
  <c r="AF72" i="1"/>
  <c r="D191" i="5" s="1"/>
  <c r="AF68" i="1"/>
  <c r="D182" i="5" s="1"/>
  <c r="H182" i="5" s="1"/>
  <c r="AF60" i="1"/>
  <c r="D177" i="5" s="1"/>
  <c r="AF52" i="1"/>
  <c r="D165" i="5" s="1"/>
  <c r="AF48" i="1"/>
  <c r="D168" i="5" s="1"/>
  <c r="AF40" i="1"/>
  <c r="D116" i="5" s="1"/>
  <c r="H116" i="5" s="1"/>
  <c r="AF32" i="1"/>
  <c r="D111" i="5" s="1"/>
  <c r="AF24" i="1"/>
  <c r="D136" i="5" s="1"/>
  <c r="AF16" i="1"/>
  <c r="D141" i="5" s="1"/>
  <c r="AF12" i="1"/>
  <c r="D128" i="5" s="1"/>
  <c r="AF227" i="1"/>
  <c r="D218" i="5" s="1"/>
  <c r="AF223" i="1"/>
  <c r="D211" i="5" s="1"/>
  <c r="AF219" i="1"/>
  <c r="D209" i="5" s="1"/>
  <c r="AF215" i="1"/>
  <c r="D206" i="5" s="1"/>
  <c r="H206" i="5" s="1"/>
  <c r="AF211" i="1"/>
  <c r="D202" i="5" s="1"/>
  <c r="AF207" i="1"/>
  <c r="D204" i="5" s="1"/>
  <c r="AF203" i="1"/>
  <c r="D157" i="5" s="1"/>
  <c r="AF199" i="1"/>
  <c r="D154" i="5" s="1"/>
  <c r="H154" i="5" s="1"/>
  <c r="AF195" i="1"/>
  <c r="D152" i="5" s="1"/>
  <c r="AF191" i="1"/>
  <c r="D149" i="5" s="1"/>
  <c r="AF187" i="1"/>
  <c r="D107" i="5" s="1"/>
  <c r="AF183" i="1"/>
  <c r="D103" i="5" s="1"/>
  <c r="H103" i="5" s="1"/>
  <c r="AF179" i="1"/>
  <c r="D98" i="5" s="1"/>
  <c r="AF175" i="1"/>
  <c r="D90" i="5" s="1"/>
  <c r="AF171" i="1"/>
  <c r="D99" i="5" s="1"/>
  <c r="AF167" i="1"/>
  <c r="D96" i="5" s="1"/>
  <c r="H96" i="5" s="1"/>
  <c r="AF163" i="1"/>
  <c r="D73" i="5" s="1"/>
  <c r="AF159" i="1"/>
  <c r="D76" i="5" s="1"/>
  <c r="AF155" i="1"/>
  <c r="D80" i="5" s="1"/>
  <c r="AF151" i="1"/>
  <c r="D48" i="5" s="1"/>
  <c r="H48" i="5" s="1"/>
  <c r="AF147" i="1"/>
  <c r="D39" i="5" s="1"/>
  <c r="AF143" i="1"/>
  <c r="D33" i="5" s="1"/>
  <c r="AF139" i="1"/>
  <c r="D14" i="5" s="1"/>
  <c r="AF135" i="1"/>
  <c r="D11" i="5" s="1"/>
  <c r="H11" i="5" s="1"/>
  <c r="AF131" i="1"/>
  <c r="D40" i="5" s="1"/>
  <c r="AF127" i="1"/>
  <c r="D58" i="5" s="1"/>
  <c r="AF123" i="1"/>
  <c r="D57" i="5" s="1"/>
  <c r="BD226" i="3"/>
  <c r="F84" i="5" s="1"/>
  <c r="BD222" i="3"/>
  <c r="F210" i="5" s="1"/>
  <c r="BD218" i="3"/>
  <c r="F212" i="5" s="1"/>
  <c r="BD214" i="3"/>
  <c r="F203" i="5" s="1"/>
  <c r="BD210" i="3"/>
  <c r="F198" i="5" s="1"/>
  <c r="BD206" i="3"/>
  <c r="F197" i="5" s="1"/>
  <c r="BD202" i="3"/>
  <c r="F156" i="5" s="1"/>
  <c r="BD198" i="3"/>
  <c r="F224" i="5" s="1"/>
  <c r="BD194" i="3"/>
  <c r="F145" i="5" s="1"/>
  <c r="BD190" i="3"/>
  <c r="F148" i="5" s="1"/>
  <c r="BD186" i="3"/>
  <c r="F104" i="5" s="1"/>
  <c r="BD182" i="3"/>
  <c r="F102" i="5" s="1"/>
  <c r="BD178" i="3"/>
  <c r="F93" i="5" s="1"/>
  <c r="BD174" i="3"/>
  <c r="F95" i="5" s="1"/>
  <c r="BD170" i="3"/>
  <c r="F88" i="5" s="1"/>
  <c r="BD166" i="3"/>
  <c r="F100" i="5" s="1"/>
  <c r="BD162" i="3"/>
  <c r="F71" i="5" s="1"/>
  <c r="BD158" i="3"/>
  <c r="F82" i="5" s="1"/>
  <c r="BD154" i="3"/>
  <c r="F79" i="5" s="1"/>
  <c r="BD150" i="3"/>
  <c r="F50" i="5" s="1"/>
  <c r="BD146" i="3"/>
  <c r="F36" i="5" s="1"/>
  <c r="BD142" i="3"/>
  <c r="F34" i="5" s="1"/>
  <c r="BD138" i="3"/>
  <c r="F13" i="5" s="1"/>
  <c r="BD134" i="3"/>
  <c r="F45" i="5" s="1"/>
  <c r="BD130" i="3"/>
  <c r="F42" i="5" s="1"/>
  <c r="BD126" i="3"/>
  <c r="F85" i="5" s="1"/>
  <c r="BD122" i="3"/>
  <c r="F56" i="5" s="1"/>
  <c r="BD118" i="3"/>
  <c r="F52" i="5" s="1"/>
  <c r="BD114" i="3"/>
  <c r="F20" i="5" s="1"/>
  <c r="BD110" i="3"/>
  <c r="F17" i="5" s="1"/>
  <c r="BD106" i="3"/>
  <c r="F29" i="5" s="1"/>
  <c r="BD102" i="3"/>
  <c r="F27" i="5" s="1"/>
  <c r="BD98" i="3"/>
  <c r="F67" i="5" s="1"/>
  <c r="BD94" i="3"/>
  <c r="F65" i="5" s="1"/>
  <c r="BD90" i="3"/>
  <c r="F221" i="5" s="1"/>
  <c r="BD86" i="3"/>
  <c r="F9" i="5" s="1"/>
  <c r="BD82" i="3"/>
  <c r="F8" i="5" s="1"/>
  <c r="BD78" i="3"/>
  <c r="F223" i="5" s="1"/>
  <c r="BD74" i="3"/>
  <c r="F194" i="5" s="1"/>
  <c r="BD70" i="3"/>
  <c r="F183" i="5" s="1"/>
  <c r="BD66" i="3"/>
  <c r="F181" i="5" s="1"/>
  <c r="BD62" i="3"/>
  <c r="F193" i="5" s="1"/>
  <c r="BD58" i="3"/>
  <c r="F175" i="5" s="1"/>
  <c r="BD54" i="3"/>
  <c r="F166" i="5" s="1"/>
  <c r="BD50" i="3"/>
  <c r="F164" i="5" s="1"/>
  <c r="BD46" i="3"/>
  <c r="F171" i="5" s="1"/>
  <c r="BD42" i="3"/>
  <c r="F118" i="5" s="1"/>
  <c r="BD38" i="3"/>
  <c r="F114" i="5" s="1"/>
  <c r="BD34" i="3"/>
  <c r="F226" i="5" s="1"/>
  <c r="BD30" i="3"/>
  <c r="F109" i="5" s="1"/>
  <c r="BD26" i="3"/>
  <c r="F137" i="5" s="1"/>
  <c r="BD22" i="3"/>
  <c r="F132" i="5" s="1"/>
  <c r="BD18" i="3"/>
  <c r="F129" i="5" s="1"/>
  <c r="BD14" i="3"/>
  <c r="F120" i="5" s="1"/>
  <c r="BD10" i="3"/>
  <c r="F126" i="5" s="1"/>
  <c r="BD6" i="3"/>
  <c r="F123" i="5" s="1"/>
  <c r="AF119" i="1"/>
  <c r="D51" i="5" s="1"/>
  <c r="H51" i="5" s="1"/>
  <c r="AF115" i="1"/>
  <c r="D21" i="5" s="1"/>
  <c r="AF111" i="1"/>
  <c r="D16" i="5" s="1"/>
  <c r="AF107" i="1"/>
  <c r="D30" i="5" s="1"/>
  <c r="AF103" i="1"/>
  <c r="D25" i="5" s="1"/>
  <c r="H25" i="5" s="1"/>
  <c r="AF99" i="1"/>
  <c r="D70" i="5" s="1"/>
  <c r="AF95" i="1"/>
  <c r="D66" i="5" s="1"/>
  <c r="AF91" i="1"/>
  <c r="D62" i="5" s="1"/>
  <c r="AF87" i="1"/>
  <c r="D7" i="5" s="1"/>
  <c r="H7" i="5" s="1"/>
  <c r="AF83" i="1"/>
  <c r="D4" i="5" s="1"/>
  <c r="AF79" i="1"/>
  <c r="D216" i="5" s="1"/>
  <c r="AF75" i="1"/>
  <c r="D185" i="5" s="1"/>
  <c r="AF71" i="1"/>
  <c r="D173" i="5" s="1"/>
  <c r="H173" i="5" s="1"/>
  <c r="AF67" i="1"/>
  <c r="D190" i="5" s="1"/>
  <c r="AF63" i="1"/>
  <c r="D178" i="5" s="1"/>
  <c r="AF59" i="1"/>
  <c r="D176" i="5" s="1"/>
  <c r="AF55" i="1"/>
  <c r="D167" i="5" s="1"/>
  <c r="H167" i="5" s="1"/>
  <c r="AF51" i="1"/>
  <c r="D172" i="5" s="1"/>
  <c r="AF47" i="1"/>
  <c r="D162" i="5" s="1"/>
  <c r="AF43" i="1"/>
  <c r="D161" i="5" s="1"/>
  <c r="AF39" i="1"/>
  <c r="D115" i="5" s="1"/>
  <c r="H115" i="5" s="1"/>
  <c r="AF35" i="1"/>
  <c r="D119" i="5" s="1"/>
  <c r="AF31" i="1"/>
  <c r="D110" i="5" s="1"/>
  <c r="AF27" i="1"/>
  <c r="D135" i="5" s="1"/>
  <c r="AF23" i="1"/>
  <c r="D133" i="5" s="1"/>
  <c r="H133" i="5" s="1"/>
  <c r="AF19" i="1"/>
  <c r="D130" i="5" s="1"/>
  <c r="AF15" i="1"/>
  <c r="D144" i="5" s="1"/>
  <c r="AF11" i="1"/>
  <c r="D127" i="5" s="1"/>
  <c r="AF7" i="1"/>
  <c r="D143" i="5" s="1"/>
  <c r="H143" i="5" s="1"/>
  <c r="BD227" i="3"/>
  <c r="F218" i="5" s="1"/>
  <c r="BD223" i="3"/>
  <c r="F211" i="5" s="1"/>
  <c r="BD219" i="3"/>
  <c r="F209" i="5" s="1"/>
  <c r="BD215" i="3"/>
  <c r="F206" i="5" s="1"/>
  <c r="BD211" i="3"/>
  <c r="F202" i="5" s="1"/>
  <c r="BD207" i="3"/>
  <c r="F204" i="5" s="1"/>
  <c r="BD203" i="3"/>
  <c r="F157" i="5" s="1"/>
  <c r="BD199" i="3"/>
  <c r="F154" i="5" s="1"/>
  <c r="BD195" i="3"/>
  <c r="F152" i="5" s="1"/>
  <c r="BD191" i="3"/>
  <c r="F149" i="5" s="1"/>
  <c r="BD187" i="3"/>
  <c r="F107" i="5" s="1"/>
  <c r="BD183" i="3"/>
  <c r="F103" i="5" s="1"/>
  <c r="BD179" i="3"/>
  <c r="F98" i="5" s="1"/>
  <c r="BD175" i="3"/>
  <c r="F90" i="5" s="1"/>
  <c r="BD171" i="3"/>
  <c r="F99" i="5" s="1"/>
  <c r="BD167" i="3"/>
  <c r="F96" i="5" s="1"/>
  <c r="BD163" i="3"/>
  <c r="F73" i="5" s="1"/>
  <c r="BD159" i="3"/>
  <c r="F76" i="5" s="1"/>
  <c r="BD155" i="3"/>
  <c r="F80" i="5" s="1"/>
  <c r="BD151" i="3"/>
  <c r="F48" i="5" s="1"/>
  <c r="BD147" i="3"/>
  <c r="F39" i="5" s="1"/>
  <c r="BD143" i="3"/>
  <c r="F33" i="5" s="1"/>
  <c r="BD139" i="3"/>
  <c r="F14" i="5" s="1"/>
  <c r="BD135" i="3"/>
  <c r="F11" i="5" s="1"/>
  <c r="BD131" i="3"/>
  <c r="F40" i="5" s="1"/>
  <c r="BD127" i="3"/>
  <c r="F58" i="5" s="1"/>
  <c r="BD123" i="3"/>
  <c r="F57" i="5" s="1"/>
  <c r="BD119" i="3"/>
  <c r="F51" i="5" s="1"/>
  <c r="BD115" i="3"/>
  <c r="F21" i="5" s="1"/>
  <c r="BD111" i="3"/>
  <c r="F16" i="5" s="1"/>
  <c r="BD107" i="3"/>
  <c r="F30" i="5" s="1"/>
  <c r="BD103" i="3"/>
  <c r="F25" i="5" s="1"/>
  <c r="BD99" i="3"/>
  <c r="F70" i="5" s="1"/>
  <c r="BD95" i="3"/>
  <c r="F66" i="5" s="1"/>
  <c r="BD91" i="3"/>
  <c r="F62" i="5" s="1"/>
  <c r="BD87" i="3"/>
  <c r="F7" i="5" s="1"/>
  <c r="BD83" i="3"/>
  <c r="F4" i="5" s="1"/>
  <c r="BD79" i="3"/>
  <c r="F216" i="5" s="1"/>
  <c r="BD75" i="3"/>
  <c r="F185" i="5" s="1"/>
  <c r="BD71" i="3"/>
  <c r="F173" i="5" s="1"/>
  <c r="BD67" i="3"/>
  <c r="F190" i="5" s="1"/>
  <c r="BD63" i="3"/>
  <c r="F178" i="5" s="1"/>
  <c r="BD59" i="3"/>
  <c r="F176" i="5" s="1"/>
  <c r="BD55" i="3"/>
  <c r="F167" i="5" s="1"/>
  <c r="BD51" i="3"/>
  <c r="F172" i="5" s="1"/>
  <c r="BD47" i="3"/>
  <c r="F162" i="5" s="1"/>
  <c r="BD43" i="3"/>
  <c r="F161" i="5" s="1"/>
  <c r="BD39" i="3"/>
  <c r="F115" i="5" s="1"/>
  <c r="BD35" i="3"/>
  <c r="F119" i="5" s="1"/>
  <c r="BD31" i="3"/>
  <c r="F110" i="5" s="1"/>
  <c r="BD27" i="3"/>
  <c r="F135" i="5" s="1"/>
  <c r="BD23" i="3"/>
  <c r="F133" i="5" s="1"/>
  <c r="BD19" i="3"/>
  <c r="F130" i="5" s="1"/>
  <c r="BD15" i="3"/>
  <c r="F144" i="5" s="1"/>
  <c r="BD11" i="3"/>
  <c r="F127" i="5" s="1"/>
  <c r="BD7" i="3"/>
  <c r="F143" i="5" s="1"/>
  <c r="G121" i="5"/>
  <c r="D121" i="5"/>
  <c r="AR226" i="2"/>
  <c r="E84" i="5" s="1"/>
  <c r="H84" i="5" s="1"/>
  <c r="AR222" i="2"/>
  <c r="E210" i="5" s="1"/>
  <c r="AR218" i="2"/>
  <c r="E212" i="5" s="1"/>
  <c r="AR214" i="2"/>
  <c r="E203" i="5" s="1"/>
  <c r="AR210" i="2"/>
  <c r="E198" i="5" s="1"/>
  <c r="H198" i="5" s="1"/>
  <c r="AR206" i="2"/>
  <c r="E197" i="5" s="1"/>
  <c r="AR202" i="2"/>
  <c r="E156" i="5" s="1"/>
  <c r="AR198" i="2"/>
  <c r="E224" i="5" s="1"/>
  <c r="AR194" i="2"/>
  <c r="E145" i="5" s="1"/>
  <c r="H145" i="5" s="1"/>
  <c r="AR190" i="2"/>
  <c r="E148" i="5" s="1"/>
  <c r="AR186" i="2"/>
  <c r="E104" i="5" s="1"/>
  <c r="AR182" i="2"/>
  <c r="E102" i="5" s="1"/>
  <c r="AR178" i="2"/>
  <c r="E93" i="5" s="1"/>
  <c r="H93" i="5" s="1"/>
  <c r="AR174" i="2"/>
  <c r="E95" i="5" s="1"/>
  <c r="AR170" i="2"/>
  <c r="E88" i="5" s="1"/>
  <c r="AR166" i="2"/>
  <c r="E100" i="5" s="1"/>
  <c r="AR162" i="2"/>
  <c r="E71" i="5" s="1"/>
  <c r="H71" i="5" s="1"/>
  <c r="AR158" i="2"/>
  <c r="E82" i="5" s="1"/>
  <c r="AR154" i="2"/>
  <c r="E79" i="5" s="1"/>
  <c r="AR150" i="2"/>
  <c r="E50" i="5" s="1"/>
  <c r="AR146" i="2"/>
  <c r="E36" i="5" s="1"/>
  <c r="H36" i="5" s="1"/>
  <c r="AR142" i="2"/>
  <c r="E34" i="5" s="1"/>
  <c r="AR138" i="2"/>
  <c r="E13" i="5" s="1"/>
  <c r="AR134" i="2"/>
  <c r="E45" i="5" s="1"/>
  <c r="AR130" i="2"/>
  <c r="E42" i="5" s="1"/>
  <c r="H42" i="5" s="1"/>
  <c r="AR126" i="2"/>
  <c r="E85" i="5" s="1"/>
  <c r="AR122" i="2"/>
  <c r="E56" i="5" s="1"/>
  <c r="AR118" i="2"/>
  <c r="E52" i="5" s="1"/>
  <c r="AR114" i="2"/>
  <c r="E20" i="5" s="1"/>
  <c r="H20" i="5" s="1"/>
  <c r="AR110" i="2"/>
  <c r="E17" i="5" s="1"/>
  <c r="AR106" i="2"/>
  <c r="E29" i="5" s="1"/>
  <c r="AR102" i="2"/>
  <c r="E27" i="5" s="1"/>
  <c r="AR98" i="2"/>
  <c r="E67" i="5" s="1"/>
  <c r="H67" i="5" s="1"/>
  <c r="AR94" i="2"/>
  <c r="E65" i="5" s="1"/>
  <c r="AR90" i="2"/>
  <c r="E221" i="5" s="1"/>
  <c r="AR86" i="2"/>
  <c r="E9" i="5" s="1"/>
  <c r="AR82" i="2"/>
  <c r="E8" i="5" s="1"/>
  <c r="H8" i="5" s="1"/>
  <c r="AR78" i="2"/>
  <c r="E223" i="5" s="1"/>
  <c r="AR74" i="2"/>
  <c r="E194" i="5" s="1"/>
  <c r="AR70" i="2"/>
  <c r="E183" i="5" s="1"/>
  <c r="AR66" i="2"/>
  <c r="E181" i="5" s="1"/>
  <c r="H181" i="5" s="1"/>
  <c r="AR62" i="2"/>
  <c r="E193" i="5" s="1"/>
  <c r="AR58" i="2"/>
  <c r="E175" i="5" s="1"/>
  <c r="AR54" i="2"/>
  <c r="E166" i="5" s="1"/>
  <c r="AR50" i="2"/>
  <c r="E164" i="5" s="1"/>
  <c r="H164" i="5" s="1"/>
  <c r="AR46" i="2"/>
  <c r="E171" i="5" s="1"/>
  <c r="AR42" i="2"/>
  <c r="E118" i="5" s="1"/>
  <c r="AR38" i="2"/>
  <c r="E114" i="5" s="1"/>
  <c r="AR34" i="2"/>
  <c r="E226" i="5" s="1"/>
  <c r="H226" i="5" s="1"/>
  <c r="AR30" i="2"/>
  <c r="E109" i="5" s="1"/>
  <c r="AR26" i="2"/>
  <c r="E137" i="5" s="1"/>
  <c r="AR22" i="2"/>
  <c r="E132" i="5" s="1"/>
  <c r="AR18" i="2"/>
  <c r="E129" i="5" s="1"/>
  <c r="H129" i="5" s="1"/>
  <c r="AR14" i="2"/>
  <c r="E120" i="5" s="1"/>
  <c r="AR10" i="2"/>
  <c r="E126" i="5" s="1"/>
  <c r="AR6" i="2"/>
  <c r="E123" i="5" s="1"/>
  <c r="H123" i="5" s="1"/>
  <c r="AA5" i="4"/>
  <c r="G122" i="5" s="1"/>
  <c r="H122" i="5" s="1"/>
  <c r="H126" i="5"/>
  <c r="H125" i="5"/>
  <c r="H210" i="5"/>
  <c r="H212" i="5"/>
  <c r="H203" i="5"/>
  <c r="H197" i="5"/>
  <c r="H156" i="5"/>
  <c r="H224" i="5"/>
  <c r="H148" i="5"/>
  <c r="H104" i="5"/>
  <c r="H102" i="5"/>
  <c r="H95" i="5"/>
  <c r="H88" i="5"/>
  <c r="H100" i="5"/>
  <c r="H82" i="5"/>
  <c r="H79" i="5"/>
  <c r="H50" i="5"/>
  <c r="H34" i="5"/>
  <c r="H13" i="5"/>
  <c r="H45" i="5"/>
  <c r="H85" i="5"/>
  <c r="H56" i="5"/>
  <c r="H52" i="5"/>
  <c r="H29" i="5"/>
  <c r="H27" i="5"/>
  <c r="H221" i="5"/>
  <c r="H9" i="5"/>
  <c r="H194" i="5"/>
  <c r="H183" i="5"/>
  <c r="H175" i="5"/>
  <c r="H166" i="5"/>
  <c r="H118" i="5"/>
  <c r="H114" i="5"/>
  <c r="H137" i="5"/>
  <c r="H132" i="5"/>
  <c r="H218" i="5"/>
  <c r="H211" i="5"/>
  <c r="H209" i="5"/>
  <c r="H202" i="5"/>
  <c r="H204" i="5"/>
  <c r="H157" i="5"/>
  <c r="H152" i="5"/>
  <c r="H149" i="5"/>
  <c r="H107" i="5"/>
  <c r="H98" i="5"/>
  <c r="H90" i="5"/>
  <c r="H99" i="5"/>
  <c r="H73" i="5"/>
  <c r="H76" i="5"/>
  <c r="H80" i="5"/>
  <c r="H39" i="5"/>
  <c r="H33" i="5"/>
  <c r="H14" i="5"/>
  <c r="H40" i="5"/>
  <c r="H58" i="5"/>
  <c r="H57" i="5"/>
  <c r="H21" i="5"/>
  <c r="H16" i="5"/>
  <c r="H30" i="5"/>
  <c r="H70" i="5"/>
  <c r="H66" i="5"/>
  <c r="H62" i="5"/>
  <c r="H4" i="5"/>
  <c r="H216" i="5"/>
  <c r="H185" i="5"/>
  <c r="H190" i="5"/>
  <c r="H178" i="5"/>
  <c r="H176" i="5"/>
  <c r="H172" i="5"/>
  <c r="H162" i="5"/>
  <c r="H161" i="5"/>
  <c r="H119" i="5"/>
  <c r="H110" i="5"/>
  <c r="H135" i="5"/>
  <c r="H130" i="5"/>
  <c r="H144" i="5"/>
  <c r="H127" i="5"/>
  <c r="H207" i="5"/>
  <c r="H214" i="5"/>
  <c r="H199" i="5"/>
  <c r="H196" i="5"/>
  <c r="H159" i="5"/>
  <c r="H150" i="5"/>
  <c r="H146" i="5"/>
  <c r="H91" i="5"/>
  <c r="H89" i="5"/>
  <c r="H74" i="5"/>
  <c r="H77" i="5"/>
  <c r="H81" i="5"/>
  <c r="H37" i="5"/>
  <c r="H86" i="5"/>
  <c r="H10" i="5"/>
  <c r="H43" i="5"/>
  <c r="H60" i="5"/>
  <c r="H22" i="5"/>
  <c r="H18" i="5"/>
  <c r="H31" i="5"/>
  <c r="H24" i="5"/>
  <c r="H63" i="5"/>
  <c r="H5" i="5"/>
  <c r="H217" i="5"/>
  <c r="H186" i="5"/>
  <c r="H179" i="5"/>
  <c r="H177" i="5"/>
  <c r="H165" i="5"/>
  <c r="H168" i="5"/>
  <c r="H160" i="5"/>
  <c r="H108" i="5"/>
  <c r="H111" i="5"/>
  <c r="H139" i="5"/>
  <c r="H141" i="5"/>
  <c r="H128" i="5"/>
  <c r="H83" i="5"/>
  <c r="H208" i="5"/>
  <c r="H200" i="5"/>
  <c r="H205" i="5"/>
  <c r="H155" i="5"/>
  <c r="H153" i="5"/>
  <c r="H151" i="5"/>
  <c r="H105" i="5"/>
  <c r="H101" i="5"/>
  <c r="H92" i="5"/>
  <c r="H97" i="5"/>
  <c r="H75" i="5"/>
  <c r="H72" i="5"/>
  <c r="H46" i="5"/>
  <c r="H47" i="5"/>
  <c r="H35" i="5"/>
  <c r="H15" i="5"/>
  <c r="H44" i="5"/>
  <c r="H41" i="5"/>
  <c r="H55" i="5"/>
  <c r="H54" i="5"/>
  <c r="H19" i="5"/>
  <c r="H28" i="5"/>
  <c r="H26" i="5"/>
  <c r="H69" i="5"/>
  <c r="H222" i="5"/>
  <c r="H6" i="5"/>
  <c r="H3" i="5"/>
  <c r="H184" i="5"/>
  <c r="H189" i="5"/>
  <c r="H180" i="5"/>
  <c r="H174" i="5"/>
  <c r="H170" i="5"/>
  <c r="H163" i="5"/>
  <c r="H117" i="5"/>
  <c r="H113" i="5"/>
  <c r="H112" i="5"/>
  <c r="H134" i="5"/>
  <c r="H142" i="5"/>
  <c r="H140" i="5"/>
  <c r="AR4" i="2"/>
  <c r="BD4" i="3"/>
  <c r="AF228" i="1" l="1"/>
  <c r="AG228" i="1" s="1"/>
  <c r="F121" i="5"/>
  <c r="BD228" i="3"/>
  <c r="BE228" i="3" s="1"/>
  <c r="AA228" i="4"/>
  <c r="AB228" i="4" s="1"/>
  <c r="E121" i="5"/>
  <c r="AR228" i="2"/>
  <c r="AS228" i="2" s="1"/>
  <c r="H121" i="5" l="1"/>
</calcChain>
</file>

<file path=xl/sharedStrings.xml><?xml version="1.0" encoding="utf-8"?>
<sst xmlns="http://schemas.openxmlformats.org/spreadsheetml/2006/main" count="2337" uniqueCount="358">
  <si>
    <t xml:space="preserve">VARIABLES </t>
  </si>
  <si>
    <t xml:space="preserve">INIDCADOR  ECONÓMICO </t>
  </si>
  <si>
    <t>ÍNDICE</t>
  </si>
  <si>
    <t xml:space="preserve">Municipio </t>
  </si>
  <si>
    <t>Presupuesto Anual (para planes de sensibilización)</t>
  </si>
  <si>
    <t xml:space="preserve">Monto recaudado del cobro por la recolección de residuos residencial </t>
  </si>
  <si>
    <t xml:space="preserve">Total del monto recaudado por el cobro de recoleccion de residuos residencial e industrial </t>
  </si>
  <si>
    <t>Presupuesto anual para campañas de conservación de las fuentes de captación de agua</t>
  </si>
  <si>
    <t xml:space="preserve">Ingresos provenientes de: Recursos fiscales generados por instituciones de valor </t>
  </si>
  <si>
    <t xml:space="preserve">Ingresos provenientes de: Recursos de preasignaciones valor </t>
  </si>
  <si>
    <t xml:space="preserve">Ingresos provenientes de: Recursos de crédito internos valor  </t>
  </si>
  <si>
    <t xml:space="preserve">Ingresos provenientes de: Asistencia técnica y donacionaciones valor </t>
  </si>
  <si>
    <t xml:space="preserve">Ingresos provenientes de: Anticipos de ejercicios anteriores valor </t>
  </si>
  <si>
    <t xml:space="preserve">Total de ingresos recibidos </t>
  </si>
  <si>
    <t xml:space="preserve">Ingresos para protección ambiental provenientes de: Recursos fiscales generados por la institución </t>
  </si>
  <si>
    <t>Ingresos para protección ambiental provenientes de: Recursos provenientes de preasignaciones valor</t>
  </si>
  <si>
    <t xml:space="preserve">Total del ingresos recibido para protección ambiental </t>
  </si>
  <si>
    <t xml:space="preserve">MUNICIPIO </t>
  </si>
  <si>
    <t>ic de</t>
  </si>
  <si>
    <t>ALFREDO BAQUERIZO</t>
  </si>
  <si>
    <t>BALAO</t>
  </si>
  <si>
    <t>BALZAR</t>
  </si>
  <si>
    <t>COLIMES</t>
  </si>
  <si>
    <t>DAULE</t>
  </si>
  <si>
    <t>DURAN</t>
  </si>
  <si>
    <t>EL EMPALME</t>
  </si>
  <si>
    <t>EL TRIUNFO</t>
  </si>
  <si>
    <t>GRAL. VILLAMIL - PLAYAS</t>
  </si>
  <si>
    <t>GUAYAQUIL</t>
  </si>
  <si>
    <t>ISIDRO AYORA</t>
  </si>
  <si>
    <t>LOMAS DE SARGENTILLO</t>
  </si>
  <si>
    <t>MARCELINO MARIDUEÑA</t>
  </si>
  <si>
    <t>MILAGRO</t>
  </si>
  <si>
    <t>NARANJAL</t>
  </si>
  <si>
    <t>NARANJITO</t>
  </si>
  <si>
    <t>NOBOL</t>
  </si>
  <si>
    <t>PALESTINA</t>
  </si>
  <si>
    <t>PEDRO CARBO</t>
  </si>
  <si>
    <t>SALITRE</t>
  </si>
  <si>
    <t>SAMBORONDON</t>
  </si>
  <si>
    <t>SAN JACINTO DE YAGUACHI</t>
  </si>
  <si>
    <t>SANTA LUCIA</t>
  </si>
  <si>
    <t>SIMON BOLIVAR</t>
  </si>
  <si>
    <t>ARENILLAS</t>
  </si>
  <si>
    <t>ATAHUALPA</t>
  </si>
  <si>
    <t>BALSAS</t>
  </si>
  <si>
    <t>CHILLA</t>
  </si>
  <si>
    <t>EL GUABO</t>
  </si>
  <si>
    <t>HUAQUILLAS</t>
  </si>
  <si>
    <t>LAS LAJAS</t>
  </si>
  <si>
    <t>MACHALA</t>
  </si>
  <si>
    <t>MARCABELI</t>
  </si>
  <si>
    <t>PASAJE</t>
  </si>
  <si>
    <t>PIÑAS</t>
  </si>
  <si>
    <t>PORTOVELO</t>
  </si>
  <si>
    <t>SANTA ROSA</t>
  </si>
  <si>
    <t>ZARUMA</t>
  </si>
  <si>
    <t>BABA</t>
  </si>
  <si>
    <t>BABAHOYO</t>
  </si>
  <si>
    <t>BUENA FE</t>
  </si>
  <si>
    <t>MOCACHE</t>
  </si>
  <si>
    <t>MOTALVO</t>
  </si>
  <si>
    <t>PALENQUE</t>
  </si>
  <si>
    <t>PUEBLO VIEJO</t>
  </si>
  <si>
    <t>QUEVEDO</t>
  </si>
  <si>
    <t>QUINSALOMA</t>
  </si>
  <si>
    <t>URDANETA</t>
  </si>
  <si>
    <t>VALENCIA</t>
  </si>
  <si>
    <t>VENTANAS</t>
  </si>
  <si>
    <t>VINCES</t>
  </si>
  <si>
    <t>24 DE MAYO</t>
  </si>
  <si>
    <t>BOLIVAR</t>
  </si>
  <si>
    <t>CHONE</t>
  </si>
  <si>
    <t>EL CARMEN</t>
  </si>
  <si>
    <t>FLAVIO ALFARO</t>
  </si>
  <si>
    <t>JAMA</t>
  </si>
  <si>
    <t>JARAMIJO</t>
  </si>
  <si>
    <t>JIPIJAPA</t>
  </si>
  <si>
    <t>JUNIN</t>
  </si>
  <si>
    <t>MANTA</t>
  </si>
  <si>
    <t>MONTECRISTI</t>
  </si>
  <si>
    <t>OLMEDO</t>
  </si>
  <si>
    <t>PAJAN</t>
  </si>
  <si>
    <t>PEDERNALES</t>
  </si>
  <si>
    <t>PICHINCHA</t>
  </si>
  <si>
    <t>PORTOVIEJO</t>
  </si>
  <si>
    <t>PUERTO LOPEZ</t>
  </si>
  <si>
    <t>ROCAFUERTE</t>
  </si>
  <si>
    <t>SAN VICENTE</t>
  </si>
  <si>
    <t>SANTA ANA</t>
  </si>
  <si>
    <t>SUCRE</t>
  </si>
  <si>
    <t>TOSAGUA</t>
  </si>
  <si>
    <t>LA LIBERTAD</t>
  </si>
  <si>
    <t>SANTA ELENA</t>
  </si>
  <si>
    <t>SALINAS</t>
  </si>
  <si>
    <t>GUARANDA</t>
  </si>
  <si>
    <t>CALUMA</t>
  </si>
  <si>
    <t>CHILLANES</t>
  </si>
  <si>
    <t>CHIMBO</t>
  </si>
  <si>
    <t>ECHENDIA</t>
  </si>
  <si>
    <t>LAS NAVES</t>
  </si>
  <si>
    <t>SAN MIGUEL</t>
  </si>
  <si>
    <t>SAN CRISTOBAL</t>
  </si>
  <si>
    <t>ISABELA</t>
  </si>
  <si>
    <t>SANTA CRUZ</t>
  </si>
  <si>
    <t>AMBATO</t>
  </si>
  <si>
    <t>BAÑOS</t>
  </si>
  <si>
    <t>CEVALLOS</t>
  </si>
  <si>
    <t>MOCHA</t>
  </si>
  <si>
    <t>PATATE</t>
  </si>
  <si>
    <t>PELILEO</t>
  </si>
  <si>
    <t>PILLARO</t>
  </si>
  <si>
    <t>QUERO</t>
  </si>
  <si>
    <t>TISALEO</t>
  </si>
  <si>
    <t>ALAUSI</t>
  </si>
  <si>
    <t>CHAMBO</t>
  </si>
  <si>
    <t>CHUNCHI</t>
  </si>
  <si>
    <t>COLTA</t>
  </si>
  <si>
    <t>CUMANDA</t>
  </si>
  <si>
    <t>GUAMOTE</t>
  </si>
  <si>
    <t>GUANO</t>
  </si>
  <si>
    <t>PALLATANGA</t>
  </si>
  <si>
    <t>PENIPE</t>
  </si>
  <si>
    <t>RIOBAMBA</t>
  </si>
  <si>
    <t>LA MANA</t>
  </si>
  <si>
    <t>LATACUNGA</t>
  </si>
  <si>
    <t>PANGUA</t>
  </si>
  <si>
    <t>PUJILI</t>
  </si>
  <si>
    <t>SALCEDO</t>
  </si>
  <si>
    <t>SAQUISILI</t>
  </si>
  <si>
    <t>SIGCHOS</t>
  </si>
  <si>
    <t>ARAJUNO</t>
  </si>
  <si>
    <t>MERA</t>
  </si>
  <si>
    <t>PASTAZA</t>
  </si>
  <si>
    <t>SANTA CLARA</t>
  </si>
  <si>
    <t>CAYAMBE</t>
  </si>
  <si>
    <t>MEJIA</t>
  </si>
  <si>
    <t>PEDRO MONCAYO</t>
  </si>
  <si>
    <t>PEDRO VICENTE MALDONADO</t>
  </si>
  <si>
    <t>PUERTO QUITO</t>
  </si>
  <si>
    <t>QUITO</t>
  </si>
  <si>
    <t>RUMIÑAHUI</t>
  </si>
  <si>
    <t>SAN MIGUEL DE LOS BANCOS</t>
  </si>
  <si>
    <t>ANTONIO ANTE</t>
  </si>
  <si>
    <t>COTACACHI</t>
  </si>
  <si>
    <t>IBARRA</t>
  </si>
  <si>
    <t>OTAVALO</t>
  </si>
  <si>
    <t>PIMAMPIRO</t>
  </si>
  <si>
    <t>URCUQUI</t>
  </si>
  <si>
    <t>ESPEJO</t>
  </si>
  <si>
    <t>HUACA</t>
  </si>
  <si>
    <t>MIRA</t>
  </si>
  <si>
    <t>MONTUFAR</t>
  </si>
  <si>
    <t>TULCAN</t>
  </si>
  <si>
    <t>ATACAMES</t>
  </si>
  <si>
    <t>ELOY ALFARO</t>
  </si>
  <si>
    <t>ESMERALDAS</t>
  </si>
  <si>
    <t>LA CONCORDIA</t>
  </si>
  <si>
    <t>MUISNE</t>
  </si>
  <si>
    <t>QUININDE</t>
  </si>
  <si>
    <t>RIO VERDE</t>
  </si>
  <si>
    <t>SAN LORENZO</t>
  </si>
  <si>
    <t>ARCHIDONA</t>
  </si>
  <si>
    <t>CARLOS JULIO AROSEMENA</t>
  </si>
  <si>
    <t>EL CHACO</t>
  </si>
  <si>
    <t>QUIJOS</t>
  </si>
  <si>
    <t>TENA</t>
  </si>
  <si>
    <t>AGUARICO</t>
  </si>
  <si>
    <t>LA JOYA DE LOS SACHAS</t>
  </si>
  <si>
    <t>LORETO</t>
  </si>
  <si>
    <t>ORELLANA</t>
  </si>
  <si>
    <t>SANTO DOMINGO DE LOS COLORADOS</t>
  </si>
  <si>
    <t>CASCALES</t>
  </si>
  <si>
    <t>CUYABENO</t>
  </si>
  <si>
    <t>GONZALO PIZARRO</t>
  </si>
  <si>
    <t>LAGO AGRIO</t>
  </si>
  <si>
    <t>PUTUMAYO</t>
  </si>
  <si>
    <t>SHUSHUFINDI</t>
  </si>
  <si>
    <t>SUCUMBIOS</t>
  </si>
  <si>
    <t>CAMILO PONCE ENRIQUEZ</t>
  </si>
  <si>
    <t>CHORDELEG</t>
  </si>
  <si>
    <t>CUENCA</t>
  </si>
  <si>
    <t>EL PAN</t>
  </si>
  <si>
    <t>GIRON</t>
  </si>
  <si>
    <t>GUACHAPALA</t>
  </si>
  <si>
    <t>GUALACEO</t>
  </si>
  <si>
    <t>NABON</t>
  </si>
  <si>
    <t>OÑA</t>
  </si>
  <si>
    <t>PAUTE</t>
  </si>
  <si>
    <t>PUCARA</t>
  </si>
  <si>
    <t>SAN FERNANDO</t>
  </si>
  <si>
    <t>SANTA ISABEL</t>
  </si>
  <si>
    <t>SEVILLA DE ORO</t>
  </si>
  <si>
    <t>SIGSIG</t>
  </si>
  <si>
    <t>AZOGUES</t>
  </si>
  <si>
    <t>BIBLIAN</t>
  </si>
  <si>
    <t>CAÑAR</t>
  </si>
  <si>
    <t>DELEG</t>
  </si>
  <si>
    <t>EL TAMBO</t>
  </si>
  <si>
    <t>LA TRONCAL</t>
  </si>
  <si>
    <t>SUSCAL</t>
  </si>
  <si>
    <t>CALVAS</t>
  </si>
  <si>
    <t>CATAMAYO</t>
  </si>
  <si>
    <t>CELICA</t>
  </si>
  <si>
    <t>CHAGUARPAMBA</t>
  </si>
  <si>
    <t>ESPINDOLA</t>
  </si>
  <si>
    <t>GONZANAMA</t>
  </si>
  <si>
    <t>LOJA</t>
  </si>
  <si>
    <t>MACARA</t>
  </si>
  <si>
    <t>PALTAS</t>
  </si>
  <si>
    <t>PINDAL</t>
  </si>
  <si>
    <t>PUYANGO</t>
  </si>
  <si>
    <t>QUILANGA</t>
  </si>
  <si>
    <t>SARAGURO</t>
  </si>
  <si>
    <t>SOZORANGA</t>
  </si>
  <si>
    <t>ZAPOTILLO</t>
  </si>
  <si>
    <t>GUALAQUIZA</t>
  </si>
  <si>
    <t>HUAMBOYA</t>
  </si>
  <si>
    <t>LIMON INDANZA</t>
  </si>
  <si>
    <t>LOGROÑO</t>
  </si>
  <si>
    <t xml:space="preserve">   </t>
  </si>
  <si>
    <t>MORONA</t>
  </si>
  <si>
    <t>PABLO SEXTO</t>
  </si>
  <si>
    <t>PALORA</t>
  </si>
  <si>
    <t>SAN JUAN BOSCO</t>
  </si>
  <si>
    <t>SANTIAGO</t>
  </si>
  <si>
    <t>SUCUA</t>
  </si>
  <si>
    <t>TAISHA</t>
  </si>
  <si>
    <t>TIWINZTA</t>
  </si>
  <si>
    <t>CENTINELA DEL CONDOR</t>
  </si>
  <si>
    <t>CHINCHIPE</t>
  </si>
  <si>
    <t>EL PANGUI</t>
  </si>
  <si>
    <t>NANGARITZA</t>
  </si>
  <si>
    <t>PALANDA</t>
  </si>
  <si>
    <t>PAQUISHA</t>
  </si>
  <si>
    <t>YACUAMBI</t>
  </si>
  <si>
    <t>YANTZAZA</t>
  </si>
  <si>
    <t>ZAMORA</t>
  </si>
  <si>
    <t xml:space="preserve">SUBÍNDICE </t>
  </si>
  <si>
    <t xml:space="preserve">ÍNDICE </t>
  </si>
  <si>
    <t xml:space="preserve">MUNICIPIOS </t>
  </si>
  <si>
    <t># de vehiculos recolectores</t>
  </si>
  <si>
    <t xml:space="preserve">Capacidad en ton. de los vehiculos recolectores </t>
  </si>
  <si>
    <t xml:space="preserve">Que cobertura en km cubre servicio de barrido </t>
  </si>
  <si>
    <t xml:space="preserve">Que cobertura en porcentaje cubre servicio de barrido  </t>
  </si>
  <si>
    <t xml:space="preserve">porcentaje cubre servicio de barrido en parroquias Rurales </t>
  </si>
  <si>
    <t xml:space="preserve">porcentaje de cobertura de recolección hacia los establecimientos que producen residuos infecciosos </t>
  </si>
  <si>
    <t>Proyectos para conservacion de las fuentes de capción de agua.</t>
  </si>
  <si>
    <t>Abastecimiento de agua potable. Horas</t>
  </si>
  <si>
    <t>Área en m2 que ocupa la institución: Área de constrcción</t>
  </si>
  <si>
    <t xml:space="preserve">Área en m2 de las áreas verdes bajo la administración 2012: Parques </t>
  </si>
  <si>
    <t xml:space="preserve">Área en m2 de las áreas verdes bajo la administración 2012: Plazas </t>
  </si>
  <si>
    <t xml:space="preserve">Área en m2 de las áreas verdes bajo la administración 2012: Jardines </t>
  </si>
  <si>
    <t>Área en m2 de las áreas verdes bajo la administración 2012: Parterres</t>
  </si>
  <si>
    <t xml:space="preserve">Área en m2 de las áreas verdes bajo la administración 2012: Riberas </t>
  </si>
  <si>
    <t xml:space="preserve">Área en m2 de las áreas verdes bajo la administración 2012: Estadios </t>
  </si>
  <si>
    <t xml:space="preserve">Área en m2 de las áreas verdes bajo la administración 2012: Canchas deportivas </t>
  </si>
  <si>
    <t xml:space="preserve">Área en m2 de las áreas verdes bajo la administración 2012: Otras áreas verdes urbanas </t>
  </si>
  <si>
    <t xml:space="preserve">Área total en hectáreas del área urbana del municipio </t>
  </si>
  <si>
    <t>porcentaje que cubre servicio de barrido en parroquias Urbanas</t>
  </si>
  <si>
    <t xml:space="preserve">Área que ocupa los Rellenos Sanitarios </t>
  </si>
  <si>
    <t xml:space="preserve">Número de botaderos </t>
  </si>
  <si>
    <t xml:space="preserve">Área que ocupa botaderos </t>
  </si>
  <si>
    <t xml:space="preserve">Total de recolección de residuos sólidos en forma diferenciada </t>
  </si>
  <si>
    <t xml:space="preserve">Total de residuos peligrosos en ton. </t>
  </si>
  <si>
    <t>Total de residuos orgánicos en ton.</t>
  </si>
  <si>
    <t>Total de residuos inorgánicos ton.</t>
  </si>
  <si>
    <t xml:space="preserve">Total de la cantidad tratada de todos los residuos </t>
  </si>
  <si>
    <t xml:space="preserve">Cantidad de Residuos Urbanos destinados al Reciclaje </t>
  </si>
  <si>
    <t xml:space="preserve">Cantidad Total de Residuos Urbanos </t>
  </si>
  <si>
    <t xml:space="preserve">Total de residuos sólidos y residuos peligrosos tratados </t>
  </si>
  <si>
    <t>Fuentes de captación de agua (agua superficial volumen)</t>
  </si>
  <si>
    <t>Fuentes de captación de agua (agua subterránea  volumen)</t>
  </si>
  <si>
    <t xml:space="preserve">Volumen total de las fuentes de captación de agua superficial y subterráea </t>
  </si>
  <si>
    <t>Volumen bruto de agua dulce provisto para el suministro de agua potable m3</t>
  </si>
  <si>
    <t>Total del Volumen de agua registrada y distribuida por tipo de ususario</t>
  </si>
  <si>
    <t>Cantidad total de agua residual recolectada m3</t>
  </si>
  <si>
    <t xml:space="preserve">Total agua residual y su tratamiento </t>
  </si>
  <si>
    <t xml:space="preserve">Número de plantas de tratamiento de agua residual </t>
  </si>
  <si>
    <t>Capacidad del tipo de planta de tratamiento de agua residual</t>
  </si>
  <si>
    <t>Cantidad total de agua no tratada volumen m3</t>
  </si>
  <si>
    <t xml:space="preserve">Volumen total de agua tratada vertida </t>
  </si>
  <si>
    <t xml:space="preserve">Volumen total de agua no tratada vertida </t>
  </si>
  <si>
    <t>Cantidad de agua residual descargada al sisteme de alcantarillado m3</t>
  </si>
  <si>
    <t xml:space="preserve">Consumo de agua de la institución durante 2012: valor </t>
  </si>
  <si>
    <t>Total de resisduos Recolectados en ton. en el 2012</t>
  </si>
  <si>
    <t>SUBÍNDICE</t>
  </si>
  <si>
    <t xml:space="preserve">Funcionarios que trabajan tiempo completo </t>
  </si>
  <si>
    <t xml:space="preserve">Cobertura en km que cubre el servicio de barrido de las zonas públicas </t>
  </si>
  <si>
    <t xml:space="preserve">Número de personas dedicadas al servicio de barrido </t>
  </si>
  <si>
    <t xml:space="preserve">Número total de empleados que laboraron en trabajo exclusivo en gestión ambiental </t>
  </si>
  <si>
    <t>Consumo de energía eléctrica 2012 (kWh y valor)</t>
  </si>
  <si>
    <t>Consumo de energía eléctrica 2012 (kWh y valor) valor</t>
  </si>
  <si>
    <t xml:space="preserve">Cantidad de combustible que utilizo la institución: Diesel </t>
  </si>
  <si>
    <t>Cantidad de combustible que utilizo la institución: Extra</t>
  </si>
  <si>
    <t xml:space="preserve">Cantidad de combustible que utilizo la institución: Super </t>
  </si>
  <si>
    <t>Número de productos maderables que adquirio la institución: Papel</t>
  </si>
  <si>
    <t xml:space="preserve">Total de los cortes del servicio de agua potable en el mes </t>
  </si>
  <si>
    <t>ind econo</t>
  </si>
  <si>
    <t>ind soc</t>
  </si>
  <si>
    <t>ind amb</t>
  </si>
  <si>
    <t>ind insti</t>
  </si>
  <si>
    <t xml:space="preserve">ind glob sust </t>
  </si>
  <si>
    <t>l</t>
  </si>
  <si>
    <t>ECHEANDIA</t>
  </si>
  <si>
    <t>SAN PEDRO DE HUACA</t>
  </si>
  <si>
    <t xml:space="preserve">LA CONCORDIA </t>
  </si>
  <si>
    <t xml:space="preserve">URIQUI </t>
  </si>
  <si>
    <t xml:space="preserve">PIMANPIRO </t>
  </si>
  <si>
    <t xml:space="preserve">ANTONIO ANTE </t>
  </si>
  <si>
    <t xml:space="preserve">EL CHACO </t>
  </si>
  <si>
    <t xml:space="preserve">QUIJOS </t>
  </si>
  <si>
    <t xml:space="preserve">ARCHIDONA </t>
  </si>
  <si>
    <t xml:space="preserve">TENA </t>
  </si>
  <si>
    <t xml:space="preserve">CARLOS JULIO AROSEMENA </t>
  </si>
  <si>
    <t xml:space="preserve">PASTAZA </t>
  </si>
  <si>
    <t xml:space="preserve">SANTA CLARA </t>
  </si>
  <si>
    <t xml:space="preserve">MERA </t>
  </si>
  <si>
    <t xml:space="preserve">QUITO </t>
  </si>
  <si>
    <t xml:space="preserve">CAYAMBE </t>
  </si>
  <si>
    <t xml:space="preserve">PEDRO VICENTE MALDONADO </t>
  </si>
  <si>
    <t xml:space="preserve">PUERTO QUITO </t>
  </si>
  <si>
    <t xml:space="preserve">SAN MIGUEL DE LOS BANCOS </t>
  </si>
  <si>
    <t xml:space="preserve">SANTIAGO DE PILLARO </t>
  </si>
  <si>
    <t xml:space="preserve">PATATE </t>
  </si>
  <si>
    <t xml:space="preserve">BAÑOS </t>
  </si>
  <si>
    <t xml:space="preserve">PELILEO </t>
  </si>
  <si>
    <t xml:space="preserve">MOCHA </t>
  </si>
  <si>
    <t xml:space="preserve">TISALEO </t>
  </si>
  <si>
    <t xml:space="preserve">CEVALLOS </t>
  </si>
  <si>
    <t xml:space="preserve">SHUSHUFINDI </t>
  </si>
  <si>
    <t xml:space="preserve">LAGO AGRIO </t>
  </si>
  <si>
    <t xml:space="preserve">CASCALES </t>
  </si>
  <si>
    <t xml:space="preserve">SUCUMBIOS </t>
  </si>
  <si>
    <t xml:space="preserve">GONZALO PIZARRO </t>
  </si>
  <si>
    <t xml:space="preserve">AGUARICO </t>
  </si>
  <si>
    <t xml:space="preserve">LA JOYA DE LOS SACHAS </t>
  </si>
  <si>
    <t xml:space="preserve">LORETO </t>
  </si>
  <si>
    <t xml:space="preserve">SANTO DOMINGO DE LOS TSÁCHILAS </t>
  </si>
  <si>
    <t xml:space="preserve">LAS GOLONDRINAS </t>
  </si>
  <si>
    <t xml:space="preserve">EL PIEDRERO </t>
  </si>
  <si>
    <t>OÐA</t>
  </si>
  <si>
    <t>CAÐAR</t>
  </si>
  <si>
    <t>PIÐAS</t>
  </si>
  <si>
    <t>ALFREDO BAQUERIZO MORENO</t>
  </si>
  <si>
    <t>EMPALME</t>
  </si>
  <si>
    <t>PLAYAS</t>
  </si>
  <si>
    <t>CRNEL. MARCELINO MARIDUEÐA</t>
  </si>
  <si>
    <t>GNRAL. ANTONIO ELIZALDE</t>
  </si>
  <si>
    <t>MONTALVO</t>
  </si>
  <si>
    <t>PUEBLOVIEJO</t>
  </si>
  <si>
    <t>LOGROðO</t>
  </si>
  <si>
    <t>TIWINTZA</t>
  </si>
  <si>
    <t>MANGA DEL CURA</t>
  </si>
  <si>
    <t>,</t>
  </si>
  <si>
    <t xml:space="preserve">MANGA DEL CURA </t>
  </si>
  <si>
    <t xml:space="preserve">GNRAL. ANTONIO ELIZALDE </t>
  </si>
  <si>
    <t>dpa_canton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</si>
</sst>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0"/>
    <numFmt numFmtId="166" formatCode="0.000"/>
    <numFmt numFmtId="167" formatCode="0.00000"/>
  </numFmts>
  <fonts count="17">
    <font>
      <sz val="11"/>
      <color theme="1"/>
      <name val="Calibri"/>
      <family val="2"/>
      <scheme val="minor"/>
    </font>
    <font>
      <sz val="10"/>
      <name val="Arial CE"/>
    </font>
    <font>
      <sz val="10"/>
      <name val="Arial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182">
    <xf numFmtId="0" fontId="0" fillId="0" borderId="0" xfId="0"/>
    <xf numFmtId="0" fontId="4" fillId="0" borderId="0" xfId="0" applyFont="1"/>
    <xf numFmtId="0" fontId="4" fillId="0" borderId="2" xfId="0" applyFont="1" applyBorder="1" applyAlignment="1">
      <alignment wrapText="1"/>
    </xf>
    <xf numFmtId="0" fontId="6" fillId="0" borderId="0" xfId="0" applyFont="1" applyFill="1" applyBorder="1" applyAlignment="1">
      <alignment horizontal="center"/>
    </xf>
    <xf numFmtId="2" fontId="6" fillId="0" borderId="2" xfId="0" applyNumberFormat="1" applyFont="1" applyBorder="1"/>
    <xf numFmtId="0" fontId="6" fillId="0" borderId="0" xfId="0" applyFont="1" applyBorder="1" applyAlignment="1">
      <alignment horizontal="center" vertical="center" wrapText="1"/>
    </xf>
    <xf numFmtId="2" fontId="8" fillId="0" borderId="0" xfId="0" applyNumberFormat="1" applyFont="1" applyFill="1" applyBorder="1"/>
    <xf numFmtId="2" fontId="8" fillId="0" borderId="11" xfId="0" applyNumberFormat="1" applyFont="1" applyFill="1" applyBorder="1"/>
    <xf numFmtId="0" fontId="7" fillId="0" borderId="9" xfId="0" applyNumberFormat="1" applyFont="1" applyFill="1" applyBorder="1" applyAlignment="1">
      <alignment horizontal="center" vertical="center" wrapText="1"/>
    </xf>
    <xf numFmtId="0" fontId="7" fillId="0" borderId="10" xfId="0" applyNumberFormat="1" applyFont="1" applyFill="1" applyBorder="1" applyAlignment="1">
      <alignment horizontal="center" vertical="center" wrapText="1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8" xfId="0" applyNumberFormat="1" applyFont="1" applyBorder="1"/>
    <xf numFmtId="2" fontId="6" fillId="0" borderId="9" xfId="0" applyNumberFormat="1" applyFont="1" applyBorder="1"/>
    <xf numFmtId="2" fontId="6" fillId="0" borderId="7" xfId="0" applyNumberFormat="1" applyFont="1" applyBorder="1"/>
    <xf numFmtId="166" fontId="4" fillId="0" borderId="2" xfId="0" applyNumberFormat="1" applyFont="1" applyBorder="1"/>
    <xf numFmtId="165" fontId="4" fillId="0" borderId="0" xfId="0" applyNumberFormat="1" applyFont="1" applyBorder="1"/>
    <xf numFmtId="2" fontId="4" fillId="0" borderId="15" xfId="0" applyNumberFormat="1" applyFont="1" applyBorder="1"/>
    <xf numFmtId="2" fontId="4" fillId="0" borderId="3" xfId="0" applyNumberFormat="1" applyFont="1" applyBorder="1"/>
    <xf numFmtId="2" fontId="7" fillId="0" borderId="0" xfId="0" applyNumberFormat="1" applyFont="1" applyFill="1" applyBorder="1" applyAlignment="1">
      <alignment wrapText="1"/>
    </xf>
    <xf numFmtId="0" fontId="6" fillId="0" borderId="0" xfId="0" applyFont="1" applyBorder="1" applyAlignment="1">
      <alignment horizontal="right"/>
    </xf>
    <xf numFmtId="0" fontId="6" fillId="0" borderId="2" xfId="0" applyFont="1" applyBorder="1" applyAlignment="1">
      <alignment horizontal="center"/>
    </xf>
    <xf numFmtId="2" fontId="6" fillId="0" borderId="7" xfId="0" applyNumberFormat="1" applyFont="1" applyBorder="1" applyAlignment="1">
      <alignment horizontal="left" vertical="center"/>
    </xf>
    <xf numFmtId="0" fontId="4" fillId="0" borderId="10" xfId="0" applyFont="1" applyBorder="1" applyAlignment="1">
      <alignment horizontal="right"/>
    </xf>
    <xf numFmtId="2" fontId="4" fillId="0" borderId="10" xfId="0" applyNumberFormat="1" applyFont="1" applyBorder="1" applyAlignment="1">
      <alignment horizontal="right"/>
    </xf>
    <xf numFmtId="4" fontId="8" fillId="0" borderId="10" xfId="0" applyNumberFormat="1" applyFont="1" applyFill="1" applyBorder="1" applyAlignment="1">
      <alignment horizontal="right" wrapText="1"/>
    </xf>
    <xf numFmtId="4" fontId="4" fillId="0" borderId="10" xfId="0" applyNumberFormat="1" applyFont="1" applyBorder="1" applyAlignment="1">
      <alignment horizontal="right"/>
    </xf>
    <xf numFmtId="2" fontId="4" fillId="0" borderId="14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4" fontId="8" fillId="0" borderId="0" xfId="0" applyNumberFormat="1" applyFont="1" applyFill="1" applyBorder="1" applyAlignment="1">
      <alignment horizontal="right" wrapText="1"/>
    </xf>
    <xf numFmtId="4" fontId="4" fillId="0" borderId="0" xfId="0" applyNumberFormat="1" applyFont="1" applyBorder="1" applyAlignment="1">
      <alignment horizontal="right"/>
    </xf>
    <xf numFmtId="2" fontId="4" fillId="0" borderId="11" xfId="0" applyNumberFormat="1" applyFont="1" applyBorder="1" applyAlignment="1">
      <alignment horizontal="right"/>
    </xf>
    <xf numFmtId="2" fontId="6" fillId="0" borderId="3" xfId="0" applyNumberFormat="1" applyFont="1" applyBorder="1" applyAlignment="1">
      <alignment horizontal="left" vertical="center"/>
    </xf>
    <xf numFmtId="2" fontId="6" fillId="0" borderId="2" xfId="0" applyNumberFormat="1" applyFont="1" applyBorder="1" applyAlignment="1">
      <alignment horizontal="center"/>
    </xf>
    <xf numFmtId="0" fontId="6" fillId="0" borderId="0" xfId="0" applyFont="1" applyBorder="1"/>
    <xf numFmtId="2" fontId="4" fillId="0" borderId="9" xfId="0" applyNumberFormat="1" applyFont="1" applyBorder="1"/>
    <xf numFmtId="0" fontId="4" fillId="0" borderId="15" xfId="0" applyFont="1" applyBorder="1"/>
    <xf numFmtId="0" fontId="4" fillId="0" borderId="10" xfId="0" applyFont="1" applyBorder="1"/>
    <xf numFmtId="166" fontId="4" fillId="0" borderId="10" xfId="0" applyNumberFormat="1" applyFont="1" applyBorder="1"/>
    <xf numFmtId="2" fontId="8" fillId="0" borderId="10" xfId="0" applyNumberFormat="1" applyFont="1" applyFill="1" applyBorder="1"/>
    <xf numFmtId="0" fontId="4" fillId="0" borderId="3" xfId="0" applyFont="1" applyBorder="1"/>
    <xf numFmtId="166" fontId="4" fillId="0" borderId="0" xfId="0" applyNumberFormat="1" applyFont="1" applyBorder="1"/>
    <xf numFmtId="4" fontId="4" fillId="0" borderId="3" xfId="0" applyNumberFormat="1" applyFont="1" applyBorder="1"/>
    <xf numFmtId="0" fontId="4" fillId="0" borderId="3" xfId="0" applyFont="1" applyBorder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2" fontId="7" fillId="0" borderId="9" xfId="0" applyNumberFormat="1" applyFont="1" applyBorder="1" applyAlignment="1">
      <alignment wrapText="1"/>
    </xf>
    <xf numFmtId="2" fontId="6" fillId="0" borderId="2" xfId="0" applyNumberFormat="1" applyFont="1" applyBorder="1" applyAlignment="1">
      <alignment horizontal="left" vertical="center" wrapText="1"/>
    </xf>
    <xf numFmtId="0" fontId="4" fillId="0" borderId="0" xfId="0" applyFont="1" applyBorder="1"/>
    <xf numFmtId="2" fontId="4" fillId="0" borderId="0" xfId="0" applyNumberFormat="1" applyFont="1" applyBorder="1"/>
    <xf numFmtId="2" fontId="4" fillId="0" borderId="0" xfId="0" applyNumberFormat="1" applyFont="1" applyFill="1" applyBorder="1"/>
    <xf numFmtId="2" fontId="4" fillId="0" borderId="10" xfId="0" applyNumberFormat="1" applyFont="1" applyBorder="1"/>
    <xf numFmtId="2" fontId="4" fillId="0" borderId="9" xfId="0" applyNumberFormat="1" applyFont="1" applyBorder="1"/>
    <xf numFmtId="2" fontId="4" fillId="0" borderId="7" xfId="0" applyNumberFormat="1" applyFont="1" applyBorder="1"/>
    <xf numFmtId="2" fontId="4" fillId="0" borderId="5" xfId="0" applyNumberFormat="1" applyFont="1" applyBorder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/>
    <xf numFmtId="0" fontId="4" fillId="0" borderId="9" xfId="0" applyFont="1" applyBorder="1"/>
    <xf numFmtId="2" fontId="6" fillId="0" borderId="9" xfId="0" applyNumberFormat="1" applyFont="1" applyBorder="1" applyAlignment="1">
      <alignment horizontal="left" vertical="center"/>
    </xf>
    <xf numFmtId="0" fontId="4" fillId="0" borderId="11" xfId="0" applyNumberFormat="1" applyFont="1" applyBorder="1"/>
    <xf numFmtId="167" fontId="4" fillId="0" borderId="0" xfId="0" applyNumberFormat="1" applyFont="1" applyBorder="1"/>
    <xf numFmtId="2" fontId="9" fillId="0" borderId="0" xfId="1" applyNumberFormat="1" applyFont="1" applyBorder="1" applyAlignment="1" applyProtection="1"/>
    <xf numFmtId="2" fontId="6" fillId="0" borderId="15" xfId="0" applyNumberFormat="1" applyFont="1" applyBorder="1" applyAlignment="1">
      <alignment horizontal="left" vertical="center"/>
    </xf>
    <xf numFmtId="0" fontId="7" fillId="0" borderId="10" xfId="0" applyNumberFormat="1" applyFont="1" applyBorder="1" applyAlignment="1">
      <alignment horizontal="center" vertical="center" wrapText="1"/>
    </xf>
    <xf numFmtId="0" fontId="7" fillId="0" borderId="14" xfId="0" applyNumberFormat="1" applyFont="1" applyBorder="1" applyAlignment="1">
      <alignment horizontal="center" vertical="center" wrapText="1"/>
    </xf>
    <xf numFmtId="0" fontId="7" fillId="0" borderId="9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left" readingOrder="1"/>
    </xf>
    <xf numFmtId="0" fontId="13" fillId="0" borderId="16" xfId="0" applyNumberFormat="1" applyFont="1" applyBorder="1" applyAlignment="1">
      <alignment wrapText="1"/>
    </xf>
    <xf numFmtId="0" fontId="13" fillId="0" borderId="9" xfId="0" applyNumberFormat="1" applyFont="1" applyBorder="1" applyAlignment="1">
      <alignment wrapText="1"/>
    </xf>
    <xf numFmtId="0" fontId="13" fillId="0" borderId="10" xfId="0" applyNumberFormat="1" applyFont="1" applyBorder="1" applyAlignment="1">
      <alignment wrapText="1"/>
    </xf>
    <xf numFmtId="0" fontId="13" fillId="0" borderId="14" xfId="0" applyNumberFormat="1" applyFont="1" applyFill="1" applyBorder="1" applyAlignment="1">
      <alignment wrapText="1"/>
    </xf>
    <xf numFmtId="2" fontId="6" fillId="0" borderId="0" xfId="0" applyNumberFormat="1" applyFont="1" applyBorder="1" applyAlignment="1">
      <alignment horizontal="left" vertical="center"/>
    </xf>
    <xf numFmtId="2" fontId="6" fillId="0" borderId="0" xfId="0" applyNumberFormat="1" applyFont="1" applyFill="1" applyBorder="1" applyAlignment="1">
      <alignment horizontal="left" vertical="center"/>
    </xf>
    <xf numFmtId="2" fontId="6" fillId="0" borderId="3" xfId="0" applyNumberFormat="1" applyFont="1" applyFill="1" applyBorder="1" applyAlignment="1">
      <alignment horizontal="left" vertical="center"/>
    </xf>
    <xf numFmtId="0" fontId="6" fillId="0" borderId="15" xfId="0" applyFont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2" fontId="4" fillId="0" borderId="2" xfId="0" applyNumberFormat="1" applyFont="1" applyBorder="1"/>
    <xf numFmtId="2" fontId="4" fillId="2" borderId="3" xfId="0" applyNumberFormat="1" applyFont="1" applyFill="1" applyBorder="1"/>
    <xf numFmtId="2" fontId="7" fillId="0" borderId="9" xfId="0" applyNumberFormat="1" applyFont="1" applyFill="1" applyBorder="1" applyAlignment="1">
      <alignment wrapText="1"/>
    </xf>
    <xf numFmtId="2" fontId="7" fillId="0" borderId="10" xfId="0" applyNumberFormat="1" applyFont="1" applyFill="1" applyBorder="1" applyAlignment="1">
      <alignment wrapText="1"/>
    </xf>
    <xf numFmtId="2" fontId="8" fillId="0" borderId="15" xfId="0" applyNumberFormat="1" applyFont="1" applyFill="1" applyBorder="1"/>
    <xf numFmtId="2" fontId="8" fillId="0" borderId="14" xfId="0" applyNumberFormat="1" applyFont="1" applyFill="1" applyBorder="1"/>
    <xf numFmtId="2" fontId="8" fillId="0" borderId="3" xfId="0" applyNumberFormat="1" applyFont="1" applyFill="1" applyBorder="1"/>
    <xf numFmtId="0" fontId="4" fillId="0" borderId="11" xfId="0" applyFont="1" applyBorder="1"/>
    <xf numFmtId="0" fontId="4" fillId="0" borderId="12" xfId="0" applyFont="1" applyBorder="1"/>
    <xf numFmtId="0" fontId="6" fillId="0" borderId="3" xfId="0" applyFont="1" applyBorder="1"/>
    <xf numFmtId="0" fontId="6" fillId="0" borderId="4" xfId="0" applyFont="1" applyBorder="1"/>
    <xf numFmtId="2" fontId="6" fillId="0" borderId="9" xfId="0" applyNumberFormat="1" applyFont="1" applyBorder="1" applyAlignment="1">
      <alignment horizontal="left" vertical="center" wrapText="1"/>
    </xf>
    <xf numFmtId="0" fontId="6" fillId="0" borderId="7" xfId="0" applyFont="1" applyBorder="1"/>
    <xf numFmtId="0" fontId="6" fillId="0" borderId="8" xfId="0" applyFont="1" applyBorder="1"/>
    <xf numFmtId="2" fontId="11" fillId="0" borderId="0" xfId="0" applyNumberFormat="1" applyFont="1" applyBorder="1"/>
    <xf numFmtId="2" fontId="11" fillId="0" borderId="10" xfId="0" applyNumberFormat="1" applyFont="1" applyBorder="1"/>
    <xf numFmtId="2" fontId="11" fillId="0" borderId="5" xfId="0" applyNumberFormat="1" applyFont="1" applyBorder="1"/>
    <xf numFmtId="2" fontId="7" fillId="0" borderId="16" xfId="0" applyNumberFormat="1" applyFont="1" applyBorder="1" applyAlignment="1">
      <alignment wrapText="1"/>
    </xf>
    <xf numFmtId="2" fontId="7" fillId="0" borderId="10" xfId="0" applyNumberFormat="1" applyFont="1" applyBorder="1" applyAlignment="1">
      <alignment wrapText="1"/>
    </xf>
    <xf numFmtId="2" fontId="7" fillId="0" borderId="14" xfId="0" applyNumberFormat="1" applyFont="1" applyFill="1" applyBorder="1" applyAlignment="1">
      <alignment wrapText="1"/>
    </xf>
    <xf numFmtId="2" fontId="4" fillId="0" borderId="14" xfId="0" applyNumberFormat="1" applyFont="1" applyBorder="1"/>
    <xf numFmtId="2" fontId="4" fillId="0" borderId="11" xfId="0" applyNumberFormat="1" applyFont="1" applyBorder="1"/>
    <xf numFmtId="2" fontId="12" fillId="0" borderId="9" xfId="0" applyNumberFormat="1" applyFont="1" applyBorder="1" applyAlignment="1">
      <alignment horizontal="left" vertical="center" wrapText="1"/>
    </xf>
    <xf numFmtId="2" fontId="14" fillId="0" borderId="0" xfId="0" applyNumberFormat="1" applyFont="1" applyBorder="1"/>
    <xf numFmtId="2" fontId="14" fillId="0" borderId="10" xfId="0" applyNumberFormat="1" applyFont="1" applyBorder="1"/>
    <xf numFmtId="2" fontId="14" fillId="0" borderId="5" xfId="0" applyNumberFormat="1" applyFont="1" applyBorder="1"/>
    <xf numFmtId="2" fontId="12" fillId="0" borderId="9" xfId="0" applyNumberFormat="1" applyFont="1" applyBorder="1" applyAlignment="1">
      <alignment horizontal="left" vertical="center"/>
    </xf>
    <xf numFmtId="2" fontId="12" fillId="0" borderId="7" xfId="0" applyNumberFormat="1" applyFont="1" applyBorder="1" applyAlignment="1">
      <alignment horizontal="left" vertical="center"/>
    </xf>
    <xf numFmtId="0" fontId="12" fillId="0" borderId="7" xfId="0" applyFont="1" applyBorder="1"/>
    <xf numFmtId="0" fontId="12" fillId="0" borderId="8" xfId="0" applyFont="1" applyBorder="1"/>
    <xf numFmtId="2" fontId="7" fillId="0" borderId="10" xfId="0" applyNumberFormat="1" applyFont="1" applyBorder="1" applyAlignment="1">
      <alignment horizontal="left" vertical="center" wrapText="1"/>
    </xf>
    <xf numFmtId="166" fontId="7" fillId="0" borderId="9" xfId="0" applyNumberFormat="1" applyFont="1" applyBorder="1" applyAlignment="1">
      <alignment horizontal="left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right"/>
    </xf>
    <xf numFmtId="0" fontId="4" fillId="0" borderId="0" xfId="0" applyNumberFormat="1" applyFont="1" applyBorder="1" applyAlignment="1">
      <alignment horizontal="right"/>
    </xf>
    <xf numFmtId="0" fontId="5" fillId="0" borderId="10" xfId="0" applyNumberFormat="1" applyFont="1" applyBorder="1" applyAlignment="1">
      <alignment horizontal="right"/>
    </xf>
    <xf numFmtId="0" fontId="4" fillId="0" borderId="14" xfId="0" applyNumberFormat="1" applyFont="1" applyBorder="1"/>
    <xf numFmtId="2" fontId="15" fillId="0" borderId="9" xfId="0" applyNumberFormat="1" applyFont="1" applyBorder="1" applyAlignment="1">
      <alignment horizontal="left" vertical="center"/>
    </xf>
    <xf numFmtId="2" fontId="15" fillId="0" borderId="7" xfId="0" applyNumberFormat="1" applyFont="1" applyBorder="1" applyAlignment="1">
      <alignment horizontal="left" vertical="center"/>
    </xf>
    <xf numFmtId="2" fontId="15" fillId="0" borderId="8" xfId="0" applyNumberFormat="1" applyFont="1" applyBorder="1" applyAlignment="1">
      <alignment horizontal="left" vertical="center"/>
    </xf>
    <xf numFmtId="2" fontId="4" fillId="0" borderId="8" xfId="0" applyNumberFormat="1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6" xfId="0" applyFont="1" applyBorder="1"/>
    <xf numFmtId="0" fontId="6" fillId="0" borderId="13" xfId="0" applyFont="1" applyBorder="1"/>
    <xf numFmtId="0" fontId="4" fillId="0" borderId="1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5" xfId="0" applyFont="1" applyFill="1" applyBorder="1"/>
    <xf numFmtId="166" fontId="5" fillId="0" borderId="9" xfId="0" applyNumberFormat="1" applyFont="1" applyBorder="1" applyAlignment="1">
      <alignment horizontal="right"/>
    </xf>
    <xf numFmtId="166" fontId="5" fillId="0" borderId="7" xfId="0" applyNumberFormat="1" applyFont="1" applyBorder="1" applyAlignment="1">
      <alignment horizontal="right"/>
    </xf>
    <xf numFmtId="166" fontId="4" fillId="0" borderId="7" xfId="0" applyNumberFormat="1" applyFont="1" applyBorder="1" applyAlignment="1">
      <alignment horizontal="right"/>
    </xf>
    <xf numFmtId="0" fontId="4" fillId="0" borderId="9" xfId="0" applyNumberFormat="1" applyFont="1" applyFill="1" applyBorder="1" applyAlignment="1">
      <alignment horizontal="right"/>
    </xf>
    <xf numFmtId="0" fontId="4" fillId="0" borderId="7" xfId="0" applyNumberFormat="1" applyFont="1" applyFill="1" applyBorder="1" applyAlignment="1">
      <alignment horizontal="right"/>
    </xf>
    <xf numFmtId="0" fontId="4" fillId="0" borderId="7" xfId="0" applyNumberFormat="1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2" fontId="9" fillId="0" borderId="7" xfId="1" applyNumberFormat="1" applyFont="1" applyBorder="1" applyAlignment="1" applyProtection="1"/>
    <xf numFmtId="2" fontId="4" fillId="0" borderId="9" xfId="0" applyNumberFormat="1" applyFont="1" applyFill="1" applyBorder="1"/>
    <xf numFmtId="2" fontId="4" fillId="0" borderId="7" xfId="0" applyNumberFormat="1" applyFont="1" applyFill="1" applyBorder="1"/>
    <xf numFmtId="2" fontId="15" fillId="0" borderId="15" xfId="0" applyNumberFormat="1" applyFont="1" applyBorder="1" applyAlignment="1">
      <alignment horizontal="left" vertical="center" wrapText="1"/>
    </xf>
    <xf numFmtId="0" fontId="4" fillId="0" borderId="14" xfId="0" applyFont="1" applyBorder="1"/>
    <xf numFmtId="0" fontId="16" fillId="0" borderId="2" xfId="0" applyNumberFormat="1" applyFont="1" applyBorder="1" applyAlignment="1">
      <alignment horizontal="center" vertical="center" wrapText="1"/>
    </xf>
    <xf numFmtId="2" fontId="11" fillId="0" borderId="9" xfId="0" applyNumberFormat="1" applyFont="1" applyBorder="1"/>
    <xf numFmtId="2" fontId="11" fillId="0" borderId="7" xfId="0" applyNumberFormat="1" applyFont="1" applyBorder="1"/>
    <xf numFmtId="2" fontId="11" fillId="0" borderId="8" xfId="0" applyNumberFormat="1" applyFont="1" applyBorder="1"/>
    <xf numFmtId="0" fontId="6" fillId="0" borderId="15" xfId="0" applyFont="1" applyBorder="1"/>
    <xf numFmtId="0" fontId="4" fillId="0" borderId="7" xfId="0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wrapText="1"/>
    </xf>
    <xf numFmtId="2" fontId="8" fillId="0" borderId="9" xfId="0" applyNumberFormat="1" applyFont="1" applyFill="1" applyBorder="1"/>
    <xf numFmtId="2" fontId="8" fillId="0" borderId="7" xfId="0" applyNumberFormat="1" applyFont="1" applyFill="1" applyBorder="1"/>
    <xf numFmtId="0" fontId="13" fillId="0" borderId="2" xfId="0" applyNumberFormat="1" applyFont="1" applyBorder="1" applyAlignment="1">
      <alignment wrapText="1"/>
    </xf>
    <xf numFmtId="0" fontId="4" fillId="0" borderId="9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2" fontId="4" fillId="0" borderId="9" xfId="0" applyNumberFormat="1" applyFont="1" applyBorder="1" applyAlignment="1">
      <alignment horizontal="right"/>
    </xf>
    <xf numFmtId="2" fontId="4" fillId="0" borderId="7" xfId="0" applyNumberFormat="1" applyFont="1" applyBorder="1" applyAlignment="1">
      <alignment horizontal="right"/>
    </xf>
    <xf numFmtId="2" fontId="6" fillId="0" borderId="9" xfId="0" applyNumberFormat="1" applyFont="1" applyBorder="1" applyAlignment="1">
      <alignment horizontal="center" vertical="center" wrapText="1"/>
    </xf>
    <xf numFmtId="2" fontId="7" fillId="0" borderId="10" xfId="0" applyNumberFormat="1" applyFont="1" applyBorder="1" applyAlignment="1">
      <alignment horizontal="center" vertical="center" wrapText="1"/>
    </xf>
    <xf numFmtId="2" fontId="7" fillId="0" borderId="9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4" fontId="8" fillId="0" borderId="9" xfId="0" applyNumberFormat="1" applyFont="1" applyFill="1" applyBorder="1" applyAlignment="1">
      <alignment horizontal="right" wrapText="1"/>
    </xf>
    <xf numFmtId="4" fontId="8" fillId="0" borderId="7" xfId="0" applyNumberFormat="1" applyFont="1" applyFill="1" applyBorder="1" applyAlignment="1">
      <alignment horizontal="right" wrapText="1"/>
    </xf>
    <xf numFmtId="4" fontId="4" fillId="0" borderId="7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2" fontId="6" fillId="0" borderId="1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4" xfId="0" applyFont="1" applyBorder="1" applyAlignment="1">
      <alignment horizontal="center"/>
    </xf>
  </cellXfs>
  <cellStyles count="7">
    <cellStyle name="Hipervínculo" xfId="1" builtinId="8"/>
    <cellStyle name="Millares 2" xfId="2" xr:uid="{00000000-0005-0000-0000-000001000000}"/>
    <cellStyle name="Normal" xfId="0" builtinId="0"/>
    <cellStyle name="Normal 2" xfId="3" xr:uid="{00000000-0005-0000-0000-000003000000}"/>
    <cellStyle name="Normal 2 2" xfId="4" xr:uid="{00000000-0005-0000-0000-000004000000}"/>
    <cellStyle name="Normal 3" xfId="5" xr:uid="{00000000-0005-0000-0000-000005000000}"/>
    <cellStyle name="Porcentual 2" xfId="6" xr:uid="{00000000-0005-0000-0000-000006000000}"/>
  </cellStyles>
  <dxfs count="0"/>
  <tableStyles count="0" defaultTableStyle="TableStyleMedium9" defaultPivotStyle="PivotStyleLight16"/>
  <colors>
    <mruColors>
      <color rgb="FFF9C4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082550122047276"/>
          <c:y val="2.0025033920357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'Indice Global Sustentabilidad'!$H$3:$H$225</c:f>
              <c:numCache>
                <c:formatCode>0.00</c:formatCode>
                <c:ptCount val="223"/>
                <c:pt idx="0">
                  <c:v>1.836140004797814</c:v>
                </c:pt>
                <c:pt idx="1">
                  <c:v>1.6142088493257774</c:v>
                </c:pt>
                <c:pt idx="2">
                  <c:v>1.42524149249008</c:v>
                </c:pt>
                <c:pt idx="3">
                  <c:v>1.2856038672125343</c:v>
                </c:pt>
                <c:pt idx="4">
                  <c:v>1.550425482950839</c:v>
                </c:pt>
                <c:pt idx="5">
                  <c:v>1.2831344080089704</c:v>
                </c:pt>
                <c:pt idx="6">
                  <c:v>1.2912965714806595</c:v>
                </c:pt>
                <c:pt idx="7">
                  <c:v>1.9190047906032803</c:v>
                </c:pt>
                <c:pt idx="8">
                  <c:v>1.6560976484165602</c:v>
                </c:pt>
                <c:pt idx="9">
                  <c:v>1.5231562182525986</c:v>
                </c:pt>
                <c:pt idx="10">
                  <c:v>1.4969162670939433</c:v>
                </c:pt>
                <c:pt idx="11">
                  <c:v>1.6635323373087814</c:v>
                </c:pt>
                <c:pt idx="12">
                  <c:v>1.384035450757565</c:v>
                </c:pt>
                <c:pt idx="13">
                  <c:v>1.6419190372031152</c:v>
                </c:pt>
                <c:pt idx="14">
                  <c:v>1.6549549809219788</c:v>
                </c:pt>
                <c:pt idx="15">
                  <c:v>1.5243950100222914</c:v>
                </c:pt>
                <c:pt idx="16">
                  <c:v>1.6224238508021345</c:v>
                </c:pt>
                <c:pt idx="17">
                  <c:v>1.5361156752118414</c:v>
                </c:pt>
                <c:pt idx="18">
                  <c:v>1.4659970887943872</c:v>
                </c:pt>
                <c:pt idx="19">
                  <c:v>1.5399328888527708</c:v>
                </c:pt>
                <c:pt idx="20">
                  <c:v>2.0157232168161263</c:v>
                </c:pt>
                <c:pt idx="21">
                  <c:v>1.6074896336971929</c:v>
                </c:pt>
                <c:pt idx="22">
                  <c:v>1.448652149257446</c:v>
                </c:pt>
                <c:pt idx="23">
                  <c:v>1.546936278916762</c:v>
                </c:pt>
                <c:pt idx="24">
                  <c:v>1.4358911088012765</c:v>
                </c:pt>
                <c:pt idx="25">
                  <c:v>1.5871778268274916</c:v>
                </c:pt>
                <c:pt idx="26">
                  <c:v>1.2335295705154325</c:v>
                </c:pt>
                <c:pt idx="27">
                  <c:v>1.5090729196764108</c:v>
                </c:pt>
                <c:pt idx="28">
                  <c:v>1.3568155807477644</c:v>
                </c:pt>
                <c:pt idx="29">
                  <c:v>1.4186319827913467</c:v>
                </c:pt>
                <c:pt idx="30">
                  <c:v>1.6014462356310633</c:v>
                </c:pt>
                <c:pt idx="31">
                  <c:v>1.4018278927204924</c:v>
                </c:pt>
                <c:pt idx="32">
                  <c:v>1.5725926584247241</c:v>
                </c:pt>
                <c:pt idx="33">
                  <c:v>1.7769345800502798</c:v>
                </c:pt>
                <c:pt idx="34">
                  <c:v>1.4191353623186334</c:v>
                </c:pt>
                <c:pt idx="35">
                  <c:v>1.7009436121143144</c:v>
                </c:pt>
                <c:pt idx="36">
                  <c:v>1.6687129912439445</c:v>
                </c:pt>
                <c:pt idx="37">
                  <c:v>1.8702826314084695</c:v>
                </c:pt>
                <c:pt idx="38">
                  <c:v>1.8239121534437195</c:v>
                </c:pt>
                <c:pt idx="39">
                  <c:v>1.7835421761487098</c:v>
                </c:pt>
                <c:pt idx="40">
                  <c:v>3.1486891678820399</c:v>
                </c:pt>
                <c:pt idx="41">
                  <c:v>1.2669483513700064</c:v>
                </c:pt>
                <c:pt idx="42">
                  <c:v>1.8304085133376569</c:v>
                </c:pt>
                <c:pt idx="43">
                  <c:v>2.2490862438982688</c:v>
                </c:pt>
                <c:pt idx="44">
                  <c:v>1.3732441436261231</c:v>
                </c:pt>
                <c:pt idx="45">
                  <c:v>1.2744708524666111</c:v>
                </c:pt>
                <c:pt idx="46">
                  <c:v>1.933372861921957</c:v>
                </c:pt>
                <c:pt idx="47">
                  <c:v>1.3601110934510179</c:v>
                </c:pt>
                <c:pt idx="48">
                  <c:v>1.718794038314498</c:v>
                </c:pt>
                <c:pt idx="49">
                  <c:v>1.3810451961176071</c:v>
                </c:pt>
                <c:pt idx="50">
                  <c:v>1.4881721998878068</c:v>
                </c:pt>
                <c:pt idx="51">
                  <c:v>1.3872291589947934</c:v>
                </c:pt>
                <c:pt idx="52">
                  <c:v>1.3722139295802793</c:v>
                </c:pt>
                <c:pt idx="53">
                  <c:v>1.9788807032070803</c:v>
                </c:pt>
                <c:pt idx="54">
                  <c:v>1.5206514062623859</c:v>
                </c:pt>
                <c:pt idx="55">
                  <c:v>1.9959901451353048</c:v>
                </c:pt>
                <c:pt idx="56">
                  <c:v>1.3016484857361963</c:v>
                </c:pt>
                <c:pt idx="57">
                  <c:v>1.5979919556125557</c:v>
                </c:pt>
                <c:pt idx="58">
                  <c:v>1.3594991171401649</c:v>
                </c:pt>
                <c:pt idx="59">
                  <c:v>2.5763128374710842</c:v>
                </c:pt>
                <c:pt idx="60">
                  <c:v>1.5988829607378359</c:v>
                </c:pt>
                <c:pt idx="61">
                  <c:v>1.2989492096031079</c:v>
                </c:pt>
                <c:pt idx="62">
                  <c:v>1.3519830869549001</c:v>
                </c:pt>
                <c:pt idx="63">
                  <c:v>1.4728651964078239</c:v>
                </c:pt>
                <c:pt idx="64">
                  <c:v>1.3697469671795039</c:v>
                </c:pt>
                <c:pt idx="65">
                  <c:v>1.825439485003868</c:v>
                </c:pt>
                <c:pt idx="66">
                  <c:v>1.5354128491314194</c:v>
                </c:pt>
                <c:pt idx="67">
                  <c:v>1.5784596036492615</c:v>
                </c:pt>
                <c:pt idx="68">
                  <c:v>2.0288308816464982</c:v>
                </c:pt>
                <c:pt idx="69">
                  <c:v>1.7137999772350054</c:v>
                </c:pt>
                <c:pt idx="70">
                  <c:v>1.8268008403395133</c:v>
                </c:pt>
                <c:pt idx="71">
                  <c:v>1.8920848482134602</c:v>
                </c:pt>
                <c:pt idx="72">
                  <c:v>1.5600535353305862</c:v>
                </c:pt>
                <c:pt idx="73">
                  <c:v>1.5359829518724575</c:v>
                </c:pt>
                <c:pt idx="74">
                  <c:v>1.958229939334386</c:v>
                </c:pt>
                <c:pt idx="75">
                  <c:v>1.9201268572611605</c:v>
                </c:pt>
                <c:pt idx="76">
                  <c:v>1.6194292016346701</c:v>
                </c:pt>
                <c:pt idx="77">
                  <c:v>1.6997250588395154</c:v>
                </c:pt>
                <c:pt idx="78">
                  <c:v>1.4143878649831643</c:v>
                </c:pt>
                <c:pt idx="79">
                  <c:v>2.405101022554307</c:v>
                </c:pt>
                <c:pt idx="80">
                  <c:v>0.93485833334516077</c:v>
                </c:pt>
                <c:pt idx="81">
                  <c:v>0.93485833334516077</c:v>
                </c:pt>
                <c:pt idx="82">
                  <c:v>5.5958596537778442</c:v>
                </c:pt>
                <c:pt idx="83">
                  <c:v>1.4172120859839792</c:v>
                </c:pt>
                <c:pt idx="84">
                  <c:v>3.6038787002120882</c:v>
                </c:pt>
                <c:pt idx="85">
                  <c:v>1.5220304473025144</c:v>
                </c:pt>
                <c:pt idx="86">
                  <c:v>1.560494460985989</c:v>
                </c:pt>
                <c:pt idx="87">
                  <c:v>1.4522765029606166</c:v>
                </c:pt>
                <c:pt idx="88">
                  <c:v>1.5085090368538849</c:v>
                </c:pt>
                <c:pt idx="89">
                  <c:v>1.5728879167087029</c:v>
                </c:pt>
                <c:pt idx="90">
                  <c:v>1.6213047663593554</c:v>
                </c:pt>
                <c:pt idx="91">
                  <c:v>1.3741508077450193</c:v>
                </c:pt>
                <c:pt idx="92">
                  <c:v>1.4398300792620076</c:v>
                </c:pt>
                <c:pt idx="93">
                  <c:v>1.3358447906632474</c:v>
                </c:pt>
                <c:pt idx="94">
                  <c:v>1.3634118614015533</c:v>
                </c:pt>
                <c:pt idx="95">
                  <c:v>1.1268942457637412</c:v>
                </c:pt>
                <c:pt idx="96">
                  <c:v>1.3825980912673326</c:v>
                </c:pt>
                <c:pt idx="97">
                  <c:v>1.3344925218546468</c:v>
                </c:pt>
                <c:pt idx="98">
                  <c:v>2.0901615920587138</c:v>
                </c:pt>
                <c:pt idx="99">
                  <c:v>1.4899964231579033</c:v>
                </c:pt>
                <c:pt idx="100">
                  <c:v>1.5977785779622633</c:v>
                </c:pt>
                <c:pt idx="101">
                  <c:v>1.4461703001851494</c:v>
                </c:pt>
                <c:pt idx="102">
                  <c:v>1.3618775890698214</c:v>
                </c:pt>
                <c:pt idx="103">
                  <c:v>1.5094751567539086</c:v>
                </c:pt>
                <c:pt idx="104">
                  <c:v>1.3483231554786859</c:v>
                </c:pt>
                <c:pt idx="105">
                  <c:v>1.9250006880653452</c:v>
                </c:pt>
                <c:pt idx="106">
                  <c:v>1.5526886346083801</c:v>
                </c:pt>
                <c:pt idx="107">
                  <c:v>1.4732421807584857</c:v>
                </c:pt>
                <c:pt idx="108">
                  <c:v>1.323663105121649</c:v>
                </c:pt>
                <c:pt idx="109">
                  <c:v>1.5668511977859239</c:v>
                </c:pt>
                <c:pt idx="110">
                  <c:v>1.4842688561442512</c:v>
                </c:pt>
                <c:pt idx="111">
                  <c:v>1.5422593155510287</c:v>
                </c:pt>
                <c:pt idx="112">
                  <c:v>1.2689939967662069</c:v>
                </c:pt>
                <c:pt idx="113">
                  <c:v>1.3433028150205917</c:v>
                </c:pt>
                <c:pt idx="114">
                  <c:v>1.4493563558855467</c:v>
                </c:pt>
                <c:pt idx="115">
                  <c:v>1.4896023845088315</c:v>
                </c:pt>
                <c:pt idx="116">
                  <c:v>1.379485369852554</c:v>
                </c:pt>
                <c:pt idx="117">
                  <c:v>0.93485833334516077</c:v>
                </c:pt>
                <c:pt idx="118">
                  <c:v>1.4672308423782947</c:v>
                </c:pt>
                <c:pt idx="119">
                  <c:v>1.414083098179935</c:v>
                </c:pt>
                <c:pt idx="120">
                  <c:v>1.510756996983345</c:v>
                </c:pt>
                <c:pt idx="121">
                  <c:v>1.4122610713784676</c:v>
                </c:pt>
                <c:pt idx="122">
                  <c:v>1.5876009077929734</c:v>
                </c:pt>
                <c:pt idx="123">
                  <c:v>1.6738621961008411</c:v>
                </c:pt>
                <c:pt idx="124">
                  <c:v>1.5729147773881029</c:v>
                </c:pt>
                <c:pt idx="125">
                  <c:v>1.5011522716145007</c:v>
                </c:pt>
                <c:pt idx="126">
                  <c:v>1.779678946576156</c:v>
                </c:pt>
                <c:pt idx="127">
                  <c:v>1.7612887898561222</c:v>
                </c:pt>
                <c:pt idx="128">
                  <c:v>1.6193195821990616</c:v>
                </c:pt>
                <c:pt idx="129">
                  <c:v>1.8624573251171257</c:v>
                </c:pt>
                <c:pt idx="130">
                  <c:v>1.6074904809727939</c:v>
                </c:pt>
                <c:pt idx="131">
                  <c:v>1.8100841715172435</c:v>
                </c:pt>
                <c:pt idx="132">
                  <c:v>1.4467444592516483</c:v>
                </c:pt>
                <c:pt idx="133">
                  <c:v>1.6391527715939513</c:v>
                </c:pt>
                <c:pt idx="134">
                  <c:v>1.4717072801083162</c:v>
                </c:pt>
                <c:pt idx="135">
                  <c:v>1.50483377803764</c:v>
                </c:pt>
                <c:pt idx="136">
                  <c:v>1.378207187691407</c:v>
                </c:pt>
                <c:pt idx="137">
                  <c:v>1.4088939147528445</c:v>
                </c:pt>
                <c:pt idx="138">
                  <c:v>1.5265820040042035</c:v>
                </c:pt>
                <c:pt idx="139">
                  <c:v>1.4693410316041156</c:v>
                </c:pt>
                <c:pt idx="140">
                  <c:v>1.3808099985847391</c:v>
                </c:pt>
                <c:pt idx="141">
                  <c:v>1.3212377353034888</c:v>
                </c:pt>
                <c:pt idx="142">
                  <c:v>3.0385942907453516</c:v>
                </c:pt>
                <c:pt idx="143">
                  <c:v>1.5185469854065539</c:v>
                </c:pt>
                <c:pt idx="144">
                  <c:v>1.3759247611044287</c:v>
                </c:pt>
                <c:pt idx="145">
                  <c:v>1.61952174605051</c:v>
                </c:pt>
                <c:pt idx="146">
                  <c:v>1.4680510131752615</c:v>
                </c:pt>
                <c:pt idx="147">
                  <c:v>1.6506903063932157</c:v>
                </c:pt>
                <c:pt idx="148">
                  <c:v>1.6445837391078899</c:v>
                </c:pt>
                <c:pt idx="149">
                  <c:v>1.2303762091655777</c:v>
                </c:pt>
                <c:pt idx="150">
                  <c:v>1.5010099490182325</c:v>
                </c:pt>
                <c:pt idx="151">
                  <c:v>1.4603295147038815</c:v>
                </c:pt>
                <c:pt idx="152">
                  <c:v>1.5689686557060205</c:v>
                </c:pt>
                <c:pt idx="153">
                  <c:v>1.4766958390181599</c:v>
                </c:pt>
                <c:pt idx="154">
                  <c:v>1.4972139229781136</c:v>
                </c:pt>
                <c:pt idx="155">
                  <c:v>1.5015914130763144</c:v>
                </c:pt>
                <c:pt idx="156">
                  <c:v>1.4823241528691318</c:v>
                </c:pt>
                <c:pt idx="157">
                  <c:v>1.8230995283499647</c:v>
                </c:pt>
                <c:pt idx="158">
                  <c:v>1.4292611855448367</c:v>
                </c:pt>
                <c:pt idx="159">
                  <c:v>1.4698088024605946</c:v>
                </c:pt>
                <c:pt idx="160">
                  <c:v>1.522525887845132</c:v>
                </c:pt>
                <c:pt idx="161">
                  <c:v>1.7758122204549254</c:v>
                </c:pt>
                <c:pt idx="162">
                  <c:v>1.5589853108795044</c:v>
                </c:pt>
                <c:pt idx="163">
                  <c:v>1.5663684037944414</c:v>
                </c:pt>
                <c:pt idx="164">
                  <c:v>1.6423969566885182</c:v>
                </c:pt>
                <c:pt idx="165">
                  <c:v>1.6549968222624014</c:v>
                </c:pt>
                <c:pt idx="166">
                  <c:v>1.4171088374045036</c:v>
                </c:pt>
                <c:pt idx="167">
                  <c:v>1.3391897160597479</c:v>
                </c:pt>
                <c:pt idx="168">
                  <c:v>1.348313884441882</c:v>
                </c:pt>
                <c:pt idx="169">
                  <c:v>1.3302880014588934</c:v>
                </c:pt>
                <c:pt idx="170">
                  <c:v>2.1156615477748066</c:v>
                </c:pt>
                <c:pt idx="171">
                  <c:v>1.5638309493213534</c:v>
                </c:pt>
                <c:pt idx="172">
                  <c:v>1.6264443571159914</c:v>
                </c:pt>
                <c:pt idx="173">
                  <c:v>1.5355846840597147</c:v>
                </c:pt>
                <c:pt idx="174">
                  <c:v>1.438645019316652</c:v>
                </c:pt>
                <c:pt idx="175">
                  <c:v>1.4480592627872864</c:v>
                </c:pt>
                <c:pt idx="176">
                  <c:v>1.3881701080612916</c:v>
                </c:pt>
                <c:pt idx="177">
                  <c:v>2.6950263028573533</c:v>
                </c:pt>
                <c:pt idx="178">
                  <c:v>1.5676292499486009</c:v>
                </c:pt>
                <c:pt idx="179">
                  <c:v>1.6416761743507529</c:v>
                </c:pt>
                <c:pt idx="180">
                  <c:v>1.5052205869520536</c:v>
                </c:pt>
                <c:pt idx="181">
                  <c:v>1.4172112385851054</c:v>
                </c:pt>
                <c:pt idx="182">
                  <c:v>1.4841058568837828</c:v>
                </c:pt>
                <c:pt idx="183">
                  <c:v>1.7227034508362256</c:v>
                </c:pt>
                <c:pt idx="184">
                  <c:v>1.3670564201954123</c:v>
                </c:pt>
                <c:pt idx="185">
                  <c:v>1.4100190927256386</c:v>
                </c:pt>
                <c:pt idx="186">
                  <c:v>1.4281818175851346</c:v>
                </c:pt>
                <c:pt idx="187">
                  <c:v>1.3058952280961749</c:v>
                </c:pt>
                <c:pt idx="188">
                  <c:v>1.3011122839437688</c:v>
                </c:pt>
                <c:pt idx="189">
                  <c:v>1.2887090449606178</c:v>
                </c:pt>
                <c:pt idx="190">
                  <c:v>1.4688628239234136</c:v>
                </c:pt>
                <c:pt idx="191">
                  <c:v>1.7014076076853637</c:v>
                </c:pt>
                <c:pt idx="192">
                  <c:v>1.7414756473548587</c:v>
                </c:pt>
                <c:pt idx="193">
                  <c:v>1.3706595164328055</c:v>
                </c:pt>
                <c:pt idx="194">
                  <c:v>1.3585622758976401</c:v>
                </c:pt>
                <c:pt idx="195">
                  <c:v>1.3465678293819929</c:v>
                </c:pt>
                <c:pt idx="196">
                  <c:v>1.4536948831413699</c:v>
                </c:pt>
                <c:pt idx="197">
                  <c:v>1.5159309198983544</c:v>
                </c:pt>
                <c:pt idx="198">
                  <c:v>1.2611286449826304</c:v>
                </c:pt>
                <c:pt idx="199">
                  <c:v>1.5663576465100495</c:v>
                </c:pt>
                <c:pt idx="200">
                  <c:v>1.2479867521000136</c:v>
                </c:pt>
                <c:pt idx="201">
                  <c:v>1.3784478362649961</c:v>
                </c:pt>
                <c:pt idx="202">
                  <c:v>1.1657340767417157</c:v>
                </c:pt>
                <c:pt idx="203">
                  <c:v>1.3478552390788581</c:v>
                </c:pt>
                <c:pt idx="204">
                  <c:v>1.8536811143331837</c:v>
                </c:pt>
                <c:pt idx="205">
                  <c:v>1.5538858062791838</c:v>
                </c:pt>
                <c:pt idx="206">
                  <c:v>1.6984836593499961</c:v>
                </c:pt>
                <c:pt idx="207">
                  <c:v>1.6485765244530854</c:v>
                </c:pt>
                <c:pt idx="208">
                  <c:v>1.5561601186897525</c:v>
                </c:pt>
                <c:pt idx="209">
                  <c:v>1.4821785865268104</c:v>
                </c:pt>
                <c:pt idx="210">
                  <c:v>1.5029492070516857</c:v>
                </c:pt>
                <c:pt idx="211">
                  <c:v>1.4042385867500908</c:v>
                </c:pt>
                <c:pt idx="212">
                  <c:v>1.4487837498897604</c:v>
                </c:pt>
                <c:pt idx="213">
                  <c:v>1.6675781926506323</c:v>
                </c:pt>
                <c:pt idx="214">
                  <c:v>1.4539556324173295</c:v>
                </c:pt>
                <c:pt idx="215">
                  <c:v>0.93485833334516077</c:v>
                </c:pt>
                <c:pt idx="216">
                  <c:v>1.3686640924655813</c:v>
                </c:pt>
                <c:pt idx="217">
                  <c:v>1.6260347098829888</c:v>
                </c:pt>
                <c:pt idx="218">
                  <c:v>2.002241270696016</c:v>
                </c:pt>
                <c:pt idx="219">
                  <c:v>1.5838657324885617</c:v>
                </c:pt>
                <c:pt idx="220">
                  <c:v>1.6149704671103609</c:v>
                </c:pt>
                <c:pt idx="221">
                  <c:v>1.4771007117710624</c:v>
                </c:pt>
                <c:pt idx="222">
                  <c:v>1.36193216643046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5-46F5-8E8B-EA733908B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62063"/>
        <c:axId val="1231837279"/>
      </c:radarChart>
      <c:catAx>
        <c:axId val="100506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1837279"/>
        <c:crosses val="autoZero"/>
        <c:auto val="1"/>
        <c:lblAlgn val="ctr"/>
        <c:lblOffset val="100"/>
        <c:noMultiLvlLbl val="0"/>
      </c:catAx>
      <c:valAx>
        <c:axId val="12318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0506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742950</xdr:colOff>
      <xdr:row>143</xdr:row>
      <xdr:rowOff>0</xdr:rowOff>
    </xdr:from>
    <xdr:to>
      <xdr:col>14</xdr:col>
      <xdr:colOff>752475</xdr:colOff>
      <xdr:row>150</xdr:row>
      <xdr:rowOff>19050</xdr:rowOff>
    </xdr:to>
    <xdr:sp macro="" textlink="">
      <xdr:nvSpPr>
        <xdr:cNvPr id="1101" name="AutoShape 77"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7724775" y="23221950"/>
          <a:ext cx="4581525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143</xdr:row>
      <xdr:rowOff>0</xdr:rowOff>
    </xdr:from>
    <xdr:to>
      <xdr:col>14</xdr:col>
      <xdr:colOff>752475</xdr:colOff>
      <xdr:row>150</xdr:row>
      <xdr:rowOff>19050</xdr:rowOff>
    </xdr:to>
    <xdr:sp macro="" textlink="">
      <xdr:nvSpPr>
        <xdr:cNvPr id="1177" name="AutoShape 153">
          <a:extLst>
            <a:ext uri="{FF2B5EF4-FFF2-40B4-BE49-F238E27FC236}">
              <a16:creationId xmlns:a16="http://schemas.microsoft.com/office/drawing/2014/main" id="{00000000-0008-0000-04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7724775" y="23221950"/>
          <a:ext cx="4581525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390525</xdr:colOff>
      <xdr:row>175</xdr:row>
      <xdr:rowOff>0</xdr:rowOff>
    </xdr:from>
    <xdr:to>
      <xdr:col>13</xdr:col>
      <xdr:colOff>657224</xdr:colOff>
      <xdr:row>198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7E06E7-03AC-48C3-8F83-DABB9A985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228"/>
  <sheetViews>
    <sheetView topLeftCell="O1" zoomScale="90" zoomScaleNormal="90" workbookViewId="0">
      <selection activeCell="S4" sqref="S4"/>
    </sheetView>
  </sheetViews>
  <sheetFormatPr baseColWidth="10" defaultRowHeight="12.75"/>
  <cols>
    <col min="1" max="1" width="11.42578125" style="1"/>
    <col min="2" max="2" width="24.42578125" style="1" customWidth="1"/>
    <col min="3" max="3" width="13" style="1" customWidth="1"/>
    <col min="4" max="4" width="15.85546875" style="1" customWidth="1"/>
    <col min="5" max="5" width="16.140625" style="1" customWidth="1"/>
    <col min="6" max="6" width="14.85546875" style="1" customWidth="1"/>
    <col min="7" max="7" width="15.140625" style="1" customWidth="1"/>
    <col min="8" max="8" width="13.28515625" style="1" customWidth="1"/>
    <col min="9" max="9" width="11.42578125" style="1"/>
    <col min="10" max="10" width="12.5703125" style="1" customWidth="1"/>
    <col min="11" max="12" width="11.42578125" style="1"/>
    <col min="13" max="13" width="16.28515625" style="1" customWidth="1"/>
    <col min="14" max="14" width="20.28515625" style="1" customWidth="1"/>
    <col min="15" max="15" width="14" style="1" customWidth="1"/>
    <col min="16" max="17" width="11.42578125" style="1"/>
    <col min="18" max="18" width="23.42578125" style="1" customWidth="1"/>
    <col min="19" max="19" width="12" style="1" customWidth="1"/>
    <col min="20" max="20" width="11" style="1" customWidth="1"/>
    <col min="21" max="21" width="10.5703125" style="1" customWidth="1"/>
    <col min="22" max="22" width="8.5703125" style="1" customWidth="1"/>
    <col min="23" max="23" width="8.42578125" style="1" customWidth="1"/>
    <col min="24" max="24" width="8.7109375" style="1" customWidth="1"/>
    <col min="25" max="25" width="8.85546875" style="1" customWidth="1"/>
    <col min="26" max="26" width="8.28515625" style="1" customWidth="1"/>
    <col min="27" max="27" width="7.7109375" style="1" customWidth="1"/>
    <col min="28" max="28" width="9" style="1" customWidth="1"/>
    <col min="29" max="29" width="8.5703125" style="1" customWidth="1"/>
    <col min="30" max="30" width="7.85546875" style="1" customWidth="1"/>
    <col min="31" max="31" width="8.85546875" style="1" customWidth="1"/>
    <col min="32" max="32" width="12.5703125" style="1" customWidth="1"/>
    <col min="33" max="33" width="12.42578125" style="1" bestFit="1" customWidth="1"/>
    <col min="34" max="16384" width="11.42578125" style="1"/>
  </cols>
  <sheetData>
    <row r="1" spans="2:32" ht="13.5" thickBot="1"/>
    <row r="2" spans="2:32" ht="13.5" thickBot="1">
      <c r="B2" s="2"/>
      <c r="C2" s="168" t="s">
        <v>0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70"/>
      <c r="P2" s="3"/>
      <c r="R2" s="165" t="s">
        <v>1</v>
      </c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7"/>
      <c r="AF2" s="4" t="s">
        <v>2</v>
      </c>
    </row>
    <row r="3" spans="2:32" ht="90" customHeight="1" thickBot="1">
      <c r="B3" s="76" t="s">
        <v>3</v>
      </c>
      <c r="C3" s="81" t="s">
        <v>4</v>
      </c>
      <c r="D3" s="82" t="s">
        <v>5</v>
      </c>
      <c r="E3" s="81" t="s">
        <v>6</v>
      </c>
      <c r="F3" s="82" t="s">
        <v>7</v>
      </c>
      <c r="G3" s="81" t="s">
        <v>8</v>
      </c>
      <c r="H3" s="82" t="s">
        <v>9</v>
      </c>
      <c r="I3" s="81" t="s">
        <v>10</v>
      </c>
      <c r="J3" s="81" t="s">
        <v>11</v>
      </c>
      <c r="K3" s="81" t="s">
        <v>12</v>
      </c>
      <c r="L3" s="82" t="s">
        <v>13</v>
      </c>
      <c r="M3" s="81" t="s">
        <v>14</v>
      </c>
      <c r="N3" s="82" t="s">
        <v>15</v>
      </c>
      <c r="O3" s="81" t="s">
        <v>16</v>
      </c>
      <c r="P3" s="18"/>
      <c r="Q3" s="5"/>
      <c r="R3" s="76" t="s">
        <v>17</v>
      </c>
      <c r="S3" s="8">
        <v>1</v>
      </c>
      <c r="T3" s="9">
        <v>2</v>
      </c>
      <c r="U3" s="8">
        <v>3</v>
      </c>
      <c r="V3" s="9">
        <v>4</v>
      </c>
      <c r="W3" s="8">
        <v>5</v>
      </c>
      <c r="X3" s="9">
        <v>6</v>
      </c>
      <c r="Y3" s="8">
        <v>7</v>
      </c>
      <c r="Z3" s="8">
        <v>8</v>
      </c>
      <c r="AA3" s="8">
        <v>9</v>
      </c>
      <c r="AB3" s="9">
        <v>10</v>
      </c>
      <c r="AC3" s="8">
        <v>11</v>
      </c>
      <c r="AD3" s="9">
        <v>12</v>
      </c>
      <c r="AE3" s="8">
        <v>13</v>
      </c>
      <c r="AF3" s="10" t="s">
        <v>18</v>
      </c>
    </row>
    <row r="4" spans="2:32">
      <c r="B4" s="16" t="s">
        <v>19</v>
      </c>
      <c r="C4" s="83">
        <v>200</v>
      </c>
      <c r="D4" s="149"/>
      <c r="E4" s="39"/>
      <c r="F4" s="149"/>
      <c r="G4" s="39">
        <v>3534254.49</v>
      </c>
      <c r="H4" s="149"/>
      <c r="I4" s="39">
        <v>71768.320000000007</v>
      </c>
      <c r="J4" s="149"/>
      <c r="K4" s="39"/>
      <c r="L4" s="149">
        <v>3606022.81</v>
      </c>
      <c r="M4" s="39">
        <v>188000</v>
      </c>
      <c r="N4" s="149"/>
      <c r="O4" s="84">
        <v>259768.32000000001</v>
      </c>
      <c r="P4" s="6"/>
      <c r="Q4" s="15"/>
      <c r="R4" s="54" t="s">
        <v>19</v>
      </c>
      <c r="S4" s="53">
        <f>(9*((C4-(MIN($C$4:$C$224)))/(MAX($C$4:$C$224)-MIN($C$4:$C$224))))+1</f>
        <v>1</v>
      </c>
      <c r="T4" s="53">
        <f>(9*((D4-(MIN($D$4:$D$224)))/(MAX($D$4:$D$224)-MIN($D$4:$D$224))))+1</f>
        <v>0.99997717077800607</v>
      </c>
      <c r="U4" s="53">
        <f>(9*((E4-(MIN($E$4:$E$224)))/(MAX($E$4:$E$224)-MIN($E$4:$E$224))))+1</f>
        <v>0.99997717077800607</v>
      </c>
      <c r="V4" s="53">
        <f>(9*((F4-(MIN($F$4:$F$224)))/(MAX($F$4:$F4224)-MIN($F$4:$F$224))))+1</f>
        <v>1</v>
      </c>
      <c r="W4" s="53">
        <f>(9*((G4-(MIN($G$4:$G$224)))/(MAX($G$4:$G$224)-MIN($G$4:$G$224))))+1</f>
        <v>1.1753819974584927</v>
      </c>
      <c r="X4" s="53">
        <f>(9*((H4-(MIN($H$4:$H$224)))/(MAX($H$4:$H$224)-MIN($H$4:$H$224))))+1</f>
        <v>0.99837397299927366</v>
      </c>
      <c r="Y4" s="53">
        <f>(9*((I4-(MIN($I$4:$I$224)))/(MAX($I$4:$I$224)-MIN($I$4:$I$224))))+1</f>
        <v>1.0110761315015377</v>
      </c>
      <c r="Z4" s="53">
        <f>(9*((J4-(MIN($J$4:$J$224)))/(MAX($J$4:$J$224)-MIN($J$4:$J$224))))+1</f>
        <v>0.9969639080111895</v>
      </c>
      <c r="AA4" s="53">
        <f>(9*((K4-(MIN($K$4:$K$224)))/(MAX($K$4:$K4224)-MIN($K$4:$K$224))))+1</f>
        <v>0.98390044143975441</v>
      </c>
      <c r="AB4" s="53">
        <f>(9*((L4-(MIN($L$4:$L$224)))/(MAX($L$4:$L$224)-MIN($L$4:$L$224))))+1</f>
        <v>1.0579701850745487</v>
      </c>
      <c r="AC4" s="53">
        <f>(9*((M4-(MIN($M$4:$M$224)))/(MAX($M$4:$M$224)-MIN($M$4:$M$224))))+1</f>
        <v>1.1025434367467368</v>
      </c>
      <c r="AD4" s="53">
        <f>(9*((N4-(MIN($N$4:$N$224)))/(MAX($N$4:$N$224)-MIN($N$4:$N$224))))+1</f>
        <v>0.99928194765825362</v>
      </c>
      <c r="AE4" s="53">
        <f>(9*((O4-(MIN($O$4:$O$224)))/(MAX($O$4:$O$224)-MIN($O$4:$O$224))))+1</f>
        <v>1.1059096457761011</v>
      </c>
      <c r="AF4" s="12">
        <f>AVERAGE(S4:AE4)</f>
        <v>1.0331812314016848</v>
      </c>
    </row>
    <row r="5" spans="2:32">
      <c r="B5" s="17" t="s">
        <v>20</v>
      </c>
      <c r="C5" s="85">
        <v>1000</v>
      </c>
      <c r="D5" s="150">
        <v>72000</v>
      </c>
      <c r="E5" s="6">
        <v>72000</v>
      </c>
      <c r="F5" s="150"/>
      <c r="G5" s="6">
        <v>2544000</v>
      </c>
      <c r="H5" s="150"/>
      <c r="I5" s="6"/>
      <c r="J5" s="150"/>
      <c r="K5" s="6"/>
      <c r="L5" s="150">
        <v>2544000</v>
      </c>
      <c r="M5" s="6">
        <v>978163.32</v>
      </c>
      <c r="N5" s="150"/>
      <c r="O5" s="7">
        <v>978163.32</v>
      </c>
      <c r="P5" s="6"/>
      <c r="Q5" s="15"/>
      <c r="R5" s="55" t="s">
        <v>20</v>
      </c>
      <c r="S5" s="51">
        <f t="shared" ref="S5:S68" si="0">(9*((C5-(MIN($C$4:$C$224)))/(MAX($C$4:$C$224)-MIN($C$4:$C$224))))+1</f>
        <v>1.0447662029095297</v>
      </c>
      <c r="T5" s="51">
        <f t="shared" ref="T5:T68" si="1">(9*((D5-(MIN($D$4:$D$224)))/(MAX($D$4:$D$224)-MIN($D$4:$D$224))))+1</f>
        <v>1.0102503206752642</v>
      </c>
      <c r="U5" s="51">
        <f t="shared" ref="U5:U68" si="2">(9*((E5-(MIN($E$4:$E$224)))/(MAX($E$4:$E$224)-MIN($E$4:$E$224))))+1</f>
        <v>1.0102503206752642</v>
      </c>
      <c r="V5" s="51">
        <f>(9*((F5-(MIN($F$4:$F$224)))/(MAX($F$4:$F4225)-MIN($F$4:$F$224))))+1</f>
        <v>1</v>
      </c>
      <c r="W5" s="51">
        <f t="shared" ref="W5:W68" si="3">(9*((G5-(MIN($G$4:$G$224)))/(MAX($G$4:$G$224)-MIN($G$4:$G$224))))+1</f>
        <v>1.1261842095638368</v>
      </c>
      <c r="X5" s="51">
        <f t="shared" ref="X5:X68" si="4">(9*((H5-(MIN($H$4:$H$224)))/(MAX($H$4:$H$224)-MIN($H$4:$H$224))))+1</f>
        <v>0.99837397299927366</v>
      </c>
      <c r="Y5" s="51">
        <f t="shared" ref="Y5:Y68" si="5">(9*((I5-(MIN($I$4:$I$224)))/(MAX($I$4:$I$224)-MIN($I$4:$I$224))))+1</f>
        <v>0.99848116644377949</v>
      </c>
      <c r="Z5" s="51">
        <f t="shared" ref="Z5:Z68" si="6">(9*((J5-(MIN($J$4:$J$224)))/(MAX($J$4:$J$224)-MIN($J$4:$J$224))))+1</f>
        <v>0.9969639080111895</v>
      </c>
      <c r="AA5" s="51">
        <f>(9*((K5-(MIN($K$4:$K$224)))/(MAX($K$4:$K4225)-MIN($K$4:$K$224))))+1</f>
        <v>0.98390044143975441</v>
      </c>
      <c r="AB5" s="51">
        <f t="shared" ref="AB5:AB68" si="7">(9*((L5-(MIN($L$4:$L$224)))/(MAX($L$4:$L$224)-MIN($L$4:$L$224))))+1</f>
        <v>1.0403732359332598</v>
      </c>
      <c r="AC5" s="51">
        <f t="shared" ref="AC5:AC68" si="8">(9*((M5-(MIN($M$4:$M$224)))/(MAX($M$4:$M$224)-MIN($M$4:$M$224))))+1</f>
        <v>1.5377579054977621</v>
      </c>
      <c r="AD5" s="51">
        <f t="shared" ref="AD5:AD68" si="9">(9*((N5-(MIN($N$4:$N$224)))/(MAX($N$4:$N$224)-MIN($N$4:$N$224))))+1</f>
        <v>0.99928194765825362</v>
      </c>
      <c r="AE5" s="51">
        <f t="shared" ref="AE5:AE68" si="10">(9*((O5-(MIN($O$4:$O$224)))/(MAX($O$4:$O$224)-MIN($O$4:$O$224))))+1</f>
        <v>1.4110350615809204</v>
      </c>
      <c r="AF5" s="13">
        <f t="shared" ref="AF5:AF68" si="11">AVERAGE(S5:AE5)</f>
        <v>1.0890475917990838</v>
      </c>
    </row>
    <row r="6" spans="2:32">
      <c r="B6" s="17" t="s">
        <v>21</v>
      </c>
      <c r="C6" s="85">
        <v>2000</v>
      </c>
      <c r="D6" s="150"/>
      <c r="E6" s="6"/>
      <c r="F6" s="150"/>
      <c r="G6" s="6">
        <v>1709900</v>
      </c>
      <c r="H6" s="150">
        <v>8290100</v>
      </c>
      <c r="I6" s="6"/>
      <c r="J6" s="150"/>
      <c r="K6" s="6"/>
      <c r="L6" s="150">
        <v>10000000</v>
      </c>
      <c r="M6" s="6">
        <v>649755</v>
      </c>
      <c r="N6" s="150"/>
      <c r="O6" s="7">
        <v>649755</v>
      </c>
      <c r="P6" s="6"/>
      <c r="Q6" s="15"/>
      <c r="R6" s="55" t="s">
        <v>21</v>
      </c>
      <c r="S6" s="51">
        <f t="shared" si="0"/>
        <v>1.1007239565464417</v>
      </c>
      <c r="T6" s="51">
        <f t="shared" si="1"/>
        <v>0.99997717077800607</v>
      </c>
      <c r="U6" s="51">
        <f t="shared" si="2"/>
        <v>0.99997717077800607</v>
      </c>
      <c r="V6" s="51">
        <f>(9*((F6-(MIN($F$4:$F$224)))/(MAX($F$4:$F4226)-MIN($F$4:$F$224))))+1</f>
        <v>1</v>
      </c>
      <c r="W6" s="51">
        <f t="shared" si="3"/>
        <v>1.0847444834153266</v>
      </c>
      <c r="X6" s="51">
        <f t="shared" si="4"/>
        <v>1.2695277858132439</v>
      </c>
      <c r="Y6" s="51">
        <f t="shared" si="5"/>
        <v>0.99848116644377949</v>
      </c>
      <c r="Z6" s="51">
        <f t="shared" si="6"/>
        <v>0.9969639080111895</v>
      </c>
      <c r="AA6" s="51">
        <f>(9*((K6-(MIN($K$4:$K$224)))/(MAX($K$4:$K4226)-MIN($K$4:$K$224))))+1</f>
        <v>0.98390044143975441</v>
      </c>
      <c r="AB6" s="51">
        <f t="shared" si="7"/>
        <v>1.1639137583797126</v>
      </c>
      <c r="AC6" s="51">
        <f t="shared" si="8"/>
        <v>1.3568737149709016</v>
      </c>
      <c r="AD6" s="51">
        <f t="shared" si="9"/>
        <v>0.99928194765825362</v>
      </c>
      <c r="AE6" s="51">
        <f t="shared" si="10"/>
        <v>1.2715495067068441</v>
      </c>
      <c r="AF6" s="13">
        <f t="shared" si="11"/>
        <v>1.0943011546878045</v>
      </c>
    </row>
    <row r="7" spans="2:32">
      <c r="B7" s="17" t="s">
        <v>348</v>
      </c>
      <c r="C7" s="85"/>
      <c r="D7" s="150">
        <v>128651.19</v>
      </c>
      <c r="E7" s="6">
        <v>128651.19</v>
      </c>
      <c r="F7" s="150"/>
      <c r="G7" s="6">
        <v>1051502.29</v>
      </c>
      <c r="H7" s="150">
        <v>4798128.4800000004</v>
      </c>
      <c r="I7" s="6"/>
      <c r="J7" s="150"/>
      <c r="K7" s="6"/>
      <c r="L7" s="150">
        <v>5849630.7699999996</v>
      </c>
      <c r="M7" s="6">
        <v>267365.37</v>
      </c>
      <c r="N7" s="150"/>
      <c r="O7" s="7">
        <v>267365.37</v>
      </c>
      <c r="P7" s="6"/>
      <c r="Q7" s="15"/>
      <c r="R7" s="55" t="s">
        <v>356</v>
      </c>
      <c r="S7" s="51">
        <f t="shared" si="0"/>
        <v>0.98880844927261757</v>
      </c>
      <c r="T7" s="51">
        <f t="shared" si="1"/>
        <v>1.0183334618798205</v>
      </c>
      <c r="U7" s="51">
        <f t="shared" si="2"/>
        <v>1.0183334618798205</v>
      </c>
      <c r="V7" s="51">
        <f>(9*((F7-(MIN($F$4:$F$224)))/(MAX($F$4:$F4227)-MIN($F$4:$F$224))))+1</f>
        <v>1</v>
      </c>
      <c r="W7" s="51">
        <f t="shared" si="3"/>
        <v>1.0520339921082817</v>
      </c>
      <c r="X7" s="51">
        <f t="shared" si="4"/>
        <v>1.1553118665980602</v>
      </c>
      <c r="Y7" s="51">
        <f t="shared" si="5"/>
        <v>0.99848116644377949</v>
      </c>
      <c r="Z7" s="51">
        <f t="shared" si="6"/>
        <v>0.9969639080111895</v>
      </c>
      <c r="AA7" s="51">
        <f>(9*((K7-(MIN($K$4:$K$224)))/(MAX($K$4:$K4227)-MIN($K$4:$K$224))))+1</f>
        <v>0.98390044143975441</v>
      </c>
      <c r="AB7" s="51">
        <f t="shared" si="7"/>
        <v>1.0951451447772607</v>
      </c>
      <c r="AC7" s="51">
        <f t="shared" si="8"/>
        <v>1.146257130444615</v>
      </c>
      <c r="AD7" s="51">
        <f t="shared" si="9"/>
        <v>0.99928194765825362</v>
      </c>
      <c r="AE7" s="51">
        <f t="shared" si="10"/>
        <v>1.1091363567639838</v>
      </c>
      <c r="AF7" s="13">
        <f t="shared" si="11"/>
        <v>1.0432297944059568</v>
      </c>
    </row>
    <row r="8" spans="2:32">
      <c r="B8" s="17" t="s">
        <v>22</v>
      </c>
      <c r="C8" s="85"/>
      <c r="D8" s="150">
        <v>23039.34</v>
      </c>
      <c r="E8" s="6">
        <v>23039.34</v>
      </c>
      <c r="F8" s="150">
        <v>2000</v>
      </c>
      <c r="G8" s="6">
        <v>3466499.16</v>
      </c>
      <c r="H8" s="150"/>
      <c r="I8" s="6">
        <v>639615.68999999994</v>
      </c>
      <c r="J8" s="150"/>
      <c r="K8" s="6"/>
      <c r="L8" s="150">
        <v>4106114.85</v>
      </c>
      <c r="M8" s="6">
        <v>2145485.38</v>
      </c>
      <c r="N8" s="150"/>
      <c r="O8" s="7">
        <v>2145485.38</v>
      </c>
      <c r="P8" s="6"/>
      <c r="Q8" s="15"/>
      <c r="R8" s="55" t="s">
        <v>22</v>
      </c>
      <c r="S8" s="51">
        <f t="shared" si="0"/>
        <v>0.98880844927261757</v>
      </c>
      <c r="T8" s="51">
        <f t="shared" si="1"/>
        <v>1.0032644845745879</v>
      </c>
      <c r="U8" s="51">
        <f t="shared" si="2"/>
        <v>1.0032644845745879</v>
      </c>
      <c r="V8" s="51">
        <f>(9*((F8-(MIN($F$4:$F$224)))/(MAX($F$4:$F4228)-MIN($F$4:$F$224))))+1</f>
        <v>1.036</v>
      </c>
      <c r="W8" s="51">
        <f t="shared" si="3"/>
        <v>1.1720157795945652</v>
      </c>
      <c r="X8" s="51">
        <f t="shared" si="4"/>
        <v>0.99837397299927366</v>
      </c>
      <c r="Y8" s="51">
        <f t="shared" si="5"/>
        <v>1.1107303770417694</v>
      </c>
      <c r="Z8" s="51">
        <f t="shared" si="6"/>
        <v>0.9969639080111895</v>
      </c>
      <c r="AA8" s="51">
        <f>(9*((K8-(MIN($K$4:$K$224)))/(MAX($K$4:$K4228)-MIN($K$4:$K$224))))+1</f>
        <v>0.98390044143975441</v>
      </c>
      <c r="AB8" s="51">
        <f t="shared" si="7"/>
        <v>1.0662563481503149</v>
      </c>
      <c r="AC8" s="51">
        <f t="shared" si="8"/>
        <v>2.1807078341330883</v>
      </c>
      <c r="AD8" s="51">
        <f t="shared" si="9"/>
        <v>0.99928194765825362</v>
      </c>
      <c r="AE8" s="51">
        <f t="shared" si="10"/>
        <v>1.9068342095923048</v>
      </c>
      <c r="AF8" s="13">
        <f t="shared" si="11"/>
        <v>1.1881847874647928</v>
      </c>
    </row>
    <row r="9" spans="2:32">
      <c r="B9" s="17" t="s">
        <v>23</v>
      </c>
      <c r="C9" s="85">
        <v>2000</v>
      </c>
      <c r="D9" s="150">
        <v>334766.90999999997</v>
      </c>
      <c r="E9" s="6">
        <v>356134.92</v>
      </c>
      <c r="F9" s="150">
        <v>3000</v>
      </c>
      <c r="G9" s="6">
        <v>46800000</v>
      </c>
      <c r="H9" s="150"/>
      <c r="I9" s="6"/>
      <c r="J9" s="150"/>
      <c r="K9" s="6"/>
      <c r="L9" s="150">
        <v>46800000</v>
      </c>
      <c r="M9" s="6"/>
      <c r="N9" s="150">
        <v>104907.34</v>
      </c>
      <c r="O9" s="7">
        <v>104907.34</v>
      </c>
      <c r="P9" s="6"/>
      <c r="Q9" s="15"/>
      <c r="R9" s="55" t="s">
        <v>23</v>
      </c>
      <c r="S9" s="51">
        <f t="shared" si="0"/>
        <v>1.1007239565464417</v>
      </c>
      <c r="T9" s="51">
        <f t="shared" si="1"/>
        <v>1.047742596431783</v>
      </c>
      <c r="U9" s="51">
        <f t="shared" si="2"/>
        <v>1.0507914404558958</v>
      </c>
      <c r="V9" s="51">
        <f>(9*((F9-(MIN($F$4:$F$224)))/(MAX($F$4:$F4229)-MIN($F$4:$F$224))))+1</f>
        <v>1.054</v>
      </c>
      <c r="W9" s="51">
        <f t="shared" si="3"/>
        <v>3.3249092070802768</v>
      </c>
      <c r="X9" s="51">
        <f t="shared" si="4"/>
        <v>0.99837397299927366</v>
      </c>
      <c r="Y9" s="51">
        <f t="shared" si="5"/>
        <v>0.99848116644377949</v>
      </c>
      <c r="Z9" s="51">
        <f t="shared" si="6"/>
        <v>0.9969639080111895</v>
      </c>
      <c r="AA9" s="51">
        <f>(9*((K9-(MIN($K$4:$K$224)))/(MAX($K$4:$K4229)-MIN($K$4:$K$224))))+1</f>
        <v>0.98390044143975441</v>
      </c>
      <c r="AB9" s="51">
        <f t="shared" si="7"/>
        <v>1.7736631180939639</v>
      </c>
      <c r="AC9" s="51">
        <f t="shared" si="8"/>
        <v>0.9989948183102435</v>
      </c>
      <c r="AD9" s="51">
        <f t="shared" si="9"/>
        <v>1.0518797266603177</v>
      </c>
      <c r="AE9" s="51">
        <f t="shared" si="10"/>
        <v>1.0401352167858633</v>
      </c>
      <c r="AF9" s="13">
        <f t="shared" si="11"/>
        <v>1.2631199668660604</v>
      </c>
    </row>
    <row r="10" spans="2:32">
      <c r="B10" s="17" t="s">
        <v>24</v>
      </c>
      <c r="C10" s="85"/>
      <c r="D10" s="150">
        <v>2327455.9300000002</v>
      </c>
      <c r="E10" s="6">
        <v>2327455.9300000002</v>
      </c>
      <c r="F10" s="150"/>
      <c r="G10" s="6">
        <v>13592678.029999999</v>
      </c>
      <c r="H10" s="150"/>
      <c r="I10" s="6"/>
      <c r="J10" s="150"/>
      <c r="K10" s="6"/>
      <c r="L10" s="150">
        <v>13592678.029999999</v>
      </c>
      <c r="M10" s="6">
        <v>2501000</v>
      </c>
      <c r="N10" s="150"/>
      <c r="O10" s="7">
        <v>2501000</v>
      </c>
      <c r="P10" s="6"/>
      <c r="Q10" s="15"/>
      <c r="R10" s="55" t="s">
        <v>24</v>
      </c>
      <c r="S10" s="51">
        <f t="shared" si="0"/>
        <v>0.98880844927261757</v>
      </c>
      <c r="T10" s="51">
        <f t="shared" si="1"/>
        <v>1.3320647214467907</v>
      </c>
      <c r="U10" s="51">
        <f t="shared" si="2"/>
        <v>1.3320647214467907</v>
      </c>
      <c r="V10" s="51">
        <f>(9*((F10-(MIN($F$4:$F$224)))/(MAX($F$4:$F4230)-MIN($F$4:$F$224))))+1</f>
        <v>1</v>
      </c>
      <c r="W10" s="51">
        <f t="shared" si="3"/>
        <v>1.6751042333814365</v>
      </c>
      <c r="X10" s="51">
        <f t="shared" si="4"/>
        <v>0.99837397299927366</v>
      </c>
      <c r="Y10" s="51">
        <f t="shared" si="5"/>
        <v>0.99848116644377949</v>
      </c>
      <c r="Z10" s="51">
        <f t="shared" si="6"/>
        <v>0.9969639080111895</v>
      </c>
      <c r="AA10" s="51">
        <f>(9*((K10-(MIN($K$4:$K$224)))/(MAX($K$4:$K4230)-MIN($K$4:$K$224))))+1</f>
        <v>0.98390044143975441</v>
      </c>
      <c r="AB10" s="51">
        <f t="shared" si="7"/>
        <v>1.2234418325224288</v>
      </c>
      <c r="AC10" s="51">
        <f t="shared" si="8"/>
        <v>2.3765219178297636</v>
      </c>
      <c r="AD10" s="51">
        <f t="shared" si="9"/>
        <v>0.99928194765825362</v>
      </c>
      <c r="AE10" s="51">
        <f t="shared" si="10"/>
        <v>2.0578326801442888</v>
      </c>
      <c r="AF10" s="13">
        <f t="shared" si="11"/>
        <v>1.3048338455843358</v>
      </c>
    </row>
    <row r="11" spans="2:32">
      <c r="B11" s="17" t="s">
        <v>25</v>
      </c>
      <c r="C11" s="85">
        <v>5000</v>
      </c>
      <c r="D11" s="150">
        <v>151071.47</v>
      </c>
      <c r="E11" s="6">
        <v>151071.47</v>
      </c>
      <c r="F11" s="150">
        <v>2000</v>
      </c>
      <c r="G11" s="6">
        <v>808244.71</v>
      </c>
      <c r="H11" s="150">
        <v>10727851.960000001</v>
      </c>
      <c r="I11" s="6"/>
      <c r="J11" s="150"/>
      <c r="K11" s="6"/>
      <c r="L11" s="150">
        <v>11536096.67</v>
      </c>
      <c r="M11" s="6">
        <v>154864</v>
      </c>
      <c r="N11" s="150"/>
      <c r="O11" s="7">
        <v>154864</v>
      </c>
      <c r="P11" s="6"/>
      <c r="Q11" s="15"/>
      <c r="R11" s="55" t="s">
        <v>25</v>
      </c>
      <c r="S11" s="51">
        <f t="shared" si="0"/>
        <v>1.2685972174571778</v>
      </c>
      <c r="T11" s="51">
        <f t="shared" si="1"/>
        <v>1.0215324465628552</v>
      </c>
      <c r="U11" s="51">
        <f t="shared" si="2"/>
        <v>1.0215324465628552</v>
      </c>
      <c r="V11" s="51">
        <f>(9*((F11-(MIN($F$4:$F$224)))/(MAX($F$4:$F4231)-MIN($F$4:$F$224))))+1</f>
        <v>1.036</v>
      </c>
      <c r="W11" s="51">
        <f t="shared" si="3"/>
        <v>1.0399484777829617</v>
      </c>
      <c r="X11" s="51">
        <f t="shared" si="4"/>
        <v>1.3492621362612154</v>
      </c>
      <c r="Y11" s="51">
        <f t="shared" si="5"/>
        <v>0.99848116644377949</v>
      </c>
      <c r="Z11" s="51">
        <f t="shared" si="6"/>
        <v>0.9969639080111895</v>
      </c>
      <c r="AA11" s="51">
        <f>(9*((K11-(MIN($K$4:$K$224)))/(MAX($K$4:$K4231)-MIN($K$4:$K$224))))+1</f>
        <v>0.98390044143975441</v>
      </c>
      <c r="AB11" s="51">
        <f t="shared" si="7"/>
        <v>1.1893657681892695</v>
      </c>
      <c r="AC11" s="51">
        <f t="shared" si="8"/>
        <v>1.0842924419567812</v>
      </c>
      <c r="AD11" s="51">
        <f t="shared" si="9"/>
        <v>0.99928194765825362</v>
      </c>
      <c r="AE11" s="51">
        <f t="shared" si="10"/>
        <v>1.061353413814963</v>
      </c>
      <c r="AF11" s="13">
        <f t="shared" si="11"/>
        <v>1.0808086009339275</v>
      </c>
    </row>
    <row r="12" spans="2:32">
      <c r="B12" s="17" t="s">
        <v>26</v>
      </c>
      <c r="C12" s="85">
        <v>5000</v>
      </c>
      <c r="D12" s="150">
        <v>500000</v>
      </c>
      <c r="E12" s="6">
        <v>500000</v>
      </c>
      <c r="F12" s="150"/>
      <c r="G12" s="6">
        <v>4704000</v>
      </c>
      <c r="H12" s="150"/>
      <c r="I12" s="6"/>
      <c r="J12" s="150">
        <v>170546.68</v>
      </c>
      <c r="K12" s="6"/>
      <c r="L12" s="150">
        <v>4960770.49</v>
      </c>
      <c r="M12" s="6">
        <v>273929.03999999998</v>
      </c>
      <c r="N12" s="150"/>
      <c r="O12" s="7">
        <v>274129.03999999998</v>
      </c>
      <c r="P12" s="6"/>
      <c r="Q12" s="15"/>
      <c r="R12" s="55" t="s">
        <v>26</v>
      </c>
      <c r="S12" s="51">
        <f t="shared" si="0"/>
        <v>1.2685972174571778</v>
      </c>
      <c r="T12" s="51">
        <f t="shared" si="1"/>
        <v>1.0713184895089658</v>
      </c>
      <c r="U12" s="51">
        <f t="shared" si="2"/>
        <v>1.0713184895089658</v>
      </c>
      <c r="V12" s="51">
        <f>(9*((F12-(MIN($F$4:$F$224)))/(MAX($F$4:$F4232)-MIN($F$4:$F$224))))+1</f>
        <v>1</v>
      </c>
      <c r="W12" s="51">
        <f t="shared" si="3"/>
        <v>1.2334972517419709</v>
      </c>
      <c r="X12" s="51">
        <f t="shared" si="4"/>
        <v>0.99837397299927366</v>
      </c>
      <c r="Y12" s="51">
        <f t="shared" si="5"/>
        <v>0.99848116644377949</v>
      </c>
      <c r="Z12" s="51">
        <f t="shared" si="6"/>
        <v>1.2558616124443014</v>
      </c>
      <c r="AA12" s="51">
        <f>(9*((K12-(MIN($K$4:$K$224)))/(MAX($K$4:$K4232)-MIN($K$4:$K$224))))+1</f>
        <v>0.98390044143975441</v>
      </c>
      <c r="AB12" s="51">
        <f t="shared" si="7"/>
        <v>1.080417373402113</v>
      </c>
      <c r="AC12" s="51">
        <f t="shared" si="8"/>
        <v>1.1498723376806419</v>
      </c>
      <c r="AD12" s="51">
        <f t="shared" si="9"/>
        <v>0.99928194765825362</v>
      </c>
      <c r="AE12" s="51">
        <f t="shared" si="10"/>
        <v>1.1120091045157312</v>
      </c>
      <c r="AF12" s="13">
        <f t="shared" si="11"/>
        <v>1.0940714926769946</v>
      </c>
    </row>
    <row r="13" spans="2:32">
      <c r="B13" s="17" t="s">
        <v>27</v>
      </c>
      <c r="C13" s="85"/>
      <c r="D13" s="150">
        <v>190514.73</v>
      </c>
      <c r="E13" s="6">
        <v>190514.73</v>
      </c>
      <c r="F13" s="150">
        <v>4000</v>
      </c>
      <c r="G13" s="6"/>
      <c r="H13" s="150">
        <v>4292510.92</v>
      </c>
      <c r="I13" s="6">
        <v>433271.15</v>
      </c>
      <c r="J13" s="150"/>
      <c r="K13" s="6"/>
      <c r="L13" s="150">
        <v>5529376.5</v>
      </c>
      <c r="M13" s="6">
        <v>351177.53</v>
      </c>
      <c r="N13" s="150"/>
      <c r="O13" s="7">
        <v>351177.53</v>
      </c>
      <c r="P13" s="6"/>
      <c r="Q13" s="15"/>
      <c r="R13" s="55" t="s">
        <v>27</v>
      </c>
      <c r="S13" s="51">
        <f t="shared" si="0"/>
        <v>0.98880844927261757</v>
      </c>
      <c r="T13" s="51">
        <f t="shared" si="1"/>
        <v>1.0271603149297515</v>
      </c>
      <c r="U13" s="51">
        <f t="shared" si="2"/>
        <v>1.0271603149297515</v>
      </c>
      <c r="V13" s="51">
        <f>(9*((F13-(MIN($F$4:$F$224)))/(MAX($F$4:$F4233)-MIN($F$4:$F$224))))+1</f>
        <v>1.0720000000000001</v>
      </c>
      <c r="W13" s="51">
        <f t="shared" si="3"/>
        <v>0.99979329322070076</v>
      </c>
      <c r="X13" s="51">
        <f t="shared" si="4"/>
        <v>1.1387740529143051</v>
      </c>
      <c r="Y13" s="51">
        <f t="shared" si="5"/>
        <v>1.0745179887462206</v>
      </c>
      <c r="Z13" s="51">
        <f t="shared" si="6"/>
        <v>0.9969639080111895</v>
      </c>
      <c r="AA13" s="51">
        <f>(9*((K13-(MIN($K$4:$K$224)))/(MAX($K$4:$K4233)-MIN($K$4:$K$224))))+1</f>
        <v>0.98390044143975441</v>
      </c>
      <c r="AB13" s="51">
        <f t="shared" si="7"/>
        <v>1.0898387633620905</v>
      </c>
      <c r="AC13" s="51">
        <f t="shared" si="8"/>
        <v>1.1924200739349253</v>
      </c>
      <c r="AD13" s="51">
        <f t="shared" si="9"/>
        <v>0.99928194765825362</v>
      </c>
      <c r="AE13" s="51">
        <f t="shared" si="10"/>
        <v>1.1447340713492746</v>
      </c>
      <c r="AF13" s="13">
        <f t="shared" si="11"/>
        <v>1.0565656630591411</v>
      </c>
    </row>
    <row r="14" spans="2:32">
      <c r="B14" s="17" t="s">
        <v>28</v>
      </c>
      <c r="C14" s="85"/>
      <c r="D14" s="150"/>
      <c r="E14" s="6"/>
      <c r="F14" s="150"/>
      <c r="G14" s="6"/>
      <c r="H14" s="150"/>
      <c r="I14" s="6"/>
      <c r="J14" s="150"/>
      <c r="K14" s="6"/>
      <c r="L14" s="150"/>
      <c r="M14" s="6"/>
      <c r="N14" s="150"/>
      <c r="O14" s="7"/>
      <c r="P14" s="6"/>
      <c r="Q14" s="15"/>
      <c r="R14" s="55" t="s">
        <v>28</v>
      </c>
      <c r="S14" s="51">
        <f t="shared" si="0"/>
        <v>0.98880844927261757</v>
      </c>
      <c r="T14" s="51">
        <f t="shared" si="1"/>
        <v>0.99997717077800607</v>
      </c>
      <c r="U14" s="51">
        <f t="shared" si="2"/>
        <v>0.99997717077800607</v>
      </c>
      <c r="V14" s="51">
        <f>(9*((F14-(MIN($F$4:$F$224)))/(MAX($F$4:$F4234)-MIN($F$4:$F$224))))+1</f>
        <v>1</v>
      </c>
      <c r="W14" s="51">
        <f t="shared" si="3"/>
        <v>0.99979329322070076</v>
      </c>
      <c r="X14" s="51">
        <f t="shared" si="4"/>
        <v>0.99837397299927366</v>
      </c>
      <c r="Y14" s="51">
        <f t="shared" si="5"/>
        <v>0.99848116644377949</v>
      </c>
      <c r="Z14" s="51">
        <f t="shared" si="6"/>
        <v>0.9969639080111895</v>
      </c>
      <c r="AA14" s="51">
        <f>(9*((K14-(MIN($K$4:$K$224)))/(MAX($K$4:$K4234)-MIN($K$4:$K$224))))+1</f>
        <v>0.98390044143975441</v>
      </c>
      <c r="AB14" s="51">
        <f t="shared" si="7"/>
        <v>0.99822099758779637</v>
      </c>
      <c r="AC14" s="51">
        <f t="shared" si="8"/>
        <v>0.9989948183102435</v>
      </c>
      <c r="AD14" s="51">
        <f t="shared" si="9"/>
        <v>0.99928194765825362</v>
      </c>
      <c r="AE14" s="51">
        <f t="shared" si="10"/>
        <v>0.99557770213378805</v>
      </c>
      <c r="AF14" s="13">
        <f t="shared" si="11"/>
        <v>0.99679623374103166</v>
      </c>
    </row>
    <row r="15" spans="2:32">
      <c r="B15" s="17" t="s">
        <v>29</v>
      </c>
      <c r="C15" s="85"/>
      <c r="D15" s="150">
        <v>4800</v>
      </c>
      <c r="E15" s="6">
        <v>4800</v>
      </c>
      <c r="F15" s="150">
        <v>2000</v>
      </c>
      <c r="G15" s="6">
        <v>1868436.98</v>
      </c>
      <c r="H15" s="150"/>
      <c r="I15" s="6">
        <v>193067.4</v>
      </c>
      <c r="J15" s="150">
        <v>384287.26</v>
      </c>
      <c r="K15" s="6"/>
      <c r="L15" s="150">
        <v>2445791.64</v>
      </c>
      <c r="M15" s="6">
        <v>82414.17</v>
      </c>
      <c r="N15" s="150"/>
      <c r="O15" s="7">
        <v>659768.82999999996</v>
      </c>
      <c r="P15" s="6"/>
      <c r="Q15" s="15"/>
      <c r="R15" s="55" t="s">
        <v>29</v>
      </c>
      <c r="S15" s="51">
        <f t="shared" si="0"/>
        <v>0.98880844927261757</v>
      </c>
      <c r="T15" s="51">
        <f t="shared" si="1"/>
        <v>1.0006620474378234</v>
      </c>
      <c r="U15" s="51">
        <f t="shared" si="2"/>
        <v>1.0006620474378234</v>
      </c>
      <c r="V15" s="51">
        <f>(9*((F15-(MIN($F$4:$F$224)))/(MAX($F$4:$F4235)-MIN($F$4:$F$224))))+1</f>
        <v>1.036</v>
      </c>
      <c r="W15" s="51">
        <f t="shared" si="3"/>
        <v>1.0926209119438146</v>
      </c>
      <c r="X15" s="51">
        <f t="shared" si="4"/>
        <v>0.99837397299927366</v>
      </c>
      <c r="Y15" s="51">
        <f t="shared" si="5"/>
        <v>1.0323634860632471</v>
      </c>
      <c r="Z15" s="51">
        <f t="shared" si="6"/>
        <v>1.5803296437551537</v>
      </c>
      <c r="AA15" s="51">
        <f>(9*((K15-(MIN($K$4:$K$224)))/(MAX($K$4:$K4235)-MIN($K$4:$K$224))))+1</f>
        <v>0.98390044143975441</v>
      </c>
      <c r="AB15" s="51">
        <f t="shared" si="7"/>
        <v>1.0387459945031352</v>
      </c>
      <c r="AC15" s="51">
        <f t="shared" si="8"/>
        <v>1.0443877621564683</v>
      </c>
      <c r="AD15" s="51">
        <f t="shared" si="9"/>
        <v>0.99928194765825362</v>
      </c>
      <c r="AE15" s="51">
        <f t="shared" si="10"/>
        <v>1.275802701735413</v>
      </c>
      <c r="AF15" s="13">
        <f t="shared" si="11"/>
        <v>1.0824568774155983</v>
      </c>
    </row>
    <row r="16" spans="2:32">
      <c r="B16" s="17" t="s">
        <v>30</v>
      </c>
      <c r="C16" s="85"/>
      <c r="D16" s="150">
        <v>28330.35</v>
      </c>
      <c r="E16" s="6">
        <v>28330.35</v>
      </c>
      <c r="F16" s="150"/>
      <c r="G16" s="6">
        <v>2293810.7999999998</v>
      </c>
      <c r="H16" s="150"/>
      <c r="I16" s="6"/>
      <c r="J16" s="150">
        <v>426586.15</v>
      </c>
      <c r="K16" s="6">
        <v>788066.89</v>
      </c>
      <c r="L16" s="150">
        <v>3508463.84</v>
      </c>
      <c r="M16" s="6">
        <v>98377</v>
      </c>
      <c r="N16" s="150"/>
      <c r="O16" s="7">
        <v>98377</v>
      </c>
      <c r="P16" s="6"/>
      <c r="Q16" s="15"/>
      <c r="R16" s="55" t="s">
        <v>30</v>
      </c>
      <c r="S16" s="51">
        <f t="shared" si="0"/>
        <v>0.98880844927261757</v>
      </c>
      <c r="T16" s="51">
        <f t="shared" si="1"/>
        <v>1.0040194198362253</v>
      </c>
      <c r="U16" s="51">
        <f t="shared" si="2"/>
        <v>1.0040194198362253</v>
      </c>
      <c r="V16" s="51">
        <f>(9*((F16-(MIN($F$4:$F$224)))/(MAX($F$4:$F4236)-MIN($F$4:$F$224))))+1</f>
        <v>1</v>
      </c>
      <c r="W16" s="51">
        <f t="shared" si="3"/>
        <v>1.1137543187434136</v>
      </c>
      <c r="X16" s="51">
        <f t="shared" si="4"/>
        <v>0.99837397299927366</v>
      </c>
      <c r="Y16" s="51">
        <f t="shared" si="5"/>
        <v>0.99848116644377949</v>
      </c>
      <c r="Z16" s="51">
        <f t="shared" si="6"/>
        <v>1.6445413042874417</v>
      </c>
      <c r="AA16" s="51">
        <f>(9*((K16-(MIN($K$4:$K$224)))/(MAX($K$4:$K4236)-MIN($K$4:$K$224))))+1</f>
        <v>1.1935627672170912</v>
      </c>
      <c r="AB16" s="51">
        <f t="shared" si="7"/>
        <v>1.0563537035666171</v>
      </c>
      <c r="AC16" s="51">
        <f t="shared" si="8"/>
        <v>1.0531799376502802</v>
      </c>
      <c r="AD16" s="51">
        <f t="shared" si="9"/>
        <v>0.99928194765825362</v>
      </c>
      <c r="AE16" s="51">
        <f t="shared" si="10"/>
        <v>1.0373615717746274</v>
      </c>
      <c r="AF16" s="13">
        <f t="shared" si="11"/>
        <v>1.0839798445604498</v>
      </c>
    </row>
    <row r="17" spans="2:32">
      <c r="B17" s="17" t="s">
        <v>31</v>
      </c>
      <c r="C17" s="85"/>
      <c r="D17" s="150">
        <v>83062.740000000005</v>
      </c>
      <c r="E17" s="6">
        <v>83062.740000000005</v>
      </c>
      <c r="F17" s="150"/>
      <c r="G17" s="6">
        <v>2217635.04</v>
      </c>
      <c r="H17" s="150"/>
      <c r="I17" s="6"/>
      <c r="J17" s="150"/>
      <c r="K17" s="6"/>
      <c r="L17" s="150">
        <v>2217635.04</v>
      </c>
      <c r="M17" s="6">
        <v>315248.96999999997</v>
      </c>
      <c r="N17" s="150"/>
      <c r="O17" s="7">
        <v>828267.45</v>
      </c>
      <c r="P17" s="6"/>
      <c r="Q17" s="15"/>
      <c r="R17" s="55" t="s">
        <v>31</v>
      </c>
      <c r="S17" s="51">
        <f t="shared" si="0"/>
        <v>0.98880844927261757</v>
      </c>
      <c r="T17" s="51">
        <f t="shared" si="1"/>
        <v>1.0118287815960199</v>
      </c>
      <c r="U17" s="51">
        <f t="shared" si="2"/>
        <v>1.0118287815960199</v>
      </c>
      <c r="V17" s="51">
        <f>(9*((F17-(MIN($F$4:$F$224)))/(MAX($F$4:$F4237)-MIN($F$4:$F$224))))+1</f>
        <v>1</v>
      </c>
      <c r="W17" s="51">
        <f t="shared" si="3"/>
        <v>1.1099697573796028</v>
      </c>
      <c r="X17" s="51">
        <f t="shared" si="4"/>
        <v>0.99837397299927366</v>
      </c>
      <c r="Y17" s="51">
        <f t="shared" si="5"/>
        <v>0.99848116644377949</v>
      </c>
      <c r="Z17" s="51">
        <f t="shared" si="6"/>
        <v>0.9969639080111895</v>
      </c>
      <c r="AA17" s="51">
        <f>(9*((K17-(MIN($K$4:$K$224)))/(MAX($K$4:$K4237)-MIN($K$4:$K$224))))+1</f>
        <v>0.98390044143975441</v>
      </c>
      <c r="AB17" s="51">
        <f t="shared" si="7"/>
        <v>1.0349656048084455</v>
      </c>
      <c r="AC17" s="51">
        <f t="shared" si="8"/>
        <v>1.17263096356039</v>
      </c>
      <c r="AD17" s="51">
        <f t="shared" si="9"/>
        <v>0.99928194765825362</v>
      </c>
      <c r="AE17" s="51">
        <f t="shared" si="10"/>
        <v>1.3473694741795952</v>
      </c>
      <c r="AF17" s="13">
        <f t="shared" si="11"/>
        <v>1.0503387114573033</v>
      </c>
    </row>
    <row r="18" spans="2:32">
      <c r="B18" s="17" t="s">
        <v>32</v>
      </c>
      <c r="C18" s="85"/>
      <c r="D18" s="150">
        <v>1210582.56</v>
      </c>
      <c r="E18" s="6">
        <v>1210582.56</v>
      </c>
      <c r="F18" s="150">
        <v>12000</v>
      </c>
      <c r="G18" s="6">
        <v>15317143.800000001</v>
      </c>
      <c r="H18" s="150"/>
      <c r="I18" s="6">
        <v>8661347.2300000004</v>
      </c>
      <c r="J18" s="150"/>
      <c r="K18" s="6"/>
      <c r="L18" s="150">
        <v>25162221.190000001</v>
      </c>
      <c r="M18" s="6">
        <v>2422940.61</v>
      </c>
      <c r="N18" s="150"/>
      <c r="O18" s="7">
        <v>2422940.61</v>
      </c>
      <c r="P18" s="6"/>
      <c r="Q18" s="15"/>
      <c r="R18" s="55" t="s">
        <v>32</v>
      </c>
      <c r="S18" s="51">
        <f t="shared" si="0"/>
        <v>0.98880844927261757</v>
      </c>
      <c r="T18" s="51">
        <f t="shared" si="1"/>
        <v>1.1727062833042083</v>
      </c>
      <c r="U18" s="51">
        <f t="shared" si="2"/>
        <v>1.1727062833042083</v>
      </c>
      <c r="V18" s="51">
        <f>(9*((F18-(MIN($F$4:$F$224)))/(MAX($F$4:$F4238)-MIN($F$4:$F$224))))+1</f>
        <v>1.216</v>
      </c>
      <c r="W18" s="51">
        <f t="shared" si="3"/>
        <v>1.7607790796364173</v>
      </c>
      <c r="X18" s="51">
        <f t="shared" si="4"/>
        <v>0.99837397299927366</v>
      </c>
      <c r="Y18" s="51">
        <f t="shared" si="5"/>
        <v>2.518502336159905</v>
      </c>
      <c r="Z18" s="51">
        <f t="shared" si="6"/>
        <v>0.9969639080111895</v>
      </c>
      <c r="AA18" s="51">
        <f>(9*((K18-(MIN($K$4:$K$224)))/(MAX($K$4:$K4238)-MIN($K$4:$K$224))))+1</f>
        <v>0.98390044143975441</v>
      </c>
      <c r="AB18" s="51">
        <f t="shared" si="7"/>
        <v>1.4151407872505919</v>
      </c>
      <c r="AC18" s="51">
        <f t="shared" si="8"/>
        <v>2.3335275455398943</v>
      </c>
      <c r="AD18" s="51">
        <f t="shared" si="9"/>
        <v>0.99928194765825362</v>
      </c>
      <c r="AE18" s="51">
        <f t="shared" si="10"/>
        <v>2.0246783516325082</v>
      </c>
      <c r="AF18" s="13">
        <f t="shared" si="11"/>
        <v>1.4293361066314481</v>
      </c>
    </row>
    <row r="19" spans="2:32">
      <c r="B19" s="17" t="s">
        <v>33</v>
      </c>
      <c r="C19" s="85">
        <v>30000</v>
      </c>
      <c r="D19" s="150">
        <v>119283.26</v>
      </c>
      <c r="E19" s="6">
        <v>119283.26</v>
      </c>
      <c r="F19" s="150">
        <v>20000</v>
      </c>
      <c r="G19" s="6">
        <v>6964533.7199999997</v>
      </c>
      <c r="H19" s="150"/>
      <c r="I19" s="6">
        <v>765927.5</v>
      </c>
      <c r="J19" s="150"/>
      <c r="K19" s="6"/>
      <c r="L19" s="150">
        <v>7730461.2199999997</v>
      </c>
      <c r="M19" s="6">
        <v>2194672.13</v>
      </c>
      <c r="N19" s="150"/>
      <c r="O19" s="7">
        <v>2960599.63</v>
      </c>
      <c r="P19" s="6"/>
      <c r="Q19" s="15"/>
      <c r="R19" s="55" t="s">
        <v>33</v>
      </c>
      <c r="S19" s="51">
        <f t="shared" si="0"/>
        <v>2.6675410583799781</v>
      </c>
      <c r="T19" s="51">
        <f t="shared" si="1"/>
        <v>1.0169968209198619</v>
      </c>
      <c r="U19" s="51">
        <f t="shared" si="2"/>
        <v>1.0169968209198619</v>
      </c>
      <c r="V19" s="51">
        <f>(9*((F19-(MIN($F$4:$F$224)))/(MAX($F$4:$F4239)-MIN($F$4:$F$224))))+1</f>
        <v>1.3599999999999999</v>
      </c>
      <c r="W19" s="51">
        <f t="shared" si="3"/>
        <v>1.345805006575052</v>
      </c>
      <c r="X19" s="51">
        <f t="shared" si="4"/>
        <v>0.99837397299927366</v>
      </c>
      <c r="Y19" s="51">
        <f t="shared" si="5"/>
        <v>1.1328974395190881</v>
      </c>
      <c r="Z19" s="51">
        <f t="shared" si="6"/>
        <v>0.9969639080111895</v>
      </c>
      <c r="AA19" s="51">
        <f>(9*((K19-(MIN($K$4:$K$224)))/(MAX($K$4:$K4239)-MIN($K$4:$K$224))))+1</f>
        <v>0.98390044143975441</v>
      </c>
      <c r="AB19" s="51">
        <f t="shared" si="7"/>
        <v>1.1263091437614607</v>
      </c>
      <c r="AC19" s="51">
        <f t="shared" si="8"/>
        <v>2.2077994299196906</v>
      </c>
      <c r="AD19" s="51">
        <f t="shared" si="9"/>
        <v>0.99928194765825362</v>
      </c>
      <c r="AE19" s="51">
        <f t="shared" si="10"/>
        <v>2.2530393954018995</v>
      </c>
      <c r="AF19" s="13">
        <f t="shared" si="11"/>
        <v>1.3927619527311816</v>
      </c>
    </row>
    <row r="20" spans="2:32">
      <c r="B20" s="17" t="s">
        <v>34</v>
      </c>
      <c r="C20" s="85"/>
      <c r="D20" s="150">
        <v>1894473</v>
      </c>
      <c r="E20" s="6">
        <v>1894473</v>
      </c>
      <c r="F20" s="150">
        <v>1500</v>
      </c>
      <c r="G20" s="6">
        <v>1841527.32</v>
      </c>
      <c r="H20" s="150">
        <v>8057369.3700000001</v>
      </c>
      <c r="I20" s="6"/>
      <c r="J20" s="150"/>
      <c r="K20" s="6"/>
      <c r="L20" s="150">
        <v>9898896.6899999995</v>
      </c>
      <c r="M20" s="6">
        <v>453892.8</v>
      </c>
      <c r="N20" s="150"/>
      <c r="O20" s="7">
        <v>453892.8</v>
      </c>
      <c r="P20" s="6"/>
      <c r="Q20" s="15"/>
      <c r="R20" s="55" t="s">
        <v>34</v>
      </c>
      <c r="S20" s="51">
        <f t="shared" si="0"/>
        <v>0.98880844927261757</v>
      </c>
      <c r="T20" s="51">
        <f t="shared" si="1"/>
        <v>1.2702855750184008</v>
      </c>
      <c r="U20" s="51">
        <f t="shared" si="2"/>
        <v>1.2702855750184008</v>
      </c>
      <c r="V20" s="51">
        <f>(9*((F20-(MIN($F$4:$F$224)))/(MAX($F$4:$F4240)-MIN($F$4:$F$224))))+1</f>
        <v>1.0269999999999999</v>
      </c>
      <c r="W20" s="51">
        <f t="shared" si="3"/>
        <v>1.0912839871852131</v>
      </c>
      <c r="X20" s="51">
        <f t="shared" si="4"/>
        <v>1.2619155980612147</v>
      </c>
      <c r="Y20" s="51">
        <f t="shared" si="5"/>
        <v>0.99848116644377949</v>
      </c>
      <c r="Z20" s="51">
        <f t="shared" si="6"/>
        <v>0.9969639080111895</v>
      </c>
      <c r="AA20" s="51">
        <f>(9*((K20-(MIN($K$4:$K$224)))/(MAX($K$4:$K4240)-MIN($K$4:$K$224))))+1</f>
        <v>0.98390044143975441</v>
      </c>
      <c r="AB20" s="51">
        <f t="shared" si="7"/>
        <v>1.1622385497238024</v>
      </c>
      <c r="AC20" s="51">
        <f t="shared" si="8"/>
        <v>1.248994671279773</v>
      </c>
      <c r="AD20" s="51">
        <f t="shared" si="9"/>
        <v>0.99928194765825362</v>
      </c>
      <c r="AE20" s="51">
        <f t="shared" si="10"/>
        <v>1.1883605435104871</v>
      </c>
      <c r="AF20" s="13">
        <f t="shared" si="11"/>
        <v>1.1144461855863759</v>
      </c>
    </row>
    <row r="21" spans="2:32">
      <c r="B21" s="17" t="s">
        <v>35</v>
      </c>
      <c r="C21" s="85"/>
      <c r="D21" s="150">
        <v>2800</v>
      </c>
      <c r="E21" s="6">
        <v>2800</v>
      </c>
      <c r="F21" s="150"/>
      <c r="G21" s="6">
        <v>1145508.45</v>
      </c>
      <c r="H21" s="150"/>
      <c r="I21" s="6"/>
      <c r="J21" s="150">
        <v>329271.24</v>
      </c>
      <c r="K21" s="6"/>
      <c r="L21" s="150">
        <v>1740258.08</v>
      </c>
      <c r="M21" s="6"/>
      <c r="N21" s="150">
        <v>1666200.8</v>
      </c>
      <c r="O21" s="7">
        <v>1666200.8</v>
      </c>
      <c r="P21" s="6"/>
      <c r="Q21" s="15"/>
      <c r="R21" s="55" t="s">
        <v>35</v>
      </c>
      <c r="S21" s="51">
        <f t="shared" si="0"/>
        <v>0.98880844927261757</v>
      </c>
      <c r="T21" s="51">
        <f t="shared" si="1"/>
        <v>1.0003766821628994</v>
      </c>
      <c r="U21" s="51">
        <f t="shared" si="2"/>
        <v>1.0003766821628994</v>
      </c>
      <c r="V21" s="51">
        <f>(9*((F21-(MIN($F$4:$F$224)))/(MAX($F$4:$F4241)-MIN($F$4:$F$224))))+1</f>
        <v>1</v>
      </c>
      <c r="W21" s="51">
        <f t="shared" si="3"/>
        <v>1.0567044027624874</v>
      </c>
      <c r="X21" s="51">
        <f t="shared" si="4"/>
        <v>0.99837397299927366</v>
      </c>
      <c r="Y21" s="51">
        <f t="shared" si="5"/>
        <v>0.99848116644377949</v>
      </c>
      <c r="Z21" s="51">
        <f t="shared" si="6"/>
        <v>1.4968127949660353</v>
      </c>
      <c r="AA21" s="51">
        <f>(9*((K21-(MIN($K$4:$K$224)))/(MAX($K$4:$K4241)-MIN($K$4:$K$224))))+1</f>
        <v>0.98390044143975441</v>
      </c>
      <c r="AB21" s="51">
        <f t="shared" si="7"/>
        <v>1.0270558141643602</v>
      </c>
      <c r="AC21" s="51">
        <f t="shared" si="8"/>
        <v>0.9989948183102435</v>
      </c>
      <c r="AD21" s="51">
        <f t="shared" si="9"/>
        <v>1.8346711725824831</v>
      </c>
      <c r="AE21" s="51">
        <f t="shared" si="10"/>
        <v>1.7032666642149872</v>
      </c>
      <c r="AF21" s="13">
        <f t="shared" si="11"/>
        <v>1.16060177396014</v>
      </c>
    </row>
    <row r="22" spans="2:32">
      <c r="B22" s="17" t="s">
        <v>36</v>
      </c>
      <c r="C22" s="85"/>
      <c r="D22" s="150">
        <v>2664</v>
      </c>
      <c r="E22" s="6">
        <v>2664</v>
      </c>
      <c r="F22" s="150">
        <v>5000</v>
      </c>
      <c r="G22" s="6">
        <v>4160.6000000000004</v>
      </c>
      <c r="H22" s="150"/>
      <c r="I22" s="6"/>
      <c r="J22" s="150"/>
      <c r="K22" s="6"/>
      <c r="L22" s="150">
        <v>107367.54</v>
      </c>
      <c r="M22" s="6">
        <v>81812.600000000006</v>
      </c>
      <c r="N22" s="150"/>
      <c r="O22" s="7">
        <v>81812.600000000006</v>
      </c>
      <c r="P22" s="6"/>
      <c r="Q22" s="15"/>
      <c r="R22" s="55" t="s">
        <v>36</v>
      </c>
      <c r="S22" s="51">
        <f t="shared" si="0"/>
        <v>0.98880844927261757</v>
      </c>
      <c r="T22" s="51">
        <f t="shared" si="1"/>
        <v>1.0003572773242047</v>
      </c>
      <c r="U22" s="51">
        <f t="shared" si="2"/>
        <v>1.0003572773242047</v>
      </c>
      <c r="V22" s="51">
        <f>(9*((F22-(MIN($F$4:$F$224)))/(MAX($F$4:$F4242)-MIN($F$4:$F$224))))+1</f>
        <v>1.0900000000000001</v>
      </c>
      <c r="W22" s="51">
        <f t="shared" si="3"/>
        <v>1</v>
      </c>
      <c r="X22" s="51">
        <f t="shared" si="4"/>
        <v>0.99837397299927366</v>
      </c>
      <c r="Y22" s="51">
        <f t="shared" si="5"/>
        <v>0.99848116644377949</v>
      </c>
      <c r="Z22" s="51">
        <f t="shared" si="6"/>
        <v>0.9969639080111895</v>
      </c>
      <c r="AA22" s="51">
        <f>(9*((K22-(MIN($K$4:$K$224)))/(MAX($K$4:$K4242)-MIN($K$4:$K$224))))+1</f>
        <v>0.98390044143975441</v>
      </c>
      <c r="AB22" s="51">
        <f t="shared" si="7"/>
        <v>1</v>
      </c>
      <c r="AC22" s="51">
        <f t="shared" si="8"/>
        <v>1.0440564231011873</v>
      </c>
      <c r="AD22" s="51">
        <f t="shared" si="9"/>
        <v>0.99928194765825362</v>
      </c>
      <c r="AE22" s="51">
        <f t="shared" si="10"/>
        <v>1.0303261394044725</v>
      </c>
      <c r="AF22" s="13">
        <f t="shared" si="11"/>
        <v>1.0100697694599183</v>
      </c>
    </row>
    <row r="23" spans="2:32">
      <c r="B23" s="17" t="s">
        <v>37</v>
      </c>
      <c r="C23" s="85">
        <v>10000</v>
      </c>
      <c r="D23" s="150">
        <v>82581.41</v>
      </c>
      <c r="E23" s="6">
        <v>82581.41</v>
      </c>
      <c r="F23" s="150">
        <v>2000</v>
      </c>
      <c r="G23" s="6">
        <v>5602861.6799999997</v>
      </c>
      <c r="H23" s="150"/>
      <c r="I23" s="6">
        <v>1172083.96</v>
      </c>
      <c r="J23" s="150">
        <v>1105250.5900000001</v>
      </c>
      <c r="K23" s="6"/>
      <c r="L23" s="150">
        <v>7880196.2300000004</v>
      </c>
      <c r="M23" s="6">
        <v>2093934.53</v>
      </c>
      <c r="N23" s="150"/>
      <c r="O23" s="7">
        <v>4371269.08</v>
      </c>
      <c r="P23" s="6"/>
      <c r="Q23" s="15"/>
      <c r="R23" s="55" t="s">
        <v>37</v>
      </c>
      <c r="S23" s="51">
        <f t="shared" si="0"/>
        <v>1.5483859856417377</v>
      </c>
      <c r="T23" s="51">
        <f t="shared" si="1"/>
        <v>1.0117601041621302</v>
      </c>
      <c r="U23" s="51">
        <f t="shared" si="2"/>
        <v>1.0117601041621302</v>
      </c>
      <c r="V23" s="51">
        <f>(9*((F23-(MIN($F$4:$F$224)))/(MAX($F$4:$F4243)-MIN($F$4:$F$224))))+1</f>
        <v>1.036</v>
      </c>
      <c r="W23" s="51">
        <f t="shared" si="3"/>
        <v>1.2781544653429657</v>
      </c>
      <c r="X23" s="51">
        <f t="shared" si="4"/>
        <v>0.99837397299927366</v>
      </c>
      <c r="Y23" s="51">
        <f t="shared" si="5"/>
        <v>1.2041757754433897</v>
      </c>
      <c r="Z23" s="51">
        <f t="shared" si="6"/>
        <v>2.6747851389747157</v>
      </c>
      <c r="AA23" s="51">
        <f>(9*((K23-(MIN($K$4:$K$224)))/(MAX($K$4:$K4243)-MIN($K$4:$K$224))))+1</f>
        <v>0.98390044143975441</v>
      </c>
      <c r="AB23" s="51">
        <f t="shared" si="7"/>
        <v>1.1287901444808712</v>
      </c>
      <c r="AC23" s="51">
        <f t="shared" si="8"/>
        <v>2.1523141144696476</v>
      </c>
      <c r="AD23" s="51">
        <f t="shared" si="9"/>
        <v>0.99928194765825362</v>
      </c>
      <c r="AE23" s="51">
        <f t="shared" si="10"/>
        <v>2.8521959909995944</v>
      </c>
      <c r="AF23" s="13">
        <f t="shared" si="11"/>
        <v>1.4522983219826509</v>
      </c>
    </row>
    <row r="24" spans="2:32">
      <c r="B24" s="17" t="s">
        <v>38</v>
      </c>
      <c r="C24" s="85"/>
      <c r="D24" s="150"/>
      <c r="E24" s="6"/>
      <c r="F24" s="150">
        <v>700</v>
      </c>
      <c r="G24" s="6">
        <v>1311296.46</v>
      </c>
      <c r="H24" s="150">
        <v>7181592.7199999997</v>
      </c>
      <c r="I24" s="6">
        <v>194749.5</v>
      </c>
      <c r="J24" s="150">
        <v>673916.05</v>
      </c>
      <c r="K24" s="6"/>
      <c r="L24" s="150">
        <v>9381554.7300000004</v>
      </c>
      <c r="M24" s="6">
        <v>864029.98</v>
      </c>
      <c r="N24" s="150"/>
      <c r="O24" s="7">
        <v>864029.98</v>
      </c>
      <c r="P24" s="6"/>
      <c r="Q24" s="15"/>
      <c r="R24" s="55" t="s">
        <v>38</v>
      </c>
      <c r="S24" s="51">
        <f t="shared" si="0"/>
        <v>0.98880844927261757</v>
      </c>
      <c r="T24" s="51">
        <f t="shared" si="1"/>
        <v>0.99997717077800607</v>
      </c>
      <c r="U24" s="51">
        <f t="shared" si="2"/>
        <v>0.99997717077800607</v>
      </c>
      <c r="V24" s="51">
        <f>(9*((F24-(MIN($F$4:$F$224)))/(MAX($F$4:$F4244)-MIN($F$4:$F$224))))+1</f>
        <v>1.0125999999999999</v>
      </c>
      <c r="W24" s="51">
        <f t="shared" si="3"/>
        <v>1.0649410767021907</v>
      </c>
      <c r="X24" s="51">
        <f t="shared" si="4"/>
        <v>1.2332705662979131</v>
      </c>
      <c r="Y24" s="51">
        <f t="shared" si="5"/>
        <v>1.0326586858216316</v>
      </c>
      <c r="Z24" s="51">
        <f t="shared" si="6"/>
        <v>2.0199994682790896</v>
      </c>
      <c r="AA24" s="51">
        <f>(9*((K24-(MIN($K$4:$K$224)))/(MAX($K$4:$K4244)-MIN($K$4:$K$224))))+1</f>
        <v>0.98390044143975441</v>
      </c>
      <c r="AB24" s="51">
        <f t="shared" si="7"/>
        <v>1.1536665679612124</v>
      </c>
      <c r="AC24" s="51">
        <f t="shared" si="8"/>
        <v>1.4748943433991315</v>
      </c>
      <c r="AD24" s="51">
        <f t="shared" si="9"/>
        <v>0.99928194765825362</v>
      </c>
      <c r="AE24" s="51">
        <f t="shared" si="10"/>
        <v>1.3625589685893313</v>
      </c>
      <c r="AF24" s="13">
        <f t="shared" si="11"/>
        <v>1.1789642197674721</v>
      </c>
    </row>
    <row r="25" spans="2:32">
      <c r="B25" s="17" t="s">
        <v>39</v>
      </c>
      <c r="C25" s="85"/>
      <c r="D25" s="150">
        <v>1958394</v>
      </c>
      <c r="E25" s="6">
        <v>1958394</v>
      </c>
      <c r="F25" s="150">
        <v>3000</v>
      </c>
      <c r="G25" s="6">
        <v>5677335</v>
      </c>
      <c r="H25" s="150"/>
      <c r="I25" s="6">
        <v>177782.26</v>
      </c>
      <c r="J25" s="150">
        <v>311719.17</v>
      </c>
      <c r="K25" s="6"/>
      <c r="L25" s="150">
        <v>8125230.2800000003</v>
      </c>
      <c r="M25" s="6">
        <v>850752.53</v>
      </c>
      <c r="N25" s="150"/>
      <c r="O25" s="7">
        <v>2986928.64</v>
      </c>
      <c r="P25" s="6"/>
      <c r="Q25" s="15"/>
      <c r="R25" s="55" t="s">
        <v>39</v>
      </c>
      <c r="S25" s="51">
        <f t="shared" si="0"/>
        <v>0.98880844927261757</v>
      </c>
      <c r="T25" s="51">
        <f t="shared" si="1"/>
        <v>1.2794059918876042</v>
      </c>
      <c r="U25" s="51">
        <f t="shared" si="2"/>
        <v>1.2794059918876042</v>
      </c>
      <c r="V25" s="51">
        <f>(9*((F25-(MIN($F$4:$F$224)))/(MAX($F$4:$F4245)-MIN($F$4:$F$224))))+1</f>
        <v>1.054</v>
      </c>
      <c r="W25" s="51">
        <f t="shared" si="3"/>
        <v>1.2818544461440333</v>
      </c>
      <c r="X25" s="51">
        <f t="shared" si="4"/>
        <v>0.99837397299927366</v>
      </c>
      <c r="Y25" s="51">
        <f t="shared" si="5"/>
        <v>1.0296810238821212</v>
      </c>
      <c r="Z25" s="51">
        <f t="shared" si="6"/>
        <v>1.4701679454090151</v>
      </c>
      <c r="AA25" s="51">
        <f>(9*((K25-(MIN($K$4:$K$224)))/(MAX($K$4:$K4245)-MIN($K$4:$K$224))))+1</f>
        <v>0.98390044143975441</v>
      </c>
      <c r="AB25" s="51">
        <f t="shared" si="7"/>
        <v>1.1328501813041238</v>
      </c>
      <c r="AC25" s="51">
        <f t="shared" si="8"/>
        <v>1.4675812497615803</v>
      </c>
      <c r="AD25" s="51">
        <f t="shared" si="9"/>
        <v>0.99928194765825362</v>
      </c>
      <c r="AE25" s="51">
        <f t="shared" si="10"/>
        <v>2.2642221710670687</v>
      </c>
      <c r="AF25" s="13">
        <f t="shared" si="11"/>
        <v>1.2484256779010039</v>
      </c>
    </row>
    <row r="26" spans="2:32">
      <c r="B26" s="17" t="s">
        <v>40</v>
      </c>
      <c r="C26" s="85"/>
      <c r="D26" s="150">
        <v>75275.11</v>
      </c>
      <c r="E26" s="6">
        <v>75275.11</v>
      </c>
      <c r="F26" s="150"/>
      <c r="G26" s="6">
        <v>538691.30000000005</v>
      </c>
      <c r="H26" s="150">
        <v>7129804.4500000002</v>
      </c>
      <c r="I26" s="6">
        <v>946310.86</v>
      </c>
      <c r="J26" s="150"/>
      <c r="K26" s="6"/>
      <c r="L26" s="150">
        <v>8946186.5099999998</v>
      </c>
      <c r="M26" s="6">
        <v>1055854.58</v>
      </c>
      <c r="N26" s="150"/>
      <c r="O26" s="7">
        <v>1055854.58</v>
      </c>
      <c r="P26" s="6"/>
      <c r="R26" s="55" t="s">
        <v>40</v>
      </c>
      <c r="S26" s="51">
        <f t="shared" si="0"/>
        <v>0.98880844927261757</v>
      </c>
      <c r="T26" s="51">
        <f t="shared" si="1"/>
        <v>1.0107176220080423</v>
      </c>
      <c r="U26" s="51">
        <f t="shared" si="2"/>
        <v>1.0107176220080423</v>
      </c>
      <c r="V26" s="51">
        <f>(9*((F26-(MIN($F$4:$F$224)))/(MAX($F$4:$F4246)-MIN($F$4:$F$224))))+1</f>
        <v>1</v>
      </c>
      <c r="W26" s="51">
        <f t="shared" si="3"/>
        <v>1.0265565349789849</v>
      </c>
      <c r="X26" s="51">
        <f t="shared" si="4"/>
        <v>1.2315766679288296</v>
      </c>
      <c r="Y26" s="51">
        <f t="shared" si="5"/>
        <v>1.1645537764125953</v>
      </c>
      <c r="Z26" s="51">
        <f t="shared" si="6"/>
        <v>0.9969639080111895</v>
      </c>
      <c r="AA26" s="51">
        <f>(9*((K26-(MIN($K$4:$K$224)))/(MAX($K$4:$K4246)-MIN($K$4:$K$224))))+1</f>
        <v>0.98390044143975441</v>
      </c>
      <c r="AB26" s="51">
        <f t="shared" si="7"/>
        <v>1.1464528317279261</v>
      </c>
      <c r="AC26" s="51">
        <f t="shared" si="8"/>
        <v>1.5805495152721791</v>
      </c>
      <c r="AD26" s="51">
        <f t="shared" si="9"/>
        <v>0.99928194765825362</v>
      </c>
      <c r="AE26" s="51">
        <f t="shared" si="10"/>
        <v>1.4440330334653302</v>
      </c>
      <c r="AF26" s="13">
        <f t="shared" si="11"/>
        <v>1.1218547961679803</v>
      </c>
    </row>
    <row r="27" spans="2:32">
      <c r="B27" s="17" t="s">
        <v>41</v>
      </c>
      <c r="C27" s="85"/>
      <c r="D27" s="150">
        <v>14156</v>
      </c>
      <c r="E27" s="6">
        <v>14156</v>
      </c>
      <c r="F27" s="150">
        <v>2000</v>
      </c>
      <c r="G27" s="6">
        <v>3674558.62</v>
      </c>
      <c r="H27" s="150">
        <v>5039543.33</v>
      </c>
      <c r="I27" s="6">
        <v>985560.1</v>
      </c>
      <c r="J27" s="150"/>
      <c r="K27" s="6"/>
      <c r="L27" s="150">
        <v>9699662.0500000007</v>
      </c>
      <c r="M27" s="6"/>
      <c r="N27" s="150">
        <v>651460.98</v>
      </c>
      <c r="O27" s="7">
        <v>651460.98</v>
      </c>
      <c r="P27" s="6"/>
      <c r="R27" s="55" t="s">
        <v>41</v>
      </c>
      <c r="S27" s="51">
        <f t="shared" si="0"/>
        <v>0.98880844927261757</v>
      </c>
      <c r="T27" s="51">
        <f t="shared" si="1"/>
        <v>1.0019969861939171</v>
      </c>
      <c r="U27" s="51">
        <f t="shared" si="2"/>
        <v>1.0019969861939171</v>
      </c>
      <c r="V27" s="51">
        <f>(9*((F27-(MIN($F$4:$F$224)))/(MAX($F$4:$F4247)-MIN($F$4:$F$224))))+1</f>
        <v>1.036</v>
      </c>
      <c r="W27" s="51">
        <f t="shared" si="3"/>
        <v>1.1823525821901855</v>
      </c>
      <c r="X27" s="51">
        <f t="shared" si="4"/>
        <v>1.1632080990979592</v>
      </c>
      <c r="Y27" s="51">
        <f t="shared" si="5"/>
        <v>1.1714418128936437</v>
      </c>
      <c r="Z27" s="51">
        <f t="shared" si="6"/>
        <v>0.9969639080111895</v>
      </c>
      <c r="AA27" s="51">
        <f>(9*((K27-(MIN($K$4:$K$224)))/(MAX($K$4:$K4247)-MIN($K$4:$K$224))))+1</f>
        <v>0.98390044143975441</v>
      </c>
      <c r="AB27" s="51">
        <f t="shared" si="7"/>
        <v>1.1589373759691042</v>
      </c>
      <c r="AC27" s="51">
        <f t="shared" si="8"/>
        <v>0.9989948183102435</v>
      </c>
      <c r="AD27" s="51">
        <f t="shared" si="9"/>
        <v>1.3259073358771158</v>
      </c>
      <c r="AE27" s="51">
        <f t="shared" si="10"/>
        <v>1.2722740911720125</v>
      </c>
      <c r="AF27" s="13">
        <f t="shared" si="11"/>
        <v>1.0986756066632046</v>
      </c>
    </row>
    <row r="28" spans="2:32">
      <c r="B28" s="17" t="s">
        <v>42</v>
      </c>
      <c r="C28" s="85"/>
      <c r="D28" s="150"/>
      <c r="E28" s="6"/>
      <c r="F28" s="150"/>
      <c r="G28" s="6">
        <v>3049298.98</v>
      </c>
      <c r="H28" s="150">
        <v>324952.76</v>
      </c>
      <c r="I28" s="6">
        <v>17399.060000000001</v>
      </c>
      <c r="J28" s="150"/>
      <c r="K28" s="6"/>
      <c r="L28" s="150">
        <v>3641393.27</v>
      </c>
      <c r="M28" s="6">
        <v>275481.90000000002</v>
      </c>
      <c r="N28" s="150"/>
      <c r="O28" s="7">
        <v>275481.90000000002</v>
      </c>
      <c r="P28" s="6"/>
      <c r="R28" s="55" t="s">
        <v>42</v>
      </c>
      <c r="S28" s="51">
        <f t="shared" si="0"/>
        <v>0.98880844927261757</v>
      </c>
      <c r="T28" s="51">
        <f t="shared" si="1"/>
        <v>0.99997717077800607</v>
      </c>
      <c r="U28" s="51">
        <f t="shared" si="2"/>
        <v>0.99997717077800607</v>
      </c>
      <c r="V28" s="51">
        <f>(9*((F28-(MIN($F$4:$F$224)))/(MAX($F$4:$F4248)-MIN($F$4:$F$224))))+1</f>
        <v>1</v>
      </c>
      <c r="W28" s="51">
        <f t="shared" si="3"/>
        <v>1.1512884552829608</v>
      </c>
      <c r="X28" s="51">
        <f t="shared" si="4"/>
        <v>1.0090025757734771</v>
      </c>
      <c r="Y28" s="51">
        <f t="shared" si="5"/>
        <v>1.0015346105363518</v>
      </c>
      <c r="Z28" s="51">
        <f t="shared" si="6"/>
        <v>0.9969639080111895</v>
      </c>
      <c r="AA28" s="51">
        <f>(9*((K28-(MIN($K$4:$K$224)))/(MAX($K$4:$K4248)-MIN($K$4:$K$224))))+1</f>
        <v>0.98390044143975441</v>
      </c>
      <c r="AB28" s="51">
        <f t="shared" si="7"/>
        <v>1.0585562479913366</v>
      </c>
      <c r="AC28" s="51">
        <f t="shared" si="8"/>
        <v>1.1507276382531169</v>
      </c>
      <c r="AD28" s="51">
        <f t="shared" si="9"/>
        <v>0.99928194765825362</v>
      </c>
      <c r="AE28" s="51">
        <f t="shared" si="10"/>
        <v>1.1125837075823251</v>
      </c>
      <c r="AF28" s="13">
        <f t="shared" si="11"/>
        <v>1.0348155633351841</v>
      </c>
    </row>
    <row r="29" spans="2:32">
      <c r="B29" s="17" t="s">
        <v>43</v>
      </c>
      <c r="C29" s="85">
        <v>1000</v>
      </c>
      <c r="D29" s="150">
        <v>228753.39</v>
      </c>
      <c r="E29" s="6">
        <v>228753.39</v>
      </c>
      <c r="F29" s="150">
        <v>500</v>
      </c>
      <c r="G29" s="6">
        <v>1887910.57</v>
      </c>
      <c r="H29" s="150">
        <v>4448558.93</v>
      </c>
      <c r="I29" s="6">
        <v>1298545.73</v>
      </c>
      <c r="J29" s="150"/>
      <c r="K29" s="6"/>
      <c r="L29" s="150">
        <v>7635015.2300000004</v>
      </c>
      <c r="M29" s="6">
        <v>406052</v>
      </c>
      <c r="N29" s="150"/>
      <c r="O29" s="7">
        <v>406052</v>
      </c>
      <c r="P29" s="6"/>
      <c r="R29" s="55" t="s">
        <v>43</v>
      </c>
      <c r="S29" s="51">
        <f t="shared" si="0"/>
        <v>1.0447662029095297</v>
      </c>
      <c r="T29" s="51">
        <f t="shared" si="1"/>
        <v>1.0326163077915611</v>
      </c>
      <c r="U29" s="51">
        <f t="shared" si="2"/>
        <v>1.0326163077915611</v>
      </c>
      <c r="V29" s="51">
        <f>(9*((F29-(MIN($F$4:$F$224)))/(MAX($F$4:$F4249)-MIN($F$4:$F$224))))+1</f>
        <v>1.0089999999999999</v>
      </c>
      <c r="W29" s="51">
        <f t="shared" si="3"/>
        <v>1.0935883981405876</v>
      </c>
      <c r="X29" s="51">
        <f t="shared" si="4"/>
        <v>1.1438780942278639</v>
      </c>
      <c r="Y29" s="51">
        <f t="shared" si="5"/>
        <v>1.2263691551169318</v>
      </c>
      <c r="Z29" s="51">
        <f t="shared" si="6"/>
        <v>0.9969639080111895</v>
      </c>
      <c r="AA29" s="51">
        <f>(9*((K29-(MIN($K$4:$K$224)))/(MAX($K$4:$K4249)-MIN($K$4:$K$224))))+1</f>
        <v>0.98390044143975441</v>
      </c>
      <c r="AB29" s="51">
        <f t="shared" si="7"/>
        <v>1.1247276728024991</v>
      </c>
      <c r="AC29" s="51">
        <f t="shared" si="8"/>
        <v>1.2226444119984083</v>
      </c>
      <c r="AD29" s="51">
        <f t="shared" si="9"/>
        <v>0.99928194765825362</v>
      </c>
      <c r="AE29" s="51">
        <f t="shared" si="10"/>
        <v>1.1680410201390339</v>
      </c>
      <c r="AF29" s="13">
        <f t="shared" si="11"/>
        <v>1.0829533744636288</v>
      </c>
    </row>
    <row r="30" spans="2:32">
      <c r="B30" s="17" t="s">
        <v>44</v>
      </c>
      <c r="C30" s="85">
        <v>200</v>
      </c>
      <c r="D30" s="150">
        <v>20902.080000000002</v>
      </c>
      <c r="E30" s="6">
        <v>20902.080000000002</v>
      </c>
      <c r="F30" s="150"/>
      <c r="G30" s="6">
        <v>951801.78</v>
      </c>
      <c r="H30" s="150">
        <v>1297170.78</v>
      </c>
      <c r="I30" s="6">
        <v>152082.29</v>
      </c>
      <c r="J30" s="150"/>
      <c r="K30" s="6"/>
      <c r="L30" s="150">
        <v>2401054.85</v>
      </c>
      <c r="M30" s="6">
        <v>78134.41</v>
      </c>
      <c r="N30" s="150"/>
      <c r="O30" s="7">
        <v>78134.41</v>
      </c>
      <c r="P30" s="6"/>
      <c r="R30" s="55" t="s">
        <v>44</v>
      </c>
      <c r="S30" s="51">
        <f t="shared" si="0"/>
        <v>1</v>
      </c>
      <c r="T30" s="51">
        <f t="shared" si="1"/>
        <v>1.0029595346808462</v>
      </c>
      <c r="U30" s="51">
        <f t="shared" si="2"/>
        <v>1.0029595346808462</v>
      </c>
      <c r="V30" s="51">
        <f>(9*((F30-(MIN($F$4:$F$224)))/(MAX($F$4:$F4250)-MIN($F$4:$F$224))))+1</f>
        <v>1</v>
      </c>
      <c r="W30" s="51">
        <f t="shared" si="3"/>
        <v>1.0470806749625357</v>
      </c>
      <c r="X30" s="51">
        <f t="shared" si="4"/>
        <v>1.0408020260828157</v>
      </c>
      <c r="Y30" s="51">
        <f t="shared" si="5"/>
        <v>1.025170813469847</v>
      </c>
      <c r="Z30" s="51">
        <f t="shared" si="6"/>
        <v>0.9969639080111895</v>
      </c>
      <c r="AA30" s="51">
        <f>(9*((K30-(MIN($K$4:$K$224)))/(MAX($K$4:$K4250)-MIN($K$4:$K$224))))+1</f>
        <v>0.98390044143975441</v>
      </c>
      <c r="AB30" s="51">
        <f t="shared" si="7"/>
        <v>1.0380047382787283</v>
      </c>
      <c r="AC30" s="51">
        <f t="shared" si="8"/>
        <v>1.0420305109051931</v>
      </c>
      <c r="AD30" s="51">
        <f t="shared" si="9"/>
        <v>0.99928194765825362</v>
      </c>
      <c r="AE30" s="51">
        <f t="shared" si="10"/>
        <v>1.0287638940475881</v>
      </c>
      <c r="AF30" s="13">
        <f t="shared" si="11"/>
        <v>1.0159936941705843</v>
      </c>
    </row>
    <row r="31" spans="2:32">
      <c r="B31" s="17" t="s">
        <v>45</v>
      </c>
      <c r="C31" s="85">
        <v>1800</v>
      </c>
      <c r="D31" s="150">
        <v>387550</v>
      </c>
      <c r="E31" s="6">
        <v>387550</v>
      </c>
      <c r="F31" s="150"/>
      <c r="G31" s="6">
        <v>858121.06</v>
      </c>
      <c r="H31" s="150">
        <v>2018692.75</v>
      </c>
      <c r="I31" s="6"/>
      <c r="J31" s="150"/>
      <c r="K31" s="6"/>
      <c r="L31" s="150">
        <v>2876813.81</v>
      </c>
      <c r="M31" s="6">
        <v>33200.85</v>
      </c>
      <c r="N31" s="150">
        <v>12240</v>
      </c>
      <c r="O31" s="7">
        <v>45440.85</v>
      </c>
      <c r="P31" s="6"/>
      <c r="R31" s="55" t="s">
        <v>45</v>
      </c>
      <c r="S31" s="51">
        <f t="shared" si="0"/>
        <v>1.0895324058190592</v>
      </c>
      <c r="T31" s="51">
        <f t="shared" si="1"/>
        <v>1.0552738269263728</v>
      </c>
      <c r="U31" s="51">
        <f t="shared" si="2"/>
        <v>1.0552738269263728</v>
      </c>
      <c r="V31" s="51">
        <f>(9*((F31-(MIN($F$4:$F$224)))/(MAX($F$4:$F4251)-MIN($F$4:$F$224))))+1</f>
        <v>1</v>
      </c>
      <c r="W31" s="51">
        <f t="shared" si="3"/>
        <v>1.0424264328066848</v>
      </c>
      <c r="X31" s="51">
        <f t="shared" si="4"/>
        <v>1.0644016730345469</v>
      </c>
      <c r="Y31" s="51">
        <f t="shared" si="5"/>
        <v>0.99848116644377949</v>
      </c>
      <c r="Z31" s="51">
        <f t="shared" si="6"/>
        <v>0.9969639080111895</v>
      </c>
      <c r="AA31" s="51">
        <f>(9*((K31-(MIN($K$4:$K$224)))/(MAX($K$4:$K4251)-MIN($K$4:$K$224))))+1</f>
        <v>0.98390044143975441</v>
      </c>
      <c r="AB31" s="51">
        <f t="shared" si="7"/>
        <v>1.0458877198341174</v>
      </c>
      <c r="AC31" s="51">
        <f t="shared" si="8"/>
        <v>1.0172815318656543</v>
      </c>
      <c r="AD31" s="51">
        <f t="shared" si="9"/>
        <v>1.005418761488299</v>
      </c>
      <c r="AE31" s="51">
        <f t="shared" si="10"/>
        <v>1.0148778897057706</v>
      </c>
      <c r="AF31" s="13">
        <f t="shared" si="11"/>
        <v>1.0284399680232001</v>
      </c>
    </row>
    <row r="32" spans="2:32">
      <c r="B32" s="17" t="s">
        <v>46</v>
      </c>
      <c r="C32" s="85"/>
      <c r="D32" s="150">
        <v>2880</v>
      </c>
      <c r="E32" s="6">
        <v>2880</v>
      </c>
      <c r="F32" s="150"/>
      <c r="G32" s="6">
        <v>843451.75</v>
      </c>
      <c r="H32" s="150">
        <v>1910054.79</v>
      </c>
      <c r="I32" s="6"/>
      <c r="J32" s="150"/>
      <c r="K32" s="6"/>
      <c r="L32" s="150">
        <v>2753506.54</v>
      </c>
      <c r="M32" s="6">
        <v>483143.62</v>
      </c>
      <c r="N32" s="150"/>
      <c r="O32" s="7">
        <v>483143.62</v>
      </c>
      <c r="P32" s="6"/>
      <c r="R32" s="55" t="s">
        <v>46</v>
      </c>
      <c r="S32" s="51">
        <f t="shared" si="0"/>
        <v>0.98880844927261757</v>
      </c>
      <c r="T32" s="51">
        <f t="shared" si="1"/>
        <v>1.0003880967738965</v>
      </c>
      <c r="U32" s="51">
        <f t="shared" si="2"/>
        <v>1.0003880967738965</v>
      </c>
      <c r="V32" s="51">
        <f>(9*((F32-(MIN($F$4:$F$224)))/(MAX($F$4:$F4252)-MIN($F$4:$F$224))))+1</f>
        <v>1</v>
      </c>
      <c r="W32" s="51">
        <f t="shared" si="3"/>
        <v>1.0416976326757801</v>
      </c>
      <c r="X32" s="51">
        <f t="shared" si="4"/>
        <v>1.060848326624934</v>
      </c>
      <c r="Y32" s="51">
        <f t="shared" si="5"/>
        <v>0.99848116644377949</v>
      </c>
      <c r="Z32" s="51">
        <f t="shared" si="6"/>
        <v>0.9969639080111895</v>
      </c>
      <c r="AA32" s="51">
        <f>(9*((K32-(MIN($K$4:$K$224)))/(MAX($K$4:$K4252)-MIN($K$4:$K$224))))+1</f>
        <v>0.98390044143975441</v>
      </c>
      <c r="AB32" s="51">
        <f t="shared" si="7"/>
        <v>1.0438446076349159</v>
      </c>
      <c r="AC32" s="51">
        <f t="shared" si="8"/>
        <v>1.2651057457432549</v>
      </c>
      <c r="AD32" s="51">
        <f t="shared" si="9"/>
        <v>0.99928194765825362</v>
      </c>
      <c r="AE32" s="51">
        <f t="shared" si="10"/>
        <v>1.2007843056679799</v>
      </c>
      <c r="AF32" s="13">
        <f t="shared" si="11"/>
        <v>1.0446532865169427</v>
      </c>
    </row>
    <row r="33" spans="2:32">
      <c r="B33" s="17" t="s">
        <v>47</v>
      </c>
      <c r="C33" s="85">
        <v>3000</v>
      </c>
      <c r="D33" s="150">
        <v>84052.18</v>
      </c>
      <c r="E33" s="6">
        <v>84052.18</v>
      </c>
      <c r="F33" s="150"/>
      <c r="G33" s="6">
        <v>1298868.8999999999</v>
      </c>
      <c r="H33" s="150">
        <v>5788941.8799999999</v>
      </c>
      <c r="I33" s="6">
        <v>644952.97</v>
      </c>
      <c r="J33" s="150"/>
      <c r="K33" s="6">
        <v>4917197.29</v>
      </c>
      <c r="L33" s="150">
        <v>12649961.039999999</v>
      </c>
      <c r="M33" s="6"/>
      <c r="N33" s="150">
        <v>2391833.9500000002</v>
      </c>
      <c r="O33" s="7">
        <v>2391833.9500000002</v>
      </c>
      <c r="P33" s="6"/>
      <c r="R33" s="55" t="s">
        <v>47</v>
      </c>
      <c r="S33" s="51">
        <f t="shared" si="0"/>
        <v>1.1566817101833538</v>
      </c>
      <c r="T33" s="51">
        <f t="shared" si="1"/>
        <v>1.01196995750483</v>
      </c>
      <c r="U33" s="51">
        <f t="shared" si="2"/>
        <v>1.01196995750483</v>
      </c>
      <c r="V33" s="51">
        <f>(9*((F33-(MIN($F$4:$F$224)))/(MAX($F$4:$F4253)-MIN($F$4:$F$224))))+1</f>
        <v>1</v>
      </c>
      <c r="W33" s="51">
        <f t="shared" si="3"/>
        <v>1.0643236511140188</v>
      </c>
      <c r="X33" s="51">
        <f t="shared" si="4"/>
        <v>1.1877195373375171</v>
      </c>
      <c r="Y33" s="51">
        <f t="shared" si="5"/>
        <v>1.1116670417860948</v>
      </c>
      <c r="Z33" s="51">
        <f t="shared" si="6"/>
        <v>0.9969639080111895</v>
      </c>
      <c r="AA33" s="51">
        <f>(9*((K33-(MIN($K$4:$K$224)))/(MAX($K$4:$K4253)-MIN($K$4:$K$224))))+1</f>
        <v>2.2921028709662847</v>
      </c>
      <c r="AB33" s="51">
        <f t="shared" si="7"/>
        <v>1.2078216944505742</v>
      </c>
      <c r="AC33" s="51">
        <f t="shared" si="8"/>
        <v>0.9989948183102435</v>
      </c>
      <c r="AD33" s="51">
        <f t="shared" si="9"/>
        <v>2.1984845345481161</v>
      </c>
      <c r="AE33" s="51">
        <f t="shared" si="10"/>
        <v>2.0114663546575864</v>
      </c>
      <c r="AF33" s="13">
        <f t="shared" si="11"/>
        <v>1.3269358489518952</v>
      </c>
    </row>
    <row r="34" spans="2:32">
      <c r="B34" s="17" t="s">
        <v>48</v>
      </c>
      <c r="C34" s="85">
        <v>700</v>
      </c>
      <c r="D34" s="150">
        <v>1666115.51</v>
      </c>
      <c r="E34" s="6">
        <v>1666115.51</v>
      </c>
      <c r="F34" s="150">
        <v>3000</v>
      </c>
      <c r="G34" s="6">
        <v>2339368.7599999998</v>
      </c>
      <c r="H34" s="150">
        <v>5909378</v>
      </c>
      <c r="I34" s="6">
        <v>1129731.24</v>
      </c>
      <c r="J34" s="150"/>
      <c r="K34" s="6">
        <v>552307.11</v>
      </c>
      <c r="L34" s="150">
        <v>9930785.1099999994</v>
      </c>
      <c r="M34" s="6">
        <v>1419681.65</v>
      </c>
      <c r="N34" s="150"/>
      <c r="O34" s="7">
        <v>1419681.65</v>
      </c>
      <c r="P34" s="6"/>
      <c r="R34" s="55" t="s">
        <v>48</v>
      </c>
      <c r="S34" s="51">
        <f t="shared" si="0"/>
        <v>1.0279788768184561</v>
      </c>
      <c r="T34" s="51">
        <f t="shared" si="1"/>
        <v>1.2377029260610171</v>
      </c>
      <c r="U34" s="51">
        <f t="shared" si="2"/>
        <v>1.2377029260610171</v>
      </c>
      <c r="V34" s="51">
        <f>(9*((F34-(MIN($F$4:$F$224)))/(MAX($F$4:$F4254)-MIN($F$4:$F$224))))+1</f>
        <v>1.054</v>
      </c>
      <c r="W34" s="51">
        <f t="shared" si="3"/>
        <v>1.1160177276707424</v>
      </c>
      <c r="X34" s="51">
        <f t="shared" si="4"/>
        <v>1.1916587797035345</v>
      </c>
      <c r="Y34" s="51">
        <f t="shared" si="5"/>
        <v>1.1967430944429007</v>
      </c>
      <c r="Z34" s="51">
        <f t="shared" si="6"/>
        <v>0.9969639080111895</v>
      </c>
      <c r="AA34" s="51">
        <f>(9*((K34-(MIN($K$4:$K$224)))/(MAX($K$4:$K4254)-MIN($K$4:$K$224))))+1</f>
        <v>1.1308397364353344</v>
      </c>
      <c r="AB34" s="51">
        <f t="shared" si="7"/>
        <v>1.1627669177585116</v>
      </c>
      <c r="AC34" s="51">
        <f t="shared" si="8"/>
        <v>1.7809420176567397</v>
      </c>
      <c r="AD34" s="51">
        <f t="shared" si="9"/>
        <v>0.99928194765825362</v>
      </c>
      <c r="AE34" s="51">
        <f t="shared" si="10"/>
        <v>1.5985620683483668</v>
      </c>
      <c r="AF34" s="13">
        <f t="shared" si="11"/>
        <v>1.2100893020481587</v>
      </c>
    </row>
    <row r="35" spans="2:32">
      <c r="B35" s="17" t="s">
        <v>49</v>
      </c>
      <c r="C35" s="85"/>
      <c r="D35" s="150">
        <v>10738.56</v>
      </c>
      <c r="E35" s="6">
        <v>10738.56</v>
      </c>
      <c r="F35" s="150">
        <v>3600</v>
      </c>
      <c r="G35" s="6">
        <v>400216.37</v>
      </c>
      <c r="H35" s="150">
        <v>1379236.49</v>
      </c>
      <c r="I35" s="6">
        <v>181229.47</v>
      </c>
      <c r="J35" s="150"/>
      <c r="K35" s="6">
        <v>266289.15000000002</v>
      </c>
      <c r="L35" s="150">
        <v>2226971.48</v>
      </c>
      <c r="M35" s="6">
        <v>460000</v>
      </c>
      <c r="N35" s="150"/>
      <c r="O35" s="7">
        <v>460000</v>
      </c>
      <c r="P35" s="6"/>
      <c r="R35" s="55" t="s">
        <v>49</v>
      </c>
      <c r="S35" s="51">
        <f t="shared" si="0"/>
        <v>0.98880844927261757</v>
      </c>
      <c r="T35" s="51">
        <f t="shared" si="1"/>
        <v>1.0015093768413492</v>
      </c>
      <c r="U35" s="51">
        <f t="shared" si="2"/>
        <v>1.0015093768413492</v>
      </c>
      <c r="V35" s="51">
        <f>(9*((F35-(MIN($F$4:$F$224)))/(MAX($F$4:$F4255)-MIN($F$4:$F$224))))+1</f>
        <v>1.0648</v>
      </c>
      <c r="W35" s="51">
        <f t="shared" si="3"/>
        <v>1.0196768284957887</v>
      </c>
      <c r="X35" s="51">
        <f t="shared" si="4"/>
        <v>1.0434862434225083</v>
      </c>
      <c r="Y35" s="51">
        <f t="shared" si="5"/>
        <v>1.0302859912200324</v>
      </c>
      <c r="Z35" s="51">
        <f t="shared" si="6"/>
        <v>0.9969639080111895</v>
      </c>
      <c r="AA35" s="51">
        <f>(9*((K35-(MIN($K$4:$K$224)))/(MAX($K$4:$K4255)-MIN($K$4:$K$224))))+1</f>
        <v>1.0547456999155547</v>
      </c>
      <c r="AB35" s="51">
        <f t="shared" si="7"/>
        <v>1.0351203028604024</v>
      </c>
      <c r="AC35" s="51">
        <f t="shared" si="8"/>
        <v>1.252358459165493</v>
      </c>
      <c r="AD35" s="51">
        <f t="shared" si="9"/>
        <v>0.99928194765825362</v>
      </c>
      <c r="AE35" s="51">
        <f t="shared" si="10"/>
        <v>1.190954467381621</v>
      </c>
      <c r="AF35" s="13">
        <f t="shared" si="11"/>
        <v>1.0522693116220123</v>
      </c>
    </row>
    <row r="36" spans="2:32">
      <c r="B36" s="17" t="s">
        <v>50</v>
      </c>
      <c r="C36" s="85">
        <v>22105.57</v>
      </c>
      <c r="D36" s="150">
        <v>2522862.33</v>
      </c>
      <c r="E36" s="6">
        <v>2522862.33</v>
      </c>
      <c r="F36" s="150">
        <v>110338</v>
      </c>
      <c r="G36" s="6">
        <v>18384163.77</v>
      </c>
      <c r="H36" s="150">
        <v>24750551.16</v>
      </c>
      <c r="I36" s="6">
        <v>10119864.4</v>
      </c>
      <c r="J36" s="150"/>
      <c r="K36" s="6">
        <v>5493078.0700000003</v>
      </c>
      <c r="L36" s="150">
        <v>58747657.399999999</v>
      </c>
      <c r="M36" s="6">
        <v>2691184.5</v>
      </c>
      <c r="N36" s="150">
        <v>280406.89</v>
      </c>
      <c r="O36" s="7">
        <v>2971591.39</v>
      </c>
      <c r="P36" s="6"/>
      <c r="R36" s="55" t="s">
        <v>50</v>
      </c>
      <c r="S36" s="51">
        <f t="shared" si="0"/>
        <v>2.225786489336131</v>
      </c>
      <c r="T36" s="51">
        <f t="shared" si="1"/>
        <v>1.3599458219757294</v>
      </c>
      <c r="U36" s="51">
        <f t="shared" si="2"/>
        <v>1.3599458219757294</v>
      </c>
      <c r="V36" s="51">
        <f>(9*((F36-(MIN($F$4:$F$224)))/(MAX($F$4:$F4256)-MIN($F$4:$F$224))))+1</f>
        <v>2.986084</v>
      </c>
      <c r="W36" s="51">
        <f t="shared" si="3"/>
        <v>1.9131546552853942</v>
      </c>
      <c r="X36" s="51">
        <f t="shared" si="4"/>
        <v>1.8079186487307164</v>
      </c>
      <c r="Y36" s="51">
        <f t="shared" si="5"/>
        <v>2.7744644764509196</v>
      </c>
      <c r="Z36" s="51">
        <f t="shared" si="6"/>
        <v>0.9969639080111895</v>
      </c>
      <c r="AA36" s="51">
        <f>(9*((K36-(MIN($K$4:$K$224)))/(MAX($K$4:$K4256)-MIN($K$4:$K$224))))+1</f>
        <v>2.4453138550050468</v>
      </c>
      <c r="AB36" s="51">
        <f t="shared" si="7"/>
        <v>1.9716271520541606</v>
      </c>
      <c r="AC36" s="51">
        <f t="shared" si="8"/>
        <v>2.4812737381650578</v>
      </c>
      <c r="AD36" s="51">
        <f t="shared" si="9"/>
        <v>1.1398705816935473</v>
      </c>
      <c r="AE36" s="51">
        <f t="shared" si="10"/>
        <v>2.2577079486914222</v>
      </c>
      <c r="AF36" s="13">
        <f t="shared" si="11"/>
        <v>1.9784659305673111</v>
      </c>
    </row>
    <row r="37" spans="2:32">
      <c r="B37" s="17" t="s">
        <v>51</v>
      </c>
      <c r="C37" s="85">
        <v>1800</v>
      </c>
      <c r="D37" s="150">
        <v>31638.99</v>
      </c>
      <c r="E37" s="6">
        <v>31638.99</v>
      </c>
      <c r="F37" s="150"/>
      <c r="G37" s="6">
        <v>427004.87</v>
      </c>
      <c r="H37" s="150">
        <v>1559783.56</v>
      </c>
      <c r="I37" s="6">
        <v>159876.64000000001</v>
      </c>
      <c r="J37" s="150"/>
      <c r="K37" s="6">
        <v>98252.42</v>
      </c>
      <c r="L37" s="150">
        <v>2354492.39</v>
      </c>
      <c r="M37" s="6">
        <v>69782.22</v>
      </c>
      <c r="N37" s="150"/>
      <c r="O37" s="7">
        <v>69782.22</v>
      </c>
      <c r="P37" s="6"/>
      <c r="R37" s="55" t="s">
        <v>51</v>
      </c>
      <c r="S37" s="51">
        <f t="shared" si="0"/>
        <v>1.0895324058190592</v>
      </c>
      <c r="T37" s="51">
        <f t="shared" si="1"/>
        <v>1.0044915053178374</v>
      </c>
      <c r="U37" s="51">
        <f t="shared" si="2"/>
        <v>1.0044915053178374</v>
      </c>
      <c r="V37" s="51">
        <f>(9*((F37-(MIN($F$4:$F$224)))/(MAX($F$4:$F4257)-MIN($F$4:$F$224))))+1</f>
        <v>1</v>
      </c>
      <c r="W37" s="51">
        <f t="shared" si="3"/>
        <v>1.0210077337876353</v>
      </c>
      <c r="X37" s="51">
        <f t="shared" si="4"/>
        <v>1.0493916036018656</v>
      </c>
      <c r="Y37" s="51">
        <f t="shared" si="5"/>
        <v>1.0265386811571209</v>
      </c>
      <c r="Z37" s="51">
        <f t="shared" si="6"/>
        <v>0.9969639080111895</v>
      </c>
      <c r="AA37" s="51">
        <f>(9*((K37-(MIN($K$4:$K$224)))/(MAX($K$4:$K4257)-MIN($K$4:$K$224))))+1</f>
        <v>1.0100401399245515</v>
      </c>
      <c r="AB37" s="51">
        <f t="shared" si="7"/>
        <v>1.037233232024062</v>
      </c>
      <c r="AC37" s="51">
        <f t="shared" si="8"/>
        <v>1.0374302038019001</v>
      </c>
      <c r="AD37" s="51">
        <f t="shared" si="9"/>
        <v>0.99928194765825362</v>
      </c>
      <c r="AE37" s="51">
        <f t="shared" si="10"/>
        <v>1.025216450862946</v>
      </c>
      <c r="AF37" s="13">
        <f t="shared" si="11"/>
        <v>1.023201485944943</v>
      </c>
    </row>
    <row r="38" spans="2:32">
      <c r="B38" s="17" t="s">
        <v>52</v>
      </c>
      <c r="C38" s="85"/>
      <c r="D38" s="150">
        <v>763286.45</v>
      </c>
      <c r="E38" s="6">
        <v>763286.45</v>
      </c>
      <c r="F38" s="150">
        <v>3000</v>
      </c>
      <c r="G38" s="6">
        <v>4051504.29</v>
      </c>
      <c r="H38" s="150">
        <v>5894104.8399999999</v>
      </c>
      <c r="I38" s="6">
        <v>397877.58</v>
      </c>
      <c r="J38" s="150">
        <v>1954573.16</v>
      </c>
      <c r="K38" s="6"/>
      <c r="L38" s="150">
        <v>12298059.869999999</v>
      </c>
      <c r="M38" s="6">
        <v>858416.1</v>
      </c>
      <c r="N38" s="150"/>
      <c r="O38" s="7">
        <v>858416.1</v>
      </c>
      <c r="P38" s="6"/>
      <c r="R38" s="55" t="s">
        <v>52</v>
      </c>
      <c r="S38" s="51">
        <f t="shared" si="0"/>
        <v>0.98880844927261757</v>
      </c>
      <c r="T38" s="51">
        <f t="shared" si="1"/>
        <v>1.1088848946029515</v>
      </c>
      <c r="U38" s="51">
        <f t="shared" si="2"/>
        <v>1.1088848946029515</v>
      </c>
      <c r="V38" s="51">
        <f>(9*((F38-(MIN($F$4:$F$224)))/(MAX($F$4:$F4258)-MIN($F$4:$F$224))))+1</f>
        <v>1.054</v>
      </c>
      <c r="W38" s="51">
        <f t="shared" si="3"/>
        <v>1.2010799833862851</v>
      </c>
      <c r="X38" s="51">
        <f t="shared" si="4"/>
        <v>1.1911592229348926</v>
      </c>
      <c r="Y38" s="51">
        <f t="shared" si="5"/>
        <v>1.0683066021982379</v>
      </c>
      <c r="Z38" s="51">
        <f t="shared" si="6"/>
        <v>3.9640958643211781</v>
      </c>
      <c r="AA38" s="51">
        <f>(9*((K38-(MIN($K$4:$K$224)))/(MAX($K$4:$K4258)-MIN($K$4:$K$224))))+1</f>
        <v>0.98390044143975441</v>
      </c>
      <c r="AB38" s="51">
        <f t="shared" si="7"/>
        <v>1.2019909468122538</v>
      </c>
      <c r="AC38" s="51">
        <f t="shared" si="8"/>
        <v>1.4718022714945131</v>
      </c>
      <c r="AD38" s="51">
        <f t="shared" si="9"/>
        <v>0.99928194765825362</v>
      </c>
      <c r="AE38" s="51">
        <f t="shared" si="10"/>
        <v>1.3601745735569626</v>
      </c>
      <c r="AF38" s="13">
        <f t="shared" si="11"/>
        <v>1.3617207763292962</v>
      </c>
    </row>
    <row r="39" spans="2:32">
      <c r="B39" s="17" t="s">
        <v>53</v>
      </c>
      <c r="C39" s="85"/>
      <c r="D39" s="150">
        <v>129768.52</v>
      </c>
      <c r="E39" s="6">
        <v>129768.52</v>
      </c>
      <c r="F39" s="150"/>
      <c r="G39" s="6">
        <v>1430762.74</v>
      </c>
      <c r="H39" s="150">
        <v>3986542.46</v>
      </c>
      <c r="I39" s="6">
        <v>998960.06</v>
      </c>
      <c r="J39" s="150"/>
      <c r="K39" s="6"/>
      <c r="L39" s="150">
        <v>6416265.2599999998</v>
      </c>
      <c r="M39" s="6">
        <v>1341856.8899999999</v>
      </c>
      <c r="N39" s="150"/>
      <c r="O39" s="7">
        <v>1341856.8899999999</v>
      </c>
      <c r="P39" s="6"/>
      <c r="R39" s="55" t="s">
        <v>53</v>
      </c>
      <c r="S39" s="51">
        <f t="shared" si="0"/>
        <v>0.98880844927261757</v>
      </c>
      <c r="T39" s="51">
        <f t="shared" si="1"/>
        <v>1.0184928854711359</v>
      </c>
      <c r="U39" s="51">
        <f t="shared" si="2"/>
        <v>1.0184928854711359</v>
      </c>
      <c r="V39" s="51">
        <f>(9*((F39-(MIN($F$4:$F$224)))/(MAX($F$4:$F4259)-MIN($F$4:$F$224))))+1</f>
        <v>1</v>
      </c>
      <c r="W39" s="51">
        <f t="shared" si="3"/>
        <v>1.0708763961209429</v>
      </c>
      <c r="X39" s="51">
        <f t="shared" si="4"/>
        <v>1.1287663914229096</v>
      </c>
      <c r="Y39" s="51">
        <f t="shared" si="5"/>
        <v>1.1737934358377973</v>
      </c>
      <c r="Z39" s="51">
        <f t="shared" si="6"/>
        <v>0.9969639080111895</v>
      </c>
      <c r="AA39" s="51">
        <f>(9*((K39-(MIN($K$4:$K$224)))/(MAX($K$4:$K4259)-MIN($K$4:$K$224))))+1</f>
        <v>0.98390044143975441</v>
      </c>
      <c r="AB39" s="51">
        <f t="shared" si="7"/>
        <v>1.1045338680780625</v>
      </c>
      <c r="AC39" s="51">
        <f t="shared" si="8"/>
        <v>1.7380768773474222</v>
      </c>
      <c r="AD39" s="51">
        <f t="shared" si="9"/>
        <v>0.99928194765825362</v>
      </c>
      <c r="AE39" s="51">
        <f t="shared" si="10"/>
        <v>1.5655073947288256</v>
      </c>
      <c r="AF39" s="13">
        <f t="shared" si="11"/>
        <v>1.1374996062200036</v>
      </c>
    </row>
    <row r="40" spans="2:32">
      <c r="B40" s="17" t="s">
        <v>54</v>
      </c>
      <c r="C40" s="85"/>
      <c r="D40" s="150">
        <v>72089.919999999998</v>
      </c>
      <c r="E40" s="6">
        <v>72089.919999999998</v>
      </c>
      <c r="F40" s="150"/>
      <c r="G40" s="6">
        <v>768406.4</v>
      </c>
      <c r="H40" s="150">
        <v>3520606.59</v>
      </c>
      <c r="I40" s="6"/>
      <c r="J40" s="150">
        <v>161676.38</v>
      </c>
      <c r="K40" s="6"/>
      <c r="L40" s="150">
        <v>4450689.37</v>
      </c>
      <c r="M40" s="6">
        <v>176239.91</v>
      </c>
      <c r="N40" s="150"/>
      <c r="O40" s="7">
        <v>176239.91</v>
      </c>
      <c r="P40" s="6"/>
      <c r="R40" s="55" t="s">
        <v>54</v>
      </c>
      <c r="S40" s="51">
        <f t="shared" si="0"/>
        <v>0.98880844927261757</v>
      </c>
      <c r="T40" s="51">
        <f t="shared" si="1"/>
        <v>1.0102631506980249</v>
      </c>
      <c r="U40" s="51">
        <f t="shared" si="2"/>
        <v>1.0102631506980249</v>
      </c>
      <c r="V40" s="51">
        <f>(9*((F40-(MIN($F$4:$F$224)))/(MAX($F$4:$F4260)-MIN($F$4:$F$224))))+1</f>
        <v>1</v>
      </c>
      <c r="W40" s="51">
        <f t="shared" si="3"/>
        <v>1.037969232300862</v>
      </c>
      <c r="X40" s="51">
        <f t="shared" si="4"/>
        <v>1.1135264923050106</v>
      </c>
      <c r="Y40" s="51">
        <f t="shared" si="5"/>
        <v>0.99848116644377949</v>
      </c>
      <c r="Z40" s="51">
        <f t="shared" si="6"/>
        <v>1.2423960890601287</v>
      </c>
      <c r="AA40" s="51">
        <f>(9*((K40-(MIN($K$4:$K$224)))/(MAX($K$4:$K4260)-MIN($K$4:$K$224))))+1</f>
        <v>0.98390044143975441</v>
      </c>
      <c r="AB40" s="51">
        <f t="shared" si="7"/>
        <v>1.0719656985020498</v>
      </c>
      <c r="AC40" s="51">
        <f t="shared" si="8"/>
        <v>1.0960660906180728</v>
      </c>
      <c r="AD40" s="51">
        <f t="shared" si="9"/>
        <v>0.99928194765825362</v>
      </c>
      <c r="AE40" s="51">
        <f t="shared" si="10"/>
        <v>1.0704324489237211</v>
      </c>
      <c r="AF40" s="13">
        <f t="shared" si="11"/>
        <v>1.0479503352246384</v>
      </c>
    </row>
    <row r="41" spans="2:32">
      <c r="B41" s="17" t="s">
        <v>55</v>
      </c>
      <c r="C41" s="85"/>
      <c r="D41" s="150">
        <v>797449.47</v>
      </c>
      <c r="E41" s="6">
        <v>797449.47</v>
      </c>
      <c r="F41" s="150">
        <v>4000</v>
      </c>
      <c r="G41" s="6">
        <v>3555178.58</v>
      </c>
      <c r="H41" s="150">
        <v>7219745.04</v>
      </c>
      <c r="I41" s="6"/>
      <c r="J41" s="150"/>
      <c r="K41" s="6"/>
      <c r="L41" s="150">
        <v>10774923.619999999</v>
      </c>
      <c r="M41" s="6">
        <v>797449.47</v>
      </c>
      <c r="N41" s="150"/>
      <c r="O41" s="7">
        <v>797449.47</v>
      </c>
      <c r="P41" s="6"/>
      <c r="R41" s="55" t="s">
        <v>55</v>
      </c>
      <c r="S41" s="51">
        <f t="shared" si="0"/>
        <v>0.98880844927261757</v>
      </c>
      <c r="T41" s="51">
        <f t="shared" si="1"/>
        <v>1.1137593644002159</v>
      </c>
      <c r="U41" s="51">
        <f t="shared" si="2"/>
        <v>1.1137593644002159</v>
      </c>
      <c r="V41" s="51">
        <f>(9*((F41-(MIN($F$4:$F$224)))/(MAX($F$4:$F4261)-MIN($F$4:$F$224))))+1</f>
        <v>1.0720000000000001</v>
      </c>
      <c r="W41" s="51">
        <f t="shared" si="3"/>
        <v>1.1764215473440061</v>
      </c>
      <c r="X41" s="51">
        <f t="shared" si="4"/>
        <v>1.23451845800437</v>
      </c>
      <c r="Y41" s="51">
        <f t="shared" si="5"/>
        <v>0.99848116644377949</v>
      </c>
      <c r="Z41" s="51">
        <f t="shared" si="6"/>
        <v>0.9969639080111895</v>
      </c>
      <c r="AA41" s="51">
        <f>(9*((K41-(MIN($K$4:$K$224)))/(MAX($K$4:$K4261)-MIN($K$4:$K$224))))+1</f>
        <v>0.98390044143975441</v>
      </c>
      <c r="AB41" s="51">
        <f t="shared" si="7"/>
        <v>1.176753681779779</v>
      </c>
      <c r="AC41" s="51">
        <f t="shared" si="8"/>
        <v>1.4382224294347852</v>
      </c>
      <c r="AD41" s="51">
        <f t="shared" si="9"/>
        <v>0.99928194765825362</v>
      </c>
      <c r="AE41" s="51">
        <f t="shared" si="10"/>
        <v>1.3342800888668291</v>
      </c>
      <c r="AF41" s="13">
        <f t="shared" si="11"/>
        <v>1.1251654497735228</v>
      </c>
    </row>
    <row r="42" spans="2:32">
      <c r="B42" s="17" t="s">
        <v>56</v>
      </c>
      <c r="C42" s="85"/>
      <c r="D42" s="150">
        <v>143735.54</v>
      </c>
      <c r="E42" s="6">
        <v>143735.54</v>
      </c>
      <c r="F42" s="150">
        <v>2050.5500000000002</v>
      </c>
      <c r="G42" s="6">
        <v>1100514.69</v>
      </c>
      <c r="H42" s="150">
        <v>3464790.29</v>
      </c>
      <c r="I42" s="6">
        <v>483127.43</v>
      </c>
      <c r="J42" s="150"/>
      <c r="K42" s="6"/>
      <c r="L42" s="150">
        <v>5228025.05</v>
      </c>
      <c r="M42" s="6">
        <v>645234.84</v>
      </c>
      <c r="N42" s="150"/>
      <c r="O42" s="7">
        <v>645234.84</v>
      </c>
      <c r="P42" s="6"/>
      <c r="R42" s="55" t="s">
        <v>56</v>
      </c>
      <c r="S42" s="51">
        <f t="shared" si="0"/>
        <v>0.98880844927261757</v>
      </c>
      <c r="T42" s="51">
        <f t="shared" si="1"/>
        <v>1.0204857367222193</v>
      </c>
      <c r="U42" s="51">
        <f t="shared" si="2"/>
        <v>1.0204857367222193</v>
      </c>
      <c r="V42" s="51">
        <f>(9*((F42-(MIN($F$4:$F$224)))/(MAX($F$4:$F4262)-MIN($F$4:$F$224))))+1</f>
        <v>1.0369098999999999</v>
      </c>
      <c r="W42" s="51">
        <f t="shared" si="3"/>
        <v>1.0544690243992314</v>
      </c>
      <c r="X42" s="51">
        <f t="shared" si="4"/>
        <v>1.1117008445369296</v>
      </c>
      <c r="Y42" s="51">
        <f t="shared" si="5"/>
        <v>1.0832675053088183</v>
      </c>
      <c r="Z42" s="51">
        <f t="shared" si="6"/>
        <v>0.9969639080111895</v>
      </c>
      <c r="AA42" s="51">
        <f>(9*((K42-(MIN($K$4:$K$224)))/(MAX($K$4:$K4262)-MIN($K$4:$K$224))))+1</f>
        <v>0.98390044143975441</v>
      </c>
      <c r="AB42" s="51">
        <f t="shared" si="7"/>
        <v>1.0848455879901759</v>
      </c>
      <c r="AC42" s="51">
        <f t="shared" si="8"/>
        <v>1.3543840536777532</v>
      </c>
      <c r="AD42" s="51">
        <f t="shared" si="9"/>
        <v>0.99928194765825362</v>
      </c>
      <c r="AE42" s="51">
        <f t="shared" si="10"/>
        <v>1.2696296496650992</v>
      </c>
      <c r="AF42" s="13">
        <f t="shared" si="11"/>
        <v>1.0773179065695584</v>
      </c>
    </row>
    <row r="43" spans="2:32">
      <c r="B43" s="17" t="s">
        <v>57</v>
      </c>
      <c r="C43" s="85"/>
      <c r="D43" s="150">
        <v>20591.810000000001</v>
      </c>
      <c r="E43" s="6">
        <v>20591.810000000001</v>
      </c>
      <c r="F43" s="150"/>
      <c r="G43" s="6">
        <v>567645.13</v>
      </c>
      <c r="H43" s="150">
        <v>5019459.5199999996</v>
      </c>
      <c r="I43" s="6"/>
      <c r="J43" s="150">
        <v>535931.28</v>
      </c>
      <c r="K43" s="6"/>
      <c r="L43" s="150">
        <v>7980837.0999999996</v>
      </c>
      <c r="M43" s="6">
        <v>422607.46</v>
      </c>
      <c r="N43" s="150"/>
      <c r="O43" s="7">
        <v>422607.46</v>
      </c>
      <c r="P43" s="6"/>
      <c r="R43" s="55" t="s">
        <v>57</v>
      </c>
      <c r="S43" s="51">
        <f t="shared" si="0"/>
        <v>0.98880844927261757</v>
      </c>
      <c r="T43" s="51">
        <f t="shared" si="1"/>
        <v>1.0029152645389208</v>
      </c>
      <c r="U43" s="51">
        <f t="shared" si="2"/>
        <v>1.0029152645389208</v>
      </c>
      <c r="V43" s="51">
        <f>(9*((F43-(MIN($F$4:$F$224)))/(MAX($F$4:$F4263)-MIN($F$4:$F$224))))+1</f>
        <v>1</v>
      </c>
      <c r="W43" s="51">
        <f t="shared" si="3"/>
        <v>1.0279950181178779</v>
      </c>
      <c r="X43" s="51">
        <f t="shared" si="4"/>
        <v>1.1625511948799965</v>
      </c>
      <c r="Y43" s="51">
        <f t="shared" si="5"/>
        <v>0.99848116644377949</v>
      </c>
      <c r="Z43" s="51">
        <f t="shared" si="6"/>
        <v>1.8105322408916615</v>
      </c>
      <c r="AA43" s="51">
        <f>(9*((K43-(MIN($K$4:$K$224)))/(MAX($K$4:$K4263)-MIN($K$4:$K$224))))+1</f>
        <v>0.98390044143975441</v>
      </c>
      <c r="AB43" s="51">
        <f t="shared" si="7"/>
        <v>1.1304576908407513</v>
      </c>
      <c r="AC43" s="51">
        <f t="shared" si="8"/>
        <v>1.2317630024802202</v>
      </c>
      <c r="AD43" s="51">
        <f t="shared" si="9"/>
        <v>0.99928194765825362</v>
      </c>
      <c r="AE43" s="51">
        <f t="shared" si="10"/>
        <v>1.1750726554042294</v>
      </c>
      <c r="AF43" s="13">
        <f t="shared" si="11"/>
        <v>1.116513410500537</v>
      </c>
    </row>
    <row r="44" spans="2:32">
      <c r="B44" s="17" t="s">
        <v>58</v>
      </c>
      <c r="C44" s="85"/>
      <c r="D44" s="150">
        <v>25794.28</v>
      </c>
      <c r="E44" s="6">
        <v>25794.28</v>
      </c>
      <c r="F44" s="150">
        <v>13782.05</v>
      </c>
      <c r="G44" s="6">
        <v>4251045.87</v>
      </c>
      <c r="H44" s="150">
        <v>17084949.829999998</v>
      </c>
      <c r="I44" s="6"/>
      <c r="J44" s="150"/>
      <c r="K44" s="6">
        <v>3590521.49</v>
      </c>
      <c r="L44" s="150">
        <v>24926517.190000001</v>
      </c>
      <c r="M44" s="6">
        <v>2223317</v>
      </c>
      <c r="N44" s="150"/>
      <c r="O44" s="7">
        <v>2223317</v>
      </c>
      <c r="P44" s="6"/>
      <c r="R44" s="55" t="s">
        <v>58</v>
      </c>
      <c r="S44" s="51">
        <f t="shared" si="0"/>
        <v>0.98880844927261757</v>
      </c>
      <c r="T44" s="51">
        <f t="shared" si="1"/>
        <v>1.0036575666798373</v>
      </c>
      <c r="U44" s="51">
        <f t="shared" si="2"/>
        <v>1.0036575666798373</v>
      </c>
      <c r="V44" s="51">
        <f>(9*((F44-(MIN($F$4:$F$224)))/(MAX($F$4:$F4264)-MIN($F$4:$F$224))))+1</f>
        <v>1.2480769</v>
      </c>
      <c r="W44" s="51">
        <f t="shared" si="3"/>
        <v>1.2109936009746329</v>
      </c>
      <c r="X44" s="51">
        <f t="shared" si="4"/>
        <v>1.5571910304702199</v>
      </c>
      <c r="Y44" s="51">
        <f t="shared" si="5"/>
        <v>0.99848116644377949</v>
      </c>
      <c r="Z44" s="51">
        <f t="shared" si="6"/>
        <v>0.9969639080111895</v>
      </c>
      <c r="AA44" s="51">
        <f>(9*((K44-(MIN($K$4:$K$224)))/(MAX($K$4:$K4264)-MIN($K$4:$K$224))))+1</f>
        <v>1.9391456064116115</v>
      </c>
      <c r="AB44" s="51">
        <f t="shared" si="7"/>
        <v>1.411235342601622</v>
      </c>
      <c r="AC44" s="51">
        <f t="shared" si="8"/>
        <v>2.223576752865398</v>
      </c>
      <c r="AD44" s="51">
        <f t="shared" si="9"/>
        <v>0.99928194765825362</v>
      </c>
      <c r="AE44" s="51">
        <f t="shared" si="10"/>
        <v>1.9398917968740408</v>
      </c>
      <c r="AF44" s="13">
        <f t="shared" si="11"/>
        <v>1.347766279611003</v>
      </c>
    </row>
    <row r="45" spans="2:32">
      <c r="B45" s="17" t="s">
        <v>59</v>
      </c>
      <c r="C45" s="85"/>
      <c r="D45" s="150">
        <v>57395</v>
      </c>
      <c r="E45" s="6">
        <v>57395</v>
      </c>
      <c r="F45" s="150"/>
      <c r="G45" s="6"/>
      <c r="H45" s="150">
        <v>4510609.0199999996</v>
      </c>
      <c r="I45" s="6"/>
      <c r="J45" s="150"/>
      <c r="K45" s="6"/>
      <c r="L45" s="150">
        <v>4510609.0199999996</v>
      </c>
      <c r="M45" s="6">
        <v>537531.52</v>
      </c>
      <c r="N45" s="150"/>
      <c r="O45" s="7">
        <v>537531.52</v>
      </c>
      <c r="P45" s="6"/>
      <c r="R45" s="55" t="s">
        <v>59</v>
      </c>
      <c r="S45" s="51">
        <f t="shared" si="0"/>
        <v>0.98880844927261757</v>
      </c>
      <c r="T45" s="51">
        <f t="shared" si="1"/>
        <v>1.008166440755133</v>
      </c>
      <c r="U45" s="51">
        <f t="shared" si="2"/>
        <v>1.008166440755133</v>
      </c>
      <c r="V45" s="51">
        <f>(9*((F45-(MIN($F$4:$F$224)))/(MAX($F$4:$F4265)-MIN($F$4:$F$224))))+1</f>
        <v>1</v>
      </c>
      <c r="W45" s="51">
        <f t="shared" si="3"/>
        <v>0.99979329322070076</v>
      </c>
      <c r="X45" s="51">
        <f t="shared" si="4"/>
        <v>1.1459076377181656</v>
      </c>
      <c r="Y45" s="51">
        <f t="shared" si="5"/>
        <v>0.99848116644377949</v>
      </c>
      <c r="Z45" s="51">
        <f t="shared" si="6"/>
        <v>0.9969639080111895</v>
      </c>
      <c r="AA45" s="51">
        <f>(9*((K45-(MIN($K$4:$K$224)))/(MAX($K$4:$K4265)-MIN($K$4:$K$224))))+1</f>
        <v>0.98390044143975441</v>
      </c>
      <c r="AB45" s="51">
        <f t="shared" si="7"/>
        <v>1.0729585237254682</v>
      </c>
      <c r="AC45" s="51">
        <f t="shared" si="8"/>
        <v>1.2950620856616704</v>
      </c>
      <c r="AD45" s="51">
        <f t="shared" si="9"/>
        <v>0.99928194765825362</v>
      </c>
      <c r="AE45" s="51">
        <f t="shared" si="10"/>
        <v>1.2238845925606379</v>
      </c>
      <c r="AF45" s="13">
        <f t="shared" si="11"/>
        <v>1.0554903790171155</v>
      </c>
    </row>
    <row r="46" spans="2:32">
      <c r="B46" s="17" t="s">
        <v>60</v>
      </c>
      <c r="C46" s="85"/>
      <c r="D46" s="150">
        <v>86417.01</v>
      </c>
      <c r="E46" s="6">
        <v>86417.01</v>
      </c>
      <c r="F46" s="150"/>
      <c r="G46" s="6"/>
      <c r="H46" s="150">
        <v>5210371.9000000004</v>
      </c>
      <c r="I46" s="6"/>
      <c r="J46" s="150"/>
      <c r="K46" s="6"/>
      <c r="L46" s="150">
        <v>5210371.9000000004</v>
      </c>
      <c r="M46" s="6">
        <v>16000.36</v>
      </c>
      <c r="N46" s="150"/>
      <c r="O46" s="7">
        <v>16000.36</v>
      </c>
      <c r="P46" s="6"/>
      <c r="R46" s="55" t="s">
        <v>60</v>
      </c>
      <c r="S46" s="51">
        <f t="shared" si="0"/>
        <v>0.98880844927261757</v>
      </c>
      <c r="T46" s="51">
        <f t="shared" si="1"/>
        <v>1.0123073776863791</v>
      </c>
      <c r="U46" s="51">
        <f t="shared" si="2"/>
        <v>1.0123073776863791</v>
      </c>
      <c r="V46" s="51">
        <f>(9*((F46-(MIN($F$4:$F$224)))/(MAX($F$4:$F4266)-MIN($F$4:$F$224))))+1</f>
        <v>1</v>
      </c>
      <c r="W46" s="51">
        <f t="shared" si="3"/>
        <v>0.99979329322070076</v>
      </c>
      <c r="X46" s="51">
        <f t="shared" si="4"/>
        <v>1.1687955851467473</v>
      </c>
      <c r="Y46" s="51">
        <f t="shared" si="5"/>
        <v>0.99848116644377949</v>
      </c>
      <c r="Z46" s="51">
        <f t="shared" si="6"/>
        <v>0.9969639080111895</v>
      </c>
      <c r="AA46" s="51">
        <f>(9*((K46-(MIN($K$4:$K$224)))/(MAX($K$4:$K4266)-MIN($K$4:$K$224))))+1</f>
        <v>0.98390044143975441</v>
      </c>
      <c r="AB46" s="51">
        <f t="shared" si="7"/>
        <v>1.0845530880741585</v>
      </c>
      <c r="AC46" s="51">
        <f t="shared" si="8"/>
        <v>1.0078076649724059</v>
      </c>
      <c r="AD46" s="51">
        <f t="shared" si="9"/>
        <v>0.99928194765825362</v>
      </c>
      <c r="AE46" s="51">
        <f t="shared" si="10"/>
        <v>1.0023735686111812</v>
      </c>
      <c r="AF46" s="13">
        <f t="shared" si="11"/>
        <v>1.0196441437095036</v>
      </c>
    </row>
    <row r="47" spans="2:32">
      <c r="B47" s="17" t="s">
        <v>61</v>
      </c>
      <c r="C47" s="85"/>
      <c r="D47" s="150">
        <v>22488</v>
      </c>
      <c r="E47" s="6">
        <v>22488</v>
      </c>
      <c r="F47" s="150"/>
      <c r="G47" s="6">
        <v>291112.46000000002</v>
      </c>
      <c r="H47" s="150">
        <v>3155333.82</v>
      </c>
      <c r="I47" s="6">
        <v>78197.36</v>
      </c>
      <c r="J47" s="150"/>
      <c r="K47" s="6">
        <v>281729.09000000003</v>
      </c>
      <c r="L47" s="150">
        <v>3828874.2</v>
      </c>
      <c r="M47" s="6">
        <v>307310.62</v>
      </c>
      <c r="N47" s="150"/>
      <c r="O47" s="7">
        <v>307310.62</v>
      </c>
      <c r="P47" s="6"/>
      <c r="R47" s="55" t="s">
        <v>61</v>
      </c>
      <c r="S47" s="51">
        <f t="shared" si="0"/>
        <v>0.98880844927261757</v>
      </c>
      <c r="T47" s="51">
        <f t="shared" si="1"/>
        <v>1.0031858179292497</v>
      </c>
      <c r="U47" s="51">
        <f t="shared" si="2"/>
        <v>1.0031858179292497</v>
      </c>
      <c r="V47" s="51">
        <f>(9*((F47-(MIN($F$4:$F$224)))/(MAX($F$4:$F4267)-MIN($F$4:$F$224))))+1</f>
        <v>1</v>
      </c>
      <c r="W47" s="51">
        <f t="shared" si="3"/>
        <v>1.0142563319700344</v>
      </c>
      <c r="X47" s="51">
        <f t="shared" si="4"/>
        <v>1.101579096700299</v>
      </c>
      <c r="Y47" s="51">
        <f t="shared" si="5"/>
        <v>1.0122043944197017</v>
      </c>
      <c r="Z47" s="51">
        <f t="shared" si="6"/>
        <v>0.9969639080111895</v>
      </c>
      <c r="AA47" s="51">
        <f>(9*((K47-(MIN($K$4:$K$224)))/(MAX($K$4:$K4267)-MIN($K$4:$K$224))))+1</f>
        <v>1.0588534397170106</v>
      </c>
      <c r="AB47" s="51">
        <f t="shared" si="7"/>
        <v>1.0616626712800903</v>
      </c>
      <c r="AC47" s="51">
        <f t="shared" si="8"/>
        <v>1.1682585956073828</v>
      </c>
      <c r="AD47" s="51">
        <f t="shared" si="9"/>
        <v>0.99928194765825362</v>
      </c>
      <c r="AE47" s="51">
        <f t="shared" si="10"/>
        <v>1.1261023866161926</v>
      </c>
      <c r="AF47" s="13">
        <f t="shared" si="11"/>
        <v>1.0411032967008671</v>
      </c>
    </row>
    <row r="48" spans="2:32">
      <c r="B48" s="17" t="s">
        <v>62</v>
      </c>
      <c r="C48" s="85"/>
      <c r="D48" s="150">
        <v>1932</v>
      </c>
      <c r="E48" s="6">
        <v>1932</v>
      </c>
      <c r="F48" s="150"/>
      <c r="G48" s="6">
        <v>403026.31</v>
      </c>
      <c r="H48" s="150">
        <v>2931180.55</v>
      </c>
      <c r="I48" s="6"/>
      <c r="J48" s="150">
        <v>1025224.44</v>
      </c>
      <c r="K48" s="6"/>
      <c r="L48" s="150">
        <v>4359431.3</v>
      </c>
      <c r="M48" s="6">
        <v>348308.99</v>
      </c>
      <c r="N48" s="150"/>
      <c r="O48" s="7">
        <v>348308.99</v>
      </c>
      <c r="P48" s="6"/>
      <c r="R48" s="55" t="s">
        <v>62</v>
      </c>
      <c r="S48" s="51">
        <f t="shared" si="0"/>
        <v>0.98880844927261757</v>
      </c>
      <c r="T48" s="51">
        <f t="shared" si="1"/>
        <v>1.0002528336335825</v>
      </c>
      <c r="U48" s="51">
        <f t="shared" si="2"/>
        <v>1.0002528336335825</v>
      </c>
      <c r="V48" s="51">
        <f>(9*((F48-(MIN($F$4:$F$224)))/(MAX($F$4:$F4268)-MIN($F$4:$F$224))))+1</f>
        <v>1</v>
      </c>
      <c r="W48" s="51">
        <f t="shared" si="3"/>
        <v>1.0198164318336302</v>
      </c>
      <c r="X48" s="51">
        <f t="shared" si="4"/>
        <v>1.0942474585035076</v>
      </c>
      <c r="Y48" s="51">
        <f t="shared" si="5"/>
        <v>0.99848116644377949</v>
      </c>
      <c r="Z48" s="51">
        <f t="shared" si="6"/>
        <v>2.5533017625195429</v>
      </c>
      <c r="AA48" s="51">
        <f>(9*((K48-(MIN($K$4:$K$224)))/(MAX($K$4:$K4268)-MIN($K$4:$K$224))))+1</f>
        <v>0.98390044143975441</v>
      </c>
      <c r="AB48" s="51">
        <f t="shared" si="7"/>
        <v>1.0704536183457656</v>
      </c>
      <c r="AC48" s="51">
        <f t="shared" si="8"/>
        <v>1.1908401092863625</v>
      </c>
      <c r="AD48" s="51">
        <f t="shared" si="9"/>
        <v>0.99928194765825362</v>
      </c>
      <c r="AE48" s="51">
        <f t="shared" si="10"/>
        <v>1.1435157103358311</v>
      </c>
      <c r="AF48" s="13">
        <f t="shared" si="11"/>
        <v>1.1571655971466317</v>
      </c>
    </row>
    <row r="49" spans="2:32">
      <c r="B49" s="17" t="s">
        <v>63</v>
      </c>
      <c r="C49" s="85"/>
      <c r="D49" s="150">
        <v>28963.200000000001</v>
      </c>
      <c r="E49" s="6">
        <v>28963.200000000001</v>
      </c>
      <c r="F49" s="150">
        <v>2000</v>
      </c>
      <c r="G49" s="6">
        <v>999218.01</v>
      </c>
      <c r="H49" s="150">
        <v>4995324.76</v>
      </c>
      <c r="I49" s="6">
        <v>138039.42000000001</v>
      </c>
      <c r="J49" s="150"/>
      <c r="K49" s="6"/>
      <c r="L49" s="150">
        <v>6132582.1900000004</v>
      </c>
      <c r="M49" s="6">
        <v>294727.53999999998</v>
      </c>
      <c r="N49" s="150"/>
      <c r="O49" s="7">
        <v>294727.53999999998</v>
      </c>
      <c r="P49" s="6"/>
      <c r="R49" s="55" t="s">
        <v>63</v>
      </c>
      <c r="S49" s="51">
        <f t="shared" si="0"/>
        <v>0.98880844927261757</v>
      </c>
      <c r="T49" s="51">
        <f t="shared" si="1"/>
        <v>1.0041097165433432</v>
      </c>
      <c r="U49" s="51">
        <f t="shared" si="2"/>
        <v>1.0041097165433432</v>
      </c>
      <c r="V49" s="51">
        <f>(9*((F49-(MIN($F$4:$F$224)))/(MAX($F$4:$F4269)-MIN($F$4:$F$224))))+1</f>
        <v>1.036</v>
      </c>
      <c r="W49" s="51">
        <f t="shared" si="3"/>
        <v>1.0494364063930532</v>
      </c>
      <c r="X49" s="51">
        <f t="shared" si="4"/>
        <v>1.161761791592298</v>
      </c>
      <c r="Y49" s="51">
        <f t="shared" si="5"/>
        <v>1.0227063631809084</v>
      </c>
      <c r="Z49" s="51">
        <f t="shared" si="6"/>
        <v>0.9969639080111895</v>
      </c>
      <c r="AA49" s="51">
        <f>(9*((K49-(MIN($K$4:$K$224)))/(MAX($K$4:$K4269)-MIN($K$4:$K$224))))+1</f>
        <v>0.98390044143975441</v>
      </c>
      <c r="AB49" s="51">
        <f t="shared" si="7"/>
        <v>1.0998334449722398</v>
      </c>
      <c r="AC49" s="51">
        <f t="shared" si="8"/>
        <v>1.1613279543857027</v>
      </c>
      <c r="AD49" s="51">
        <f t="shared" si="9"/>
        <v>0.99928194765825362</v>
      </c>
      <c r="AE49" s="51">
        <f t="shared" si="10"/>
        <v>1.1207579486438997</v>
      </c>
      <c r="AF49" s="13">
        <f t="shared" si="11"/>
        <v>1.0483844683566619</v>
      </c>
    </row>
    <row r="50" spans="2:32">
      <c r="B50" s="17" t="s">
        <v>64</v>
      </c>
      <c r="C50" s="85"/>
      <c r="D50" s="150">
        <v>130000</v>
      </c>
      <c r="E50" s="6">
        <v>130000</v>
      </c>
      <c r="F50" s="150">
        <v>5438</v>
      </c>
      <c r="G50" s="6">
        <v>9082356.6899999995</v>
      </c>
      <c r="H50" s="150">
        <v>13605462.4</v>
      </c>
      <c r="I50" s="6">
        <v>10586108.029999999</v>
      </c>
      <c r="J50" s="150"/>
      <c r="K50" s="6"/>
      <c r="L50" s="150">
        <v>33273927.120000001</v>
      </c>
      <c r="M50" s="6">
        <v>2642931</v>
      </c>
      <c r="N50" s="150"/>
      <c r="O50" s="7">
        <v>2642931</v>
      </c>
      <c r="P50" s="6"/>
      <c r="R50" s="55" t="s">
        <v>64</v>
      </c>
      <c r="S50" s="51">
        <f t="shared" si="0"/>
        <v>0.98880844927261757</v>
      </c>
      <c r="T50" s="51">
        <f t="shared" si="1"/>
        <v>1.0185259136480556</v>
      </c>
      <c r="U50" s="51">
        <f t="shared" si="2"/>
        <v>1.0185259136480556</v>
      </c>
      <c r="V50" s="51">
        <f>(9*((F50-(MIN($F$4:$F$224)))/(MAX($F$4:$F4270)-MIN($F$4:$F$224))))+1</f>
        <v>1.0978840000000001</v>
      </c>
      <c r="W50" s="51">
        <f t="shared" si="3"/>
        <v>1.4510226110683071</v>
      </c>
      <c r="X50" s="51">
        <f t="shared" si="4"/>
        <v>1.4433834427109913</v>
      </c>
      <c r="Y50" s="51">
        <f t="shared" si="5"/>
        <v>2.8562877966603426</v>
      </c>
      <c r="Z50" s="51">
        <f t="shared" si="6"/>
        <v>0.9969639080111895</v>
      </c>
      <c r="AA50" s="51">
        <f>(9*((K50-(MIN($K$4:$K$224)))/(MAX($K$4:$K4270)-MIN($K$4:$K$224))))+1</f>
        <v>0.98390044143975441</v>
      </c>
      <c r="AB50" s="51">
        <f t="shared" si="7"/>
        <v>1.5495458822779775</v>
      </c>
      <c r="AC50" s="51">
        <f t="shared" si="8"/>
        <v>2.4546961676346042</v>
      </c>
      <c r="AD50" s="51">
        <f t="shared" si="9"/>
        <v>0.99928194765825362</v>
      </c>
      <c r="AE50" s="51">
        <f t="shared" si="10"/>
        <v>2.1181153315973109</v>
      </c>
      <c r="AF50" s="13">
        <f t="shared" si="11"/>
        <v>1.4597647542790355</v>
      </c>
    </row>
    <row r="51" spans="2:32">
      <c r="B51" s="17" t="s">
        <v>65</v>
      </c>
      <c r="C51" s="85"/>
      <c r="D51" s="150"/>
      <c r="E51" s="6"/>
      <c r="F51" s="150"/>
      <c r="G51" s="6">
        <v>448438.1</v>
      </c>
      <c r="H51" s="150">
        <v>3218297.04</v>
      </c>
      <c r="I51" s="6"/>
      <c r="J51" s="150"/>
      <c r="K51" s="6"/>
      <c r="L51" s="150">
        <v>3666735.14</v>
      </c>
      <c r="M51" s="6">
        <v>68518.009999999995</v>
      </c>
      <c r="N51" s="150"/>
      <c r="O51" s="7">
        <v>68518.009999999995</v>
      </c>
      <c r="P51" s="6"/>
      <c r="R51" s="55" t="s">
        <v>65</v>
      </c>
      <c r="S51" s="51">
        <f t="shared" si="0"/>
        <v>0.98880844927261757</v>
      </c>
      <c r="T51" s="51">
        <f t="shared" si="1"/>
        <v>0.99997717077800607</v>
      </c>
      <c r="U51" s="51">
        <f t="shared" si="2"/>
        <v>0.99997717077800607</v>
      </c>
      <c r="V51" s="51">
        <f>(9*((F51-(MIN($F$4:$F$224)))/(MAX($F$4:$F4271)-MIN($F$4:$F$224))))+1</f>
        <v>1</v>
      </c>
      <c r="W51" s="51">
        <f t="shared" si="3"/>
        <v>1.0220725787482852</v>
      </c>
      <c r="X51" s="51">
        <f t="shared" si="4"/>
        <v>1.1036385069812418</v>
      </c>
      <c r="Y51" s="51">
        <f t="shared" si="5"/>
        <v>0.99848116644377949</v>
      </c>
      <c r="Z51" s="51">
        <f t="shared" si="6"/>
        <v>0.9969639080111895</v>
      </c>
      <c r="AA51" s="51">
        <f>(9*((K51-(MIN($K$4:$K$224)))/(MAX($K$4:$K4271)-MIN($K$4:$K$224))))+1</f>
        <v>0.98390044143975441</v>
      </c>
      <c r="AB51" s="51">
        <f t="shared" si="7"/>
        <v>1.0589761444317296</v>
      </c>
      <c r="AC51" s="51">
        <f t="shared" si="8"/>
        <v>1.0367338889140618</v>
      </c>
      <c r="AD51" s="51">
        <f t="shared" si="9"/>
        <v>0.99928194765825362</v>
      </c>
      <c r="AE51" s="51">
        <f t="shared" si="10"/>
        <v>1.0246795002968723</v>
      </c>
      <c r="AF51" s="13">
        <f t="shared" si="11"/>
        <v>1.0164223749041383</v>
      </c>
    </row>
    <row r="52" spans="2:32">
      <c r="B52" s="17" t="s">
        <v>66</v>
      </c>
      <c r="C52" s="85"/>
      <c r="D52" s="150">
        <v>4112</v>
      </c>
      <c r="E52" s="6">
        <v>4112</v>
      </c>
      <c r="F52" s="150"/>
      <c r="G52" s="6">
        <v>139078.44</v>
      </c>
      <c r="H52" s="150">
        <v>4602991.0599999996</v>
      </c>
      <c r="I52" s="6">
        <v>704335.27</v>
      </c>
      <c r="J52" s="150"/>
      <c r="K52" s="6"/>
      <c r="L52" s="150">
        <v>5446404.7699999996</v>
      </c>
      <c r="M52" s="6">
        <v>1383850</v>
      </c>
      <c r="N52" s="150"/>
      <c r="O52" s="7">
        <v>1383850</v>
      </c>
      <c r="P52" s="6"/>
      <c r="R52" s="55" t="s">
        <v>66</v>
      </c>
      <c r="S52" s="51">
        <f t="shared" si="0"/>
        <v>0.98880844927261757</v>
      </c>
      <c r="T52" s="51">
        <f t="shared" si="1"/>
        <v>1.0005638817832494</v>
      </c>
      <c r="U52" s="51">
        <f t="shared" si="2"/>
        <v>1.0005638817832494</v>
      </c>
      <c r="V52" s="51">
        <f>(9*((F52-(MIN($F$4:$F$224)))/(MAX($F$4:$F4272)-MIN($F$4:$F$224))))+1</f>
        <v>1</v>
      </c>
      <c r="W52" s="51">
        <f t="shared" si="3"/>
        <v>1.0067029832659735</v>
      </c>
      <c r="X52" s="51">
        <f t="shared" si="4"/>
        <v>1.1489292831001914</v>
      </c>
      <c r="Y52" s="51">
        <f t="shared" si="5"/>
        <v>1.1220883250702698</v>
      </c>
      <c r="Z52" s="51">
        <f t="shared" si="6"/>
        <v>0.9969639080111895</v>
      </c>
      <c r="AA52" s="51">
        <f>(9*((K52-(MIN($K$4:$K$224)))/(MAX($K$4:$K4272)-MIN($K$4:$K$224))))+1</f>
        <v>0.98390044143975441</v>
      </c>
      <c r="AB52" s="51">
        <f t="shared" si="7"/>
        <v>1.0884639818609525</v>
      </c>
      <c r="AC52" s="51">
        <f t="shared" si="8"/>
        <v>1.7612062843918461</v>
      </c>
      <c r="AD52" s="51">
        <f t="shared" si="9"/>
        <v>0.99928194765825362</v>
      </c>
      <c r="AE52" s="51">
        <f t="shared" si="10"/>
        <v>1.583343216455992</v>
      </c>
      <c r="AF52" s="13">
        <f t="shared" si="11"/>
        <v>1.1292935833918107</v>
      </c>
    </row>
    <row r="53" spans="2:32">
      <c r="B53" s="17" t="s">
        <v>67</v>
      </c>
      <c r="C53" s="85"/>
      <c r="D53" s="150">
        <v>122558.35</v>
      </c>
      <c r="E53" s="6">
        <v>122558.35</v>
      </c>
      <c r="F53" s="150">
        <v>3000</v>
      </c>
      <c r="G53" s="6">
        <v>1633731.36</v>
      </c>
      <c r="H53" s="150">
        <v>5370798.1299999999</v>
      </c>
      <c r="I53" s="6"/>
      <c r="J53" s="150"/>
      <c r="K53" s="6">
        <v>1237458.99</v>
      </c>
      <c r="L53" s="150">
        <v>8241988.4800000004</v>
      </c>
      <c r="M53" s="6">
        <v>565572.12</v>
      </c>
      <c r="N53" s="150"/>
      <c r="O53" s="7">
        <v>565572.12</v>
      </c>
      <c r="P53" s="6"/>
      <c r="R53" s="55" t="s">
        <v>67</v>
      </c>
      <c r="S53" s="51">
        <f t="shared" si="0"/>
        <v>0.98880844927261757</v>
      </c>
      <c r="T53" s="51">
        <f t="shared" si="1"/>
        <v>1.0174641193989871</v>
      </c>
      <c r="U53" s="51">
        <f t="shared" si="2"/>
        <v>1.0174641193989871</v>
      </c>
      <c r="V53" s="51">
        <f>(9*((F53-(MIN($F$4:$F$224)))/(MAX($F$4:$F4273)-MIN($F$4:$F$224))))+1</f>
        <v>1.054</v>
      </c>
      <c r="W53" s="51">
        <f t="shared" si="3"/>
        <v>1.0809602757870993</v>
      </c>
      <c r="X53" s="51">
        <f t="shared" si="4"/>
        <v>1.1740428299254435</v>
      </c>
      <c r="Y53" s="51">
        <f t="shared" si="5"/>
        <v>0.99848116644377949</v>
      </c>
      <c r="Z53" s="51">
        <f t="shared" si="6"/>
        <v>0.9969639080111895</v>
      </c>
      <c r="AA53" s="51">
        <f>(9*((K53-(MIN($K$4:$K$224)))/(MAX($K$4:$K4273)-MIN($K$4:$K$224))))+1</f>
        <v>1.3131218986405182</v>
      </c>
      <c r="AB53" s="51">
        <f t="shared" si="7"/>
        <v>1.1347847801544333</v>
      </c>
      <c r="AC53" s="51">
        <f t="shared" si="8"/>
        <v>1.3105065824176829</v>
      </c>
      <c r="AD53" s="51">
        <f t="shared" si="9"/>
        <v>0.99928194765825362</v>
      </c>
      <c r="AE53" s="51">
        <f t="shared" si="10"/>
        <v>1.2357943354380474</v>
      </c>
      <c r="AF53" s="13">
        <f t="shared" si="11"/>
        <v>1.1016672625036183</v>
      </c>
    </row>
    <row r="54" spans="2:32">
      <c r="B54" s="17" t="s">
        <v>68</v>
      </c>
      <c r="C54" s="85">
        <v>4000</v>
      </c>
      <c r="D54" s="150">
        <v>8852.5</v>
      </c>
      <c r="E54" s="6">
        <v>8852.5</v>
      </c>
      <c r="F54" s="150">
        <v>2000</v>
      </c>
      <c r="G54" s="6">
        <v>903395.66</v>
      </c>
      <c r="H54" s="150">
        <v>8399395.9100000001</v>
      </c>
      <c r="I54" s="6">
        <v>243198.62</v>
      </c>
      <c r="J54" s="150"/>
      <c r="K54" s="6"/>
      <c r="L54" s="150">
        <v>9545990.1899999995</v>
      </c>
      <c r="M54" s="6"/>
      <c r="N54" s="150">
        <v>1092640.5900000001</v>
      </c>
      <c r="O54" s="7">
        <v>1092640.5900000001</v>
      </c>
      <c r="P54" s="6"/>
      <c r="R54" s="55" t="s">
        <v>68</v>
      </c>
      <c r="S54" s="51">
        <f t="shared" si="0"/>
        <v>1.2126394638202656</v>
      </c>
      <c r="T54" s="51">
        <f t="shared" si="1"/>
        <v>1.0012402688261377</v>
      </c>
      <c r="U54" s="51">
        <f t="shared" si="2"/>
        <v>1.0012402688261377</v>
      </c>
      <c r="V54" s="51">
        <f>(9*((F54-(MIN($F$4:$F$224)))/(MAX($F$4:$F4274)-MIN($F$4:$F$224))))+1</f>
        <v>1.036</v>
      </c>
      <c r="W54" s="51">
        <f t="shared" si="3"/>
        <v>1.0446757638527024</v>
      </c>
      <c r="X54" s="51">
        <f t="shared" si="4"/>
        <v>1.2731026525484428</v>
      </c>
      <c r="Y54" s="51">
        <f t="shared" si="5"/>
        <v>1.0411612531588512</v>
      </c>
      <c r="Z54" s="51">
        <f t="shared" si="6"/>
        <v>0.9969639080111895</v>
      </c>
      <c r="AA54" s="51">
        <f>(9*((K54-(MIN($K$4:$K$224)))/(MAX($K$4:$K4274)-MIN($K$4:$K$224))))+1</f>
        <v>0.98390044143975441</v>
      </c>
      <c r="AB54" s="51">
        <f t="shared" si="7"/>
        <v>1.1563911444951611</v>
      </c>
      <c r="AC54" s="51">
        <f t="shared" si="8"/>
        <v>0.9989948183102435</v>
      </c>
      <c r="AD54" s="51">
        <f t="shared" si="9"/>
        <v>1.5471031800096322</v>
      </c>
      <c r="AE54" s="51">
        <f t="shared" si="10"/>
        <v>1.4596572326831005</v>
      </c>
      <c r="AF54" s="13">
        <f t="shared" si="11"/>
        <v>1.1348515689216632</v>
      </c>
    </row>
    <row r="55" spans="2:32">
      <c r="B55" s="17" t="s">
        <v>69</v>
      </c>
      <c r="C55" s="85">
        <v>1000</v>
      </c>
      <c r="D55" s="150">
        <v>10389.030000000001</v>
      </c>
      <c r="E55" s="6">
        <v>10389.030000000001</v>
      </c>
      <c r="F55" s="150">
        <v>15000</v>
      </c>
      <c r="G55" s="6">
        <v>2902016.83</v>
      </c>
      <c r="H55" s="150">
        <v>6258592.1699999999</v>
      </c>
      <c r="I55" s="6">
        <v>165425.32999999999</v>
      </c>
      <c r="J55" s="150"/>
      <c r="K55" s="6"/>
      <c r="L55" s="150">
        <v>9326034.3300000001</v>
      </c>
      <c r="M55" s="6">
        <v>1418805</v>
      </c>
      <c r="N55" s="150"/>
      <c r="O55" s="7">
        <v>1418805</v>
      </c>
      <c r="P55" s="6"/>
      <c r="R55" s="55" t="s">
        <v>69</v>
      </c>
      <c r="S55" s="51">
        <f t="shared" si="0"/>
        <v>1.0447662029095297</v>
      </c>
      <c r="T55" s="51">
        <f t="shared" si="1"/>
        <v>1.0014595049790771</v>
      </c>
      <c r="U55" s="51">
        <f t="shared" si="2"/>
        <v>1.0014595049790771</v>
      </c>
      <c r="V55" s="51">
        <f>(9*((F55-(MIN($F$4:$F$224)))/(MAX($F$4:$F4275)-MIN($F$4:$F$224))))+1</f>
        <v>1.27</v>
      </c>
      <c r="W55" s="51">
        <f t="shared" si="3"/>
        <v>1.1439711888130366</v>
      </c>
      <c r="X55" s="51">
        <f t="shared" si="4"/>
        <v>1.2030809282523056</v>
      </c>
      <c r="Y55" s="51">
        <f t="shared" si="5"/>
        <v>1.0275124472514969</v>
      </c>
      <c r="Z55" s="51">
        <f t="shared" si="6"/>
        <v>0.9969639080111895</v>
      </c>
      <c r="AA55" s="51">
        <f>(9*((K55-(MIN($K$4:$K$224)))/(MAX($K$4:$K4275)-MIN($K$4:$K$224))))+1</f>
        <v>0.98390044143975441</v>
      </c>
      <c r="AB55" s="51">
        <f t="shared" si="7"/>
        <v>1.1527466351255851</v>
      </c>
      <c r="AC55" s="51">
        <f t="shared" si="8"/>
        <v>1.7804591671442269</v>
      </c>
      <c r="AD55" s="51">
        <f t="shared" si="9"/>
        <v>0.99928194765825362</v>
      </c>
      <c r="AE55" s="51">
        <f t="shared" si="10"/>
        <v>1.5981897269543353</v>
      </c>
      <c r="AF55" s="13">
        <f t="shared" si="11"/>
        <v>1.169522431039836</v>
      </c>
    </row>
    <row r="56" spans="2:32">
      <c r="B56" s="17" t="s">
        <v>70</v>
      </c>
      <c r="C56" s="85">
        <v>2000</v>
      </c>
      <c r="D56" s="150">
        <v>9481</v>
      </c>
      <c r="E56" s="6">
        <v>9481</v>
      </c>
      <c r="F56" s="150"/>
      <c r="G56" s="6">
        <v>149645.82</v>
      </c>
      <c r="H56" s="150">
        <v>4774860.6500000004</v>
      </c>
      <c r="I56" s="6">
        <v>613631.30000000005</v>
      </c>
      <c r="J56" s="150"/>
      <c r="K56" s="6">
        <v>762989.79</v>
      </c>
      <c r="L56" s="150">
        <v>6301127.5599999996</v>
      </c>
      <c r="M56" s="6"/>
      <c r="N56" s="150">
        <v>633846.65</v>
      </c>
      <c r="O56" s="7">
        <v>633846.65</v>
      </c>
      <c r="P56" s="6"/>
      <c r="R56" s="55" t="s">
        <v>70</v>
      </c>
      <c r="S56" s="51">
        <f t="shared" si="0"/>
        <v>1.1007239565464417</v>
      </c>
      <c r="T56" s="51">
        <f t="shared" si="1"/>
        <v>1.0013299448637825</v>
      </c>
      <c r="U56" s="51">
        <f t="shared" si="2"/>
        <v>1.0013299448637825</v>
      </c>
      <c r="V56" s="51">
        <f>(9*((F56-(MIN($F$4:$F$224)))/(MAX($F$4:$F4276)-MIN($F$4:$F$224))))+1</f>
        <v>1</v>
      </c>
      <c r="W56" s="51">
        <f t="shared" si="3"/>
        <v>1.0072279914584052</v>
      </c>
      <c r="X56" s="51">
        <f t="shared" si="4"/>
        <v>1.1545508189845926</v>
      </c>
      <c r="Y56" s="51">
        <f t="shared" si="5"/>
        <v>1.1061702524060364</v>
      </c>
      <c r="Z56" s="51">
        <f t="shared" si="6"/>
        <v>0.9969639080111895</v>
      </c>
      <c r="AA56" s="51">
        <f>(9*((K56-(MIN($K$4:$K$224)))/(MAX($K$4:$K4276)-MIN($K$4:$K$224))))+1</f>
        <v>1.1868910960982209</v>
      </c>
      <c r="AB56" s="51">
        <f t="shared" si="7"/>
        <v>1.1026261197396394</v>
      </c>
      <c r="AC56" s="51">
        <f t="shared" si="8"/>
        <v>0.9989948183102435</v>
      </c>
      <c r="AD56" s="51">
        <f t="shared" si="9"/>
        <v>1.3170759744432121</v>
      </c>
      <c r="AE56" s="51">
        <f t="shared" si="10"/>
        <v>1.2647927198298214</v>
      </c>
      <c r="AF56" s="13">
        <f t="shared" si="11"/>
        <v>1.0952828881196435</v>
      </c>
    </row>
    <row r="57" spans="2:32">
      <c r="B57" s="17" t="s">
        <v>71</v>
      </c>
      <c r="C57" s="85"/>
      <c r="D57" s="150">
        <v>60000</v>
      </c>
      <c r="E57" s="6">
        <v>60000</v>
      </c>
      <c r="F57" s="150">
        <v>1700</v>
      </c>
      <c r="G57" s="6">
        <v>4977847.95</v>
      </c>
      <c r="H57" s="150"/>
      <c r="I57" s="6">
        <v>922324.29</v>
      </c>
      <c r="J57" s="150"/>
      <c r="K57" s="6"/>
      <c r="L57" s="150">
        <v>5900172.2400000002</v>
      </c>
      <c r="M57" s="6">
        <v>238471.76</v>
      </c>
      <c r="N57" s="150"/>
      <c r="O57" s="7">
        <v>238471.76</v>
      </c>
      <c r="P57" s="6"/>
      <c r="R57" s="55" t="s">
        <v>71</v>
      </c>
      <c r="S57" s="51">
        <f t="shared" si="0"/>
        <v>0.98880844927261757</v>
      </c>
      <c r="T57" s="51">
        <f t="shared" si="1"/>
        <v>1.0085381290257212</v>
      </c>
      <c r="U57" s="51">
        <f t="shared" si="2"/>
        <v>1.0085381290257212</v>
      </c>
      <c r="V57" s="51">
        <f>(9*((F57-(MIN($F$4:$F$224)))/(MAX($F$4:$F4277)-MIN($F$4:$F$224))))+1</f>
        <v>1.0306</v>
      </c>
      <c r="W57" s="51">
        <f t="shared" si="3"/>
        <v>1.2471025557275013</v>
      </c>
      <c r="X57" s="51">
        <f t="shared" si="4"/>
        <v>0.99837397299927366</v>
      </c>
      <c r="Y57" s="51">
        <f t="shared" si="5"/>
        <v>1.1603442587451136</v>
      </c>
      <c r="Z57" s="51">
        <f t="shared" si="6"/>
        <v>0.9969639080111895</v>
      </c>
      <c r="AA57" s="51">
        <f>(9*((K57-(MIN($K$4:$K$224)))/(MAX($K$4:$K4277)-MIN($K$4:$K$224))))+1</f>
        <v>0.98390044143975441</v>
      </c>
      <c r="AB57" s="51">
        <f t="shared" si="7"/>
        <v>1.0959825803471388</v>
      </c>
      <c r="AC57" s="51">
        <f t="shared" si="8"/>
        <v>1.1303428038640679</v>
      </c>
      <c r="AD57" s="51">
        <f t="shared" si="9"/>
        <v>0.99928194765825362</v>
      </c>
      <c r="AE57" s="51">
        <f t="shared" si="10"/>
        <v>1.0968643131593481</v>
      </c>
      <c r="AF57" s="13">
        <f t="shared" si="11"/>
        <v>1.0573570376365924</v>
      </c>
    </row>
    <row r="58" spans="2:32">
      <c r="B58" s="17" t="s">
        <v>72</v>
      </c>
      <c r="C58" s="85">
        <v>2500</v>
      </c>
      <c r="D58" s="150">
        <v>564000</v>
      </c>
      <c r="E58" s="6">
        <v>564000</v>
      </c>
      <c r="F58" s="150"/>
      <c r="G58" s="6"/>
      <c r="H58" s="150">
        <v>13452423</v>
      </c>
      <c r="I58" s="6"/>
      <c r="J58" s="150"/>
      <c r="K58" s="6"/>
      <c r="L58" s="150">
        <v>13452423</v>
      </c>
      <c r="M58" s="6"/>
      <c r="N58" s="150">
        <v>113070.5</v>
      </c>
      <c r="O58" s="7">
        <v>113070.5</v>
      </c>
      <c r="P58" s="6"/>
      <c r="R58" s="55" t="s">
        <v>72</v>
      </c>
      <c r="S58" s="51">
        <f t="shared" si="0"/>
        <v>1.1287028333648976</v>
      </c>
      <c r="T58" s="51">
        <f t="shared" si="1"/>
        <v>1.0804501783065286</v>
      </c>
      <c r="U58" s="51">
        <f t="shared" si="2"/>
        <v>1.0804501783065286</v>
      </c>
      <c r="V58" s="51">
        <f>(9*((F58-(MIN($F$4:$F$224)))/(MAX($F$4:$F4278)-MIN($F$4:$F$224))))+1</f>
        <v>1</v>
      </c>
      <c r="W58" s="51">
        <f t="shared" si="3"/>
        <v>0.99979329322070076</v>
      </c>
      <c r="X58" s="51">
        <f t="shared" si="4"/>
        <v>1.438377807456801</v>
      </c>
      <c r="Y58" s="51">
        <f t="shared" si="5"/>
        <v>0.99848116644377949</v>
      </c>
      <c r="Z58" s="51">
        <f t="shared" si="6"/>
        <v>0.9969639080111895</v>
      </c>
      <c r="AA58" s="51">
        <f>(9*((K58-(MIN($K$4:$K$224)))/(MAX($K$4:$K4278)-MIN($K$4:$K$224))))+1</f>
        <v>0.98390044143975441</v>
      </c>
      <c r="AB58" s="51">
        <f t="shared" si="7"/>
        <v>1.2211179082088635</v>
      </c>
      <c r="AC58" s="51">
        <f t="shared" si="8"/>
        <v>0.9989948183102435</v>
      </c>
      <c r="AD58" s="51">
        <f t="shared" si="9"/>
        <v>1.0559725202211734</v>
      </c>
      <c r="AE58" s="51">
        <f t="shared" si="10"/>
        <v>1.0436023728619515</v>
      </c>
      <c r="AF58" s="13">
        <f t="shared" si="11"/>
        <v>1.0789851866271087</v>
      </c>
    </row>
    <row r="59" spans="2:32">
      <c r="B59" s="17" t="s">
        <v>73</v>
      </c>
      <c r="C59" s="85"/>
      <c r="D59" s="150">
        <v>185227.1</v>
      </c>
      <c r="E59" s="6">
        <v>185227.1</v>
      </c>
      <c r="F59" s="150"/>
      <c r="G59" s="6"/>
      <c r="H59" s="150">
        <v>9100638.9499999993</v>
      </c>
      <c r="I59" s="6"/>
      <c r="J59" s="150"/>
      <c r="K59" s="6"/>
      <c r="L59" s="150">
        <v>9703616.5500000007</v>
      </c>
      <c r="M59" s="6">
        <v>687126.12</v>
      </c>
      <c r="N59" s="150"/>
      <c r="O59" s="7">
        <v>687126.12</v>
      </c>
      <c r="P59" s="6"/>
      <c r="R59" s="55" t="s">
        <v>73</v>
      </c>
      <c r="S59" s="51">
        <f t="shared" si="0"/>
        <v>0.98880844927261757</v>
      </c>
      <c r="T59" s="51">
        <f t="shared" si="1"/>
        <v>1.0264058619354288</v>
      </c>
      <c r="U59" s="51">
        <f t="shared" si="2"/>
        <v>1.0264058619354288</v>
      </c>
      <c r="V59" s="51">
        <f>(9*((F59-(MIN($F$4:$F$224)))/(MAX($F$4:$F4279)-MIN($F$4:$F$224))))+1</f>
        <v>1</v>
      </c>
      <c r="W59" s="51">
        <f t="shared" si="3"/>
        <v>0.99979329322070076</v>
      </c>
      <c r="X59" s="51">
        <f t="shared" si="4"/>
        <v>1.2960390132684894</v>
      </c>
      <c r="Y59" s="51">
        <f t="shared" si="5"/>
        <v>0.99848116644377949</v>
      </c>
      <c r="Z59" s="51">
        <f t="shared" si="6"/>
        <v>0.9969639080111895</v>
      </c>
      <c r="AA59" s="51">
        <f>(9*((K59-(MIN($K$4:$K$224)))/(MAX($K$4:$K4279)-MIN($K$4:$K$224))))+1</f>
        <v>0.98390044143975441</v>
      </c>
      <c r="AB59" s="51">
        <f t="shared" si="7"/>
        <v>1.1590028991713592</v>
      </c>
      <c r="AC59" s="51">
        <f t="shared" si="8"/>
        <v>1.377457373723159</v>
      </c>
      <c r="AD59" s="51">
        <f t="shared" si="9"/>
        <v>0.99928194765825362</v>
      </c>
      <c r="AE59" s="51">
        <f t="shared" si="10"/>
        <v>1.2874222209226889</v>
      </c>
      <c r="AF59" s="13">
        <f t="shared" si="11"/>
        <v>1.0876894182309884</v>
      </c>
    </row>
    <row r="60" spans="2:32">
      <c r="B60" s="17" t="s">
        <v>74</v>
      </c>
      <c r="C60" s="85"/>
      <c r="D60" s="150">
        <v>36696.980000000003</v>
      </c>
      <c r="E60" s="6">
        <v>36696.980000000003</v>
      </c>
      <c r="F60" s="150"/>
      <c r="G60" s="6">
        <v>374537.28</v>
      </c>
      <c r="H60" s="150">
        <v>4425582.16</v>
      </c>
      <c r="I60" s="6"/>
      <c r="J60" s="150"/>
      <c r="K60" s="6"/>
      <c r="L60" s="150">
        <v>4800119.4400000004</v>
      </c>
      <c r="M60" s="6"/>
      <c r="N60" s="150">
        <v>884084.21</v>
      </c>
      <c r="O60" s="7">
        <v>884084.21</v>
      </c>
      <c r="P60" s="6"/>
      <c r="R60" s="55" t="s">
        <v>74</v>
      </c>
      <c r="S60" s="51">
        <f t="shared" si="0"/>
        <v>0.98880844927261757</v>
      </c>
      <c r="T60" s="51">
        <f t="shared" si="1"/>
        <v>1.0052131926712935</v>
      </c>
      <c r="U60" s="51">
        <f t="shared" si="2"/>
        <v>1.0052131926712935</v>
      </c>
      <c r="V60" s="51">
        <f>(9*((F60-(MIN($F$4:$F$224)))/(MAX($F$4:$F4280)-MIN($F$4:$F$224))))+1</f>
        <v>1</v>
      </c>
      <c r="W60" s="51">
        <f t="shared" si="3"/>
        <v>1.0184010408715913</v>
      </c>
      <c r="X60" s="51">
        <f t="shared" si="4"/>
        <v>1.1431265666477803</v>
      </c>
      <c r="Y60" s="51">
        <f t="shared" si="5"/>
        <v>0.99848116644377949</v>
      </c>
      <c r="Z60" s="51">
        <f t="shared" si="6"/>
        <v>0.9969639080111895</v>
      </c>
      <c r="AA60" s="51">
        <f>(9*((K60-(MIN($K$4:$K$224)))/(MAX($K$4:$K4280)-MIN($K$4:$K$224))))+1</f>
        <v>0.98390044143975441</v>
      </c>
      <c r="AB60" s="51">
        <f t="shared" si="7"/>
        <v>1.0777555018022511</v>
      </c>
      <c r="AC60" s="51">
        <f t="shared" si="8"/>
        <v>0.9989948183102435</v>
      </c>
      <c r="AD60" s="51">
        <f t="shared" si="9"/>
        <v>1.4425385005056952</v>
      </c>
      <c r="AE60" s="51">
        <f t="shared" si="10"/>
        <v>1.3710766437783226</v>
      </c>
      <c r="AF60" s="13">
        <f t="shared" si="11"/>
        <v>1.079267186340447</v>
      </c>
    </row>
    <row r="61" spans="2:32">
      <c r="B61" s="17" t="s">
        <v>75</v>
      </c>
      <c r="C61" s="85">
        <v>2000</v>
      </c>
      <c r="D61" s="150">
        <v>30000</v>
      </c>
      <c r="E61" s="6">
        <v>30000</v>
      </c>
      <c r="F61" s="150"/>
      <c r="G61" s="6">
        <v>447700.57</v>
      </c>
      <c r="H61" s="150">
        <v>3788348.18</v>
      </c>
      <c r="I61" s="6">
        <v>312601.31</v>
      </c>
      <c r="J61" s="150"/>
      <c r="K61" s="6"/>
      <c r="L61" s="150">
        <v>4548650.0599999996</v>
      </c>
      <c r="M61" s="6">
        <v>413923.7</v>
      </c>
      <c r="N61" s="150"/>
      <c r="O61" s="7">
        <v>413923.7</v>
      </c>
      <c r="P61" s="6"/>
      <c r="R61" s="55" t="s">
        <v>75</v>
      </c>
      <c r="S61" s="51">
        <f t="shared" si="0"/>
        <v>1.1007239565464417</v>
      </c>
      <c r="T61" s="51">
        <f t="shared" si="1"/>
        <v>1.0042576499018636</v>
      </c>
      <c r="U61" s="51">
        <f t="shared" si="2"/>
        <v>1.0042576499018636</v>
      </c>
      <c r="V61" s="51">
        <f>(9*((F61-(MIN($F$4:$F$224)))/(MAX($F$4:$F4281)-MIN($F$4:$F$224))))+1</f>
        <v>1</v>
      </c>
      <c r="W61" s="51">
        <f t="shared" si="3"/>
        <v>1.0220359368093974</v>
      </c>
      <c r="X61" s="51">
        <f t="shared" si="4"/>
        <v>1.1222838236975601</v>
      </c>
      <c r="Y61" s="51">
        <f t="shared" si="5"/>
        <v>1.0533410625157433</v>
      </c>
      <c r="Z61" s="51">
        <f t="shared" si="6"/>
        <v>0.9969639080111895</v>
      </c>
      <c r="AA61" s="51">
        <f>(9*((K61-(MIN($K$4:$K$224)))/(MAX($K$4:$K4281)-MIN($K$4:$K$224))))+1</f>
        <v>0.98390044143975441</v>
      </c>
      <c r="AB61" s="51">
        <f t="shared" si="7"/>
        <v>1.0735888362195678</v>
      </c>
      <c r="AC61" s="51">
        <f t="shared" si="8"/>
        <v>1.2269800697630175</v>
      </c>
      <c r="AD61" s="51">
        <f t="shared" si="9"/>
        <v>0.99928194765825362</v>
      </c>
      <c r="AE61" s="51">
        <f t="shared" si="10"/>
        <v>1.1713843837977325</v>
      </c>
      <c r="AF61" s="13">
        <f t="shared" si="11"/>
        <v>1.0583845897124913</v>
      </c>
    </row>
    <row r="62" spans="2:32">
      <c r="B62" s="17" t="s">
        <v>76</v>
      </c>
      <c r="C62" s="85"/>
      <c r="D62" s="150">
        <v>93926.99</v>
      </c>
      <c r="E62" s="6">
        <v>93926.99</v>
      </c>
      <c r="F62" s="150">
        <v>600</v>
      </c>
      <c r="G62" s="6">
        <v>974781</v>
      </c>
      <c r="H62" s="150">
        <v>3119657.95</v>
      </c>
      <c r="I62" s="6"/>
      <c r="J62" s="150"/>
      <c r="K62" s="6">
        <v>352587.16</v>
      </c>
      <c r="L62" s="150">
        <v>4447026.1100000003</v>
      </c>
      <c r="M62" s="6">
        <v>93926.99</v>
      </c>
      <c r="N62" s="150">
        <v>909650.47</v>
      </c>
      <c r="O62" s="7">
        <v>1003577.46</v>
      </c>
      <c r="P62" s="6"/>
      <c r="R62" s="55" t="s">
        <v>76</v>
      </c>
      <c r="S62" s="51">
        <f t="shared" si="0"/>
        <v>0.98880844927261757</v>
      </c>
      <c r="T62" s="51">
        <f t="shared" si="1"/>
        <v>1.0133789214400655</v>
      </c>
      <c r="U62" s="51">
        <f t="shared" si="2"/>
        <v>1.0133789214400655</v>
      </c>
      <c r="V62" s="51">
        <f>(9*((F62-(MIN($F$4:$F$224)))/(MAX($F$4:$F4282)-MIN($F$4:$F$224))))+1</f>
        <v>1.0107999999999999</v>
      </c>
      <c r="W62" s="51">
        <f t="shared" si="3"/>
        <v>1.0482223277426654</v>
      </c>
      <c r="X62" s="51">
        <f t="shared" si="4"/>
        <v>1.1004122050854865</v>
      </c>
      <c r="Y62" s="51">
        <f t="shared" si="5"/>
        <v>0.99848116644377949</v>
      </c>
      <c r="Z62" s="51">
        <f t="shared" si="6"/>
        <v>0.9969639080111895</v>
      </c>
      <c r="AA62" s="51">
        <f>(9*((K62-(MIN($K$4:$K$224)))/(MAX($K$4:$K4282)-MIN($K$4:$K$224))))+1</f>
        <v>1.0777049711603546</v>
      </c>
      <c r="AB62" s="51">
        <f t="shared" si="7"/>
        <v>1.07190500093576</v>
      </c>
      <c r="AC62" s="51">
        <f t="shared" si="8"/>
        <v>1.0507289143123621</v>
      </c>
      <c r="AD62" s="51">
        <f t="shared" si="9"/>
        <v>1.4553567503382552</v>
      </c>
      <c r="AE62" s="51">
        <f t="shared" si="10"/>
        <v>1.4218292625912587</v>
      </c>
      <c r="AF62" s="13">
        <f t="shared" si="11"/>
        <v>1.0959977537518353</v>
      </c>
    </row>
    <row r="63" spans="2:32">
      <c r="B63" s="17" t="s">
        <v>77</v>
      </c>
      <c r="C63" s="85">
        <v>500</v>
      </c>
      <c r="D63" s="150">
        <v>279631.18</v>
      </c>
      <c r="E63" s="6">
        <v>279631.18</v>
      </c>
      <c r="F63" s="150">
        <v>3000</v>
      </c>
      <c r="G63" s="6">
        <v>5177973.92</v>
      </c>
      <c r="H63" s="150">
        <v>198546.66</v>
      </c>
      <c r="I63" s="6"/>
      <c r="J63" s="150">
        <v>132886.63</v>
      </c>
      <c r="K63" s="6"/>
      <c r="L63" s="150">
        <v>5725715.3499999996</v>
      </c>
      <c r="M63" s="6">
        <v>1871000</v>
      </c>
      <c r="N63" s="150"/>
      <c r="O63" s="7">
        <v>2087308.14</v>
      </c>
      <c r="P63" s="6"/>
      <c r="R63" s="55" t="s">
        <v>77</v>
      </c>
      <c r="S63" s="51">
        <f t="shared" si="0"/>
        <v>1.0167873260910736</v>
      </c>
      <c r="T63" s="51">
        <f t="shared" si="1"/>
        <v>1.0398756850569948</v>
      </c>
      <c r="U63" s="51">
        <f t="shared" si="2"/>
        <v>1.0398756850569948</v>
      </c>
      <c r="V63" s="51">
        <f>(9*((F63-(MIN($F$4:$F$224)))/(MAX($F$4:$F4283)-MIN($F$4:$F$224))))+1</f>
        <v>1.054</v>
      </c>
      <c r="W63" s="51">
        <f t="shared" si="3"/>
        <v>1.2570452069587745</v>
      </c>
      <c r="X63" s="51">
        <f t="shared" si="4"/>
        <v>1.0048680664216061</v>
      </c>
      <c r="Y63" s="51">
        <f t="shared" si="5"/>
        <v>0.99848116644377949</v>
      </c>
      <c r="Z63" s="51">
        <f t="shared" si="6"/>
        <v>1.1986919243927006</v>
      </c>
      <c r="AA63" s="51">
        <f>(9*((K63-(MIN($K$4:$K$224)))/(MAX($K$4:$K4283)-MIN($K$4:$K$224))))+1</f>
        <v>0.98390044143975441</v>
      </c>
      <c r="AB63" s="51">
        <f t="shared" si="7"/>
        <v>1.0930919559728116</v>
      </c>
      <c r="AC63" s="51">
        <f t="shared" si="8"/>
        <v>2.0295238879627915</v>
      </c>
      <c r="AD63" s="51">
        <f t="shared" si="9"/>
        <v>0.99928194765825362</v>
      </c>
      <c r="AE63" s="51">
        <f t="shared" si="10"/>
        <v>1.8821244683700291</v>
      </c>
      <c r="AF63" s="13">
        <f t="shared" si="11"/>
        <v>1.1998113662942744</v>
      </c>
    </row>
    <row r="64" spans="2:32">
      <c r="B64" s="17" t="s">
        <v>78</v>
      </c>
      <c r="C64" s="85">
        <v>1000</v>
      </c>
      <c r="D64" s="150">
        <v>38266.28</v>
      </c>
      <c r="E64" s="6">
        <v>38266.28</v>
      </c>
      <c r="F64" s="150"/>
      <c r="G64" s="6">
        <v>194018.4</v>
      </c>
      <c r="H64" s="150">
        <v>3424000.07</v>
      </c>
      <c r="I64" s="6">
        <v>432118.3</v>
      </c>
      <c r="J64" s="150"/>
      <c r="K64" s="6">
        <v>531905.30000000005</v>
      </c>
      <c r="L64" s="150">
        <v>4582042.07</v>
      </c>
      <c r="M64" s="6">
        <v>239000</v>
      </c>
      <c r="N64" s="150"/>
      <c r="O64" s="7">
        <v>239000</v>
      </c>
      <c r="P64" s="6"/>
      <c r="R64" s="55" t="s">
        <v>78</v>
      </c>
      <c r="S64" s="51">
        <f t="shared" si="0"/>
        <v>1.0447662029095297</v>
      </c>
      <c r="T64" s="51">
        <f t="shared" si="1"/>
        <v>1.0054371045342625</v>
      </c>
      <c r="U64" s="51">
        <f t="shared" si="2"/>
        <v>1.0054371045342625</v>
      </c>
      <c r="V64" s="51">
        <f>(9*((F64-(MIN($F$4:$F$224)))/(MAX($F$4:$F4284)-MIN($F$4:$F$224))))+1</f>
        <v>1</v>
      </c>
      <c r="W64" s="51">
        <f t="shared" si="3"/>
        <v>1.0094325083792814</v>
      </c>
      <c r="X64" s="51">
        <f t="shared" si="4"/>
        <v>1.1103666720084293</v>
      </c>
      <c r="Y64" s="51">
        <f t="shared" si="5"/>
        <v>1.0743156695966734</v>
      </c>
      <c r="Z64" s="51">
        <f t="shared" si="6"/>
        <v>0.9969639080111895</v>
      </c>
      <c r="AA64" s="51">
        <f>(9*((K64-(MIN($K$4:$K$224)))/(MAX($K$4:$K4284)-MIN($K$4:$K$224))))+1</f>
        <v>1.1254119091925641</v>
      </c>
      <c r="AB64" s="51">
        <f t="shared" si="7"/>
        <v>1.0741421176520971</v>
      </c>
      <c r="AC64" s="51">
        <f t="shared" si="8"/>
        <v>1.1306337534502535</v>
      </c>
      <c r="AD64" s="51">
        <f t="shared" si="9"/>
        <v>0.99928194765825362</v>
      </c>
      <c r="AE64" s="51">
        <f t="shared" si="10"/>
        <v>1.0970886736429883</v>
      </c>
      <c r="AF64" s="13">
        <f t="shared" si="11"/>
        <v>1.051790582428445</v>
      </c>
    </row>
    <row r="65" spans="2:32">
      <c r="B65" s="17" t="s">
        <v>79</v>
      </c>
      <c r="C65" s="85"/>
      <c r="D65" s="150"/>
      <c r="E65" s="6"/>
      <c r="F65" s="150">
        <v>3000</v>
      </c>
      <c r="G65" s="6"/>
      <c r="H65" s="150">
        <v>18463825.379999999</v>
      </c>
      <c r="I65" s="6">
        <v>13559408.470000001</v>
      </c>
      <c r="J65" s="150">
        <v>3041824.13</v>
      </c>
      <c r="K65" s="6"/>
      <c r="L65" s="150">
        <v>35166923.979999997</v>
      </c>
      <c r="M65" s="6">
        <v>2000000</v>
      </c>
      <c r="N65" s="150"/>
      <c r="O65" s="7">
        <v>2000000</v>
      </c>
      <c r="P65" s="6"/>
      <c r="R65" s="55" t="s">
        <v>79</v>
      </c>
      <c r="S65" s="51">
        <f t="shared" si="0"/>
        <v>0.98880844927261757</v>
      </c>
      <c r="T65" s="51">
        <f t="shared" si="1"/>
        <v>0.99997717077800607</v>
      </c>
      <c r="U65" s="51">
        <f t="shared" si="2"/>
        <v>0.99997717077800607</v>
      </c>
      <c r="V65" s="51">
        <f>(9*((F65-(MIN($F$4:$F$224)))/(MAX($F$4:$F4285)-MIN($F$4:$F$224))))+1</f>
        <v>1.054</v>
      </c>
      <c r="W65" s="51">
        <f t="shared" si="3"/>
        <v>0.99979329322070076</v>
      </c>
      <c r="X65" s="51">
        <f t="shared" si="4"/>
        <v>1.6022914952147298</v>
      </c>
      <c r="Y65" s="51">
        <f t="shared" si="5"/>
        <v>3.3780864837135889</v>
      </c>
      <c r="Z65" s="51">
        <f t="shared" si="6"/>
        <v>5.6145928442428872</v>
      </c>
      <c r="AA65" s="51">
        <f>(9*((K65-(MIN($K$4:$K$224)))/(MAX($K$4:$K4285)-MIN($K$4:$K$224))))+1</f>
        <v>0.98390044143975441</v>
      </c>
      <c r="AB65" s="51">
        <f t="shared" si="7"/>
        <v>1.5809114698683604</v>
      </c>
      <c r="AC65" s="51">
        <f t="shared" si="8"/>
        <v>2.1005758655069808</v>
      </c>
      <c r="AD65" s="51">
        <f t="shared" si="9"/>
        <v>0.99928194765825362</v>
      </c>
      <c r="AE65" s="51">
        <f t="shared" si="10"/>
        <v>1.8450418988634967</v>
      </c>
      <c r="AF65" s="13">
        <f t="shared" si="11"/>
        <v>1.7805568100428757</v>
      </c>
    </row>
    <row r="66" spans="2:32">
      <c r="B66" s="17" t="s">
        <v>80</v>
      </c>
      <c r="C66" s="85"/>
      <c r="D66" s="150">
        <v>948198</v>
      </c>
      <c r="E66" s="6">
        <v>948198</v>
      </c>
      <c r="F66" s="150"/>
      <c r="G66" s="6"/>
      <c r="H66" s="150">
        <v>6651818.2800000003</v>
      </c>
      <c r="I66" s="6"/>
      <c r="J66" s="150"/>
      <c r="K66" s="6"/>
      <c r="L66" s="150">
        <v>6651818.2800000003</v>
      </c>
      <c r="M66" s="6">
        <v>150000</v>
      </c>
      <c r="N66" s="150"/>
      <c r="O66" s="7">
        <v>150000</v>
      </c>
      <c r="P66" s="6"/>
      <c r="R66" s="55" t="s">
        <v>80</v>
      </c>
      <c r="S66" s="51">
        <f t="shared" si="0"/>
        <v>0.98880844927261757</v>
      </c>
      <c r="T66" s="51">
        <f t="shared" si="1"/>
        <v>1.1352685622541232</v>
      </c>
      <c r="U66" s="51">
        <f t="shared" si="2"/>
        <v>1.1352685622541232</v>
      </c>
      <c r="V66" s="51">
        <f>(9*((F66-(MIN($F$4:$F$224)))/(MAX($F$4:$F4286)-MIN($F$4:$F$224))))+1</f>
        <v>1</v>
      </c>
      <c r="W66" s="51">
        <f t="shared" si="3"/>
        <v>0.99979329322070076</v>
      </c>
      <c r="X66" s="51">
        <f t="shared" si="4"/>
        <v>1.215942625822239</v>
      </c>
      <c r="Y66" s="51">
        <f t="shared" si="5"/>
        <v>0.99848116644377949</v>
      </c>
      <c r="Z66" s="51">
        <f t="shared" si="6"/>
        <v>0.9969639080111895</v>
      </c>
      <c r="AA66" s="51">
        <f>(9*((K66-(MIN($K$4:$K$224)))/(MAX($K$4:$K4286)-MIN($K$4:$K$224))))+1</f>
        <v>0.98390044143975441</v>
      </c>
      <c r="AB66" s="51">
        <f t="shared" si="7"/>
        <v>1.1084368110977298</v>
      </c>
      <c r="AC66" s="51">
        <f t="shared" si="8"/>
        <v>1.0816133968499988</v>
      </c>
      <c r="AD66" s="51">
        <f t="shared" si="9"/>
        <v>0.99928194765825362</v>
      </c>
      <c r="AE66" s="51">
        <f t="shared" si="10"/>
        <v>1.0592875168885163</v>
      </c>
      <c r="AF66" s="13">
        <f t="shared" si="11"/>
        <v>1.0540805139394638</v>
      </c>
    </row>
    <row r="67" spans="2:32">
      <c r="B67" s="17" t="s">
        <v>81</v>
      </c>
      <c r="C67" s="85">
        <v>1250</v>
      </c>
      <c r="D67" s="150">
        <v>12745.12</v>
      </c>
      <c r="E67" s="6">
        <v>12745.12</v>
      </c>
      <c r="F67" s="150">
        <v>1000</v>
      </c>
      <c r="G67" s="6">
        <v>1781169</v>
      </c>
      <c r="H67" s="150"/>
      <c r="I67" s="6">
        <v>8654.58</v>
      </c>
      <c r="J67" s="150"/>
      <c r="K67" s="6">
        <v>100570.13</v>
      </c>
      <c r="L67" s="150">
        <v>1890393.71</v>
      </c>
      <c r="M67" s="6">
        <v>221000</v>
      </c>
      <c r="N67" s="150"/>
      <c r="O67" s="7">
        <v>221000</v>
      </c>
      <c r="P67" s="6"/>
      <c r="R67" s="55" t="s">
        <v>81</v>
      </c>
      <c r="S67" s="51">
        <f t="shared" si="0"/>
        <v>1.0587556413187575</v>
      </c>
      <c r="T67" s="51">
        <f t="shared" si="1"/>
        <v>1.0017956781143746</v>
      </c>
      <c r="U67" s="51">
        <f t="shared" si="2"/>
        <v>1.0017956781143746</v>
      </c>
      <c r="V67" s="51">
        <f>(9*((F67-(MIN($F$4:$F$224)))/(MAX($F$4:$F4287)-MIN($F$4:$F$224))))+1</f>
        <v>1.018</v>
      </c>
      <c r="W67" s="51">
        <f t="shared" si="3"/>
        <v>1.0882852673056014</v>
      </c>
      <c r="X67" s="51">
        <f t="shared" si="4"/>
        <v>0.99837397299927366</v>
      </c>
      <c r="Y67" s="51">
        <f t="shared" si="5"/>
        <v>1</v>
      </c>
      <c r="Z67" s="51">
        <f t="shared" si="6"/>
        <v>0.9969639080111895</v>
      </c>
      <c r="AA67" s="51">
        <f>(9*((K67-(MIN($K$4:$K$224)))/(MAX($K$4:$K4287)-MIN($K$4:$K$224))))+1</f>
        <v>1.0106567582284589</v>
      </c>
      <c r="AB67" s="51">
        <f t="shared" si="7"/>
        <v>1.0295434528671537</v>
      </c>
      <c r="AC67" s="51">
        <f t="shared" si="8"/>
        <v>1.120719524025483</v>
      </c>
      <c r="AD67" s="51">
        <f t="shared" si="9"/>
        <v>0.99928194765825362</v>
      </c>
      <c r="AE67" s="51">
        <f t="shared" si="10"/>
        <v>1.0894434958724208</v>
      </c>
      <c r="AF67" s="13">
        <f t="shared" si="11"/>
        <v>1.0318165634242571</v>
      </c>
    </row>
    <row r="68" spans="2:32">
      <c r="B68" s="17" t="s">
        <v>82</v>
      </c>
      <c r="C68" s="85">
        <v>5000</v>
      </c>
      <c r="D68" s="150">
        <v>125641.1</v>
      </c>
      <c r="E68" s="6">
        <v>125641.1</v>
      </c>
      <c r="F68" s="150">
        <v>300</v>
      </c>
      <c r="G68" s="6">
        <v>5381042.6799999997</v>
      </c>
      <c r="H68" s="150">
        <v>252273.11</v>
      </c>
      <c r="I68" s="6">
        <v>671963.46</v>
      </c>
      <c r="J68" s="150"/>
      <c r="K68" s="6">
        <v>246864.68</v>
      </c>
      <c r="L68" s="150">
        <v>6552143.9299999997</v>
      </c>
      <c r="M68" s="6">
        <v>40000</v>
      </c>
      <c r="N68" s="150"/>
      <c r="O68" s="7">
        <v>286864.68</v>
      </c>
      <c r="P68" s="6"/>
      <c r="R68" s="55" t="s">
        <v>82</v>
      </c>
      <c r="S68" s="51">
        <f t="shared" si="0"/>
        <v>1.2685972174571778</v>
      </c>
      <c r="T68" s="51">
        <f t="shared" si="1"/>
        <v>1.0179039742996228</v>
      </c>
      <c r="U68" s="51">
        <f t="shared" si="2"/>
        <v>1.0179039742996228</v>
      </c>
      <c r="V68" s="51">
        <f>(9*((F68-(MIN($F$4:$F$224)))/(MAX($F$4:$F4288)-MIN($F$4:$F$224))))+1</f>
        <v>1.0054000000000001</v>
      </c>
      <c r="W68" s="51">
        <f t="shared" si="3"/>
        <v>1.267134061776803</v>
      </c>
      <c r="X68" s="51">
        <f t="shared" si="4"/>
        <v>1.0066253590678298</v>
      </c>
      <c r="Y68" s="51">
        <f t="shared" si="5"/>
        <v>1.1164072416088431</v>
      </c>
      <c r="Z68" s="51">
        <f t="shared" si="6"/>
        <v>0.9969639080111895</v>
      </c>
      <c r="AA68" s="51">
        <f>(9*((K68-(MIN($K$4:$K$224)))/(MAX($K$4:$K4288)-MIN($K$4:$K$224))))+1</f>
        <v>1.0495778904201043</v>
      </c>
      <c r="AB68" s="51">
        <f t="shared" si="7"/>
        <v>1.1067852792745658</v>
      </c>
      <c r="AC68" s="51">
        <f t="shared" si="8"/>
        <v>1.0210264392541781</v>
      </c>
      <c r="AD68" s="51">
        <f t="shared" si="9"/>
        <v>0.99928194765825362</v>
      </c>
      <c r="AE68" s="51">
        <f t="shared" si="10"/>
        <v>1.1174183396169506</v>
      </c>
      <c r="AF68" s="13">
        <f t="shared" si="11"/>
        <v>1.0762327409803958</v>
      </c>
    </row>
    <row r="69" spans="2:32">
      <c r="B69" s="17" t="s">
        <v>83</v>
      </c>
      <c r="C69" s="85"/>
      <c r="D69" s="150">
        <v>20601</v>
      </c>
      <c r="E69" s="6">
        <v>20601</v>
      </c>
      <c r="F69" s="150">
        <v>1500</v>
      </c>
      <c r="G69" s="6"/>
      <c r="H69" s="150">
        <v>13431261</v>
      </c>
      <c r="I69" s="6"/>
      <c r="J69" s="150"/>
      <c r="K69" s="6"/>
      <c r="L69" s="150">
        <v>13431261</v>
      </c>
      <c r="M69" s="6">
        <v>649493.93000000005</v>
      </c>
      <c r="N69" s="150"/>
      <c r="O69" s="7">
        <v>649493.93000000005</v>
      </c>
      <c r="P69" s="6"/>
      <c r="R69" s="55" t="s">
        <v>83</v>
      </c>
      <c r="S69" s="51">
        <f t="shared" ref="S69:S132" si="12">(9*((C69-(MIN($C$4:$C$224)))/(MAX($C$4:$C$224)-MIN($C$4:$C$224))))+1</f>
        <v>0.98880844927261757</v>
      </c>
      <c r="T69" s="51">
        <f t="shared" ref="T69:T132" si="13">(9*((D69-(MIN($D$4:$D$224)))/(MAX($D$4:$D$224)-MIN($D$4:$D$224))))+1</f>
        <v>1.002916575792359</v>
      </c>
      <c r="U69" s="51">
        <f t="shared" ref="U69:U132" si="14">(9*((E69-(MIN($E$4:$E$224)))/(MAX($E$4:$E$224)-MIN($E$4:$E$224))))+1</f>
        <v>1.002916575792359</v>
      </c>
      <c r="V69" s="51">
        <f>(9*((F69-(MIN($F$4:$F$224)))/(MAX($F$4:$F4289)-MIN($F$4:$F$224))))+1</f>
        <v>1.0269999999999999</v>
      </c>
      <c r="W69" s="51">
        <f t="shared" ref="W69:W132" si="15">(9*((G69-(MIN($G$4:$G$224)))/(MAX($G$4:$G$224)-MIN($G$4:$G$224))))+1</f>
        <v>0.99979329322070076</v>
      </c>
      <c r="X69" s="51">
        <f t="shared" ref="X69:X132" si="16">(9*((H69-(MIN($H$4:$H$224)))/(MAX($H$4:$H$224)-MIN($H$4:$H$224))))+1</f>
        <v>1.4376856376413862</v>
      </c>
      <c r="Y69" s="51">
        <f t="shared" ref="Y69:Y132" si="17">(9*((I69-(MIN($I$4:$I$224)))/(MAX($I$4:$I$224)-MIN($I$4:$I$224))))+1</f>
        <v>0.99848116644377949</v>
      </c>
      <c r="Z69" s="51">
        <f t="shared" ref="Z69:Z132" si="18">(9*((J69-(MIN($J$4:$J$224)))/(MAX($J$4:$J$224)-MIN($J$4:$J$224))))+1</f>
        <v>0.9969639080111895</v>
      </c>
      <c r="AA69" s="51">
        <f>(9*((K69-(MIN($K$4:$K$224)))/(MAX($K$4:$K4289)-MIN($K$4:$K$224))))+1</f>
        <v>0.98390044143975441</v>
      </c>
      <c r="AB69" s="51">
        <f t="shared" ref="AB69:AB132" si="19">(9*((L69-(MIN($L$4:$L$224)))/(MAX($L$4:$L$224)-MIN($L$4:$L$224))))+1</f>
        <v>1.2207672691884757</v>
      </c>
      <c r="AC69" s="51">
        <f t="shared" ref="AC69:AC132" si="20">(9*((M69-(MIN($M$4:$M$224)))/(MAX($M$4:$M$224)-MIN($M$4:$M$224))))+1</f>
        <v>1.3567299200889058</v>
      </c>
      <c r="AD69" s="51">
        <f t="shared" ref="AD69:AD132" si="21">(9*((N69-(MIN($N$4:$N$224)))/(MAX($N$4:$N$224)-MIN($N$4:$N$224))))+1</f>
        <v>0.99928194765825362</v>
      </c>
      <c r="AE69" s="51">
        <f t="shared" ref="AE69:AE132" si="22">(9*((O69-(MIN($O$4:$O$224)))/(MAX($O$4:$O$224)-MIN($O$4:$O$224))))+1</f>
        <v>1.2714386218979239</v>
      </c>
      <c r="AF69" s="13">
        <f t="shared" ref="AF69:AF132" si="23">AVERAGE(S69:AE69)</f>
        <v>1.0989756774190542</v>
      </c>
    </row>
    <row r="70" spans="2:32">
      <c r="B70" s="17" t="s">
        <v>84</v>
      </c>
      <c r="C70" s="85"/>
      <c r="D70" s="150">
        <v>6575.6</v>
      </c>
      <c r="E70" s="6">
        <v>6575.6</v>
      </c>
      <c r="F70" s="150">
        <v>1200</v>
      </c>
      <c r="G70" s="6">
        <v>1263429.75</v>
      </c>
      <c r="H70" s="150">
        <v>5146658.43</v>
      </c>
      <c r="I70" s="6"/>
      <c r="J70" s="150"/>
      <c r="K70" s="6"/>
      <c r="L70" s="150">
        <v>6410088.1799999997</v>
      </c>
      <c r="M70" s="6">
        <v>91879</v>
      </c>
      <c r="N70" s="150"/>
      <c r="O70" s="7">
        <v>91879</v>
      </c>
      <c r="P70" s="6"/>
      <c r="R70" s="55" t="s">
        <v>84</v>
      </c>
      <c r="S70" s="51">
        <f t="shared" si="12"/>
        <v>0.98880844927261757</v>
      </c>
      <c r="T70" s="51">
        <f t="shared" si="13"/>
        <v>1.0009153947289007</v>
      </c>
      <c r="U70" s="51">
        <f t="shared" si="14"/>
        <v>1.0009153947289007</v>
      </c>
      <c r="V70" s="51">
        <f>(9*((F70-(MIN($F$4:$F$224)))/(MAX($F$4:$F4290)-MIN($F$4:$F$224))))+1</f>
        <v>1.0216000000000001</v>
      </c>
      <c r="W70" s="51">
        <f t="shared" si="15"/>
        <v>1.0625629645405432</v>
      </c>
      <c r="X70" s="51">
        <f t="shared" si="16"/>
        <v>1.1667116355782126</v>
      </c>
      <c r="Y70" s="51">
        <f t="shared" si="17"/>
        <v>0.99848116644377949</v>
      </c>
      <c r="Z70" s="51">
        <f t="shared" si="18"/>
        <v>0.9969639080111895</v>
      </c>
      <c r="AA70" s="51">
        <f>(9*((K70-(MIN($K$4:$K$224)))/(MAX($K$4:$K4290)-MIN($K$4:$K$224))))+1</f>
        <v>0.98390044143975441</v>
      </c>
      <c r="AB70" s="51">
        <f t="shared" si="19"/>
        <v>1.1044315183341793</v>
      </c>
      <c r="AC70" s="51">
        <f t="shared" si="20"/>
        <v>1.0496009008279379</v>
      </c>
      <c r="AD70" s="51">
        <f t="shared" si="21"/>
        <v>0.99928194765825362</v>
      </c>
      <c r="AE70" s="51">
        <f t="shared" si="22"/>
        <v>1.0346016625994525</v>
      </c>
      <c r="AF70" s="13">
        <f t="shared" si="23"/>
        <v>1.0314442603202862</v>
      </c>
    </row>
    <row r="71" spans="2:32">
      <c r="B71" s="17" t="s">
        <v>85</v>
      </c>
      <c r="C71" s="85"/>
      <c r="D71" s="150">
        <v>1710000</v>
      </c>
      <c r="E71" s="6">
        <v>1800000</v>
      </c>
      <c r="F71" s="150">
        <v>10000</v>
      </c>
      <c r="G71" s="6">
        <v>2712818.25</v>
      </c>
      <c r="H71" s="150">
        <v>16010307.5</v>
      </c>
      <c r="I71" s="6">
        <v>923389.34</v>
      </c>
      <c r="J71" s="150"/>
      <c r="K71" s="6"/>
      <c r="L71" s="150">
        <v>19646515.09</v>
      </c>
      <c r="M71" s="6">
        <v>1074613.02</v>
      </c>
      <c r="N71" s="150"/>
      <c r="O71" s="7">
        <v>1074613.02</v>
      </c>
      <c r="P71" s="6"/>
      <c r="R71" s="55" t="s">
        <v>85</v>
      </c>
      <c r="S71" s="51">
        <f t="shared" si="12"/>
        <v>0.98880844927261757</v>
      </c>
      <c r="T71" s="51">
        <f t="shared" si="13"/>
        <v>1.2439644808378882</v>
      </c>
      <c r="U71" s="51">
        <f t="shared" si="14"/>
        <v>1.2568059182094611</v>
      </c>
      <c r="V71" s="51">
        <f>(9*((F71-(MIN($F$4:$F$224)))/(MAX($F$4:$F4291)-MIN($F$4:$F$224))))+1</f>
        <v>1.18</v>
      </c>
      <c r="W71" s="51">
        <f t="shared" si="15"/>
        <v>1.1345714317780444</v>
      </c>
      <c r="X71" s="51">
        <f t="shared" si="16"/>
        <v>1.5220414707314003</v>
      </c>
      <c r="Y71" s="51">
        <f t="shared" si="17"/>
        <v>1.1605311694535538</v>
      </c>
      <c r="Z71" s="51">
        <f t="shared" si="18"/>
        <v>0.9969639080111895</v>
      </c>
      <c r="AA71" s="51">
        <f>(9*((K71-(MIN($K$4:$K$224)))/(MAX($K$4:$K4291)-MIN($K$4:$K$224))))+1</f>
        <v>0.98390044143975441</v>
      </c>
      <c r="AB71" s="51">
        <f t="shared" si="19"/>
        <v>1.3237495301080104</v>
      </c>
      <c r="AC71" s="51">
        <f t="shared" si="20"/>
        <v>1.5908814862616678</v>
      </c>
      <c r="AD71" s="51">
        <f t="shared" si="21"/>
        <v>0.99928194765825362</v>
      </c>
      <c r="AE71" s="51">
        <f t="shared" si="22"/>
        <v>1.4520003450485812</v>
      </c>
      <c r="AF71" s="13">
        <f t="shared" si="23"/>
        <v>1.2179615829854171</v>
      </c>
    </row>
    <row r="72" spans="2:32">
      <c r="B72" s="17" t="s">
        <v>86</v>
      </c>
      <c r="C72" s="85"/>
      <c r="D72" s="150">
        <v>72643.59</v>
      </c>
      <c r="E72" s="6">
        <v>72643.59</v>
      </c>
      <c r="F72" s="150"/>
      <c r="G72" s="6">
        <v>373425</v>
      </c>
      <c r="H72" s="150">
        <v>3098497.62</v>
      </c>
      <c r="I72" s="6">
        <v>363444.67</v>
      </c>
      <c r="J72" s="150">
        <v>155400</v>
      </c>
      <c r="K72" s="6">
        <v>140571.54</v>
      </c>
      <c r="L72" s="150">
        <v>4152969.06</v>
      </c>
      <c r="M72" s="6"/>
      <c r="N72" s="150">
        <v>1985642.18</v>
      </c>
      <c r="O72" s="7">
        <v>1985642.18</v>
      </c>
      <c r="P72" s="6"/>
      <c r="R72" s="55" t="s">
        <v>86</v>
      </c>
      <c r="S72" s="51">
        <f t="shared" si="12"/>
        <v>0.98880844927261757</v>
      </c>
      <c r="T72" s="51">
        <f t="shared" si="13"/>
        <v>1.0103421497939085</v>
      </c>
      <c r="U72" s="51">
        <f t="shared" si="14"/>
        <v>1.0103421497939085</v>
      </c>
      <c r="V72" s="51">
        <f>(9*((F72-(MIN($F$4:$F$224)))/(MAX($F$4:$F4292)-MIN($F$4:$F$224))))+1</f>
        <v>1</v>
      </c>
      <c r="W72" s="51">
        <f t="shared" si="15"/>
        <v>1.0183457806167053</v>
      </c>
      <c r="X72" s="51">
        <f t="shared" si="16"/>
        <v>1.099720089892678</v>
      </c>
      <c r="Y72" s="51">
        <f t="shared" si="17"/>
        <v>1.0622638064592971</v>
      </c>
      <c r="Z72" s="51">
        <f t="shared" si="18"/>
        <v>1.2328682555417636</v>
      </c>
      <c r="AA72" s="51">
        <f>(9*((K72-(MIN($K$4:$K$224)))/(MAX($K$4:$K4292)-MIN($K$4:$K$224))))+1</f>
        <v>1.0212989876653191</v>
      </c>
      <c r="AB72" s="51">
        <f t="shared" si="19"/>
        <v>1.0670326884912773</v>
      </c>
      <c r="AC72" s="51">
        <f t="shared" si="20"/>
        <v>0.9989948183102435</v>
      </c>
      <c r="AD72" s="51">
        <f t="shared" si="21"/>
        <v>1.9948306724740485</v>
      </c>
      <c r="AE72" s="51">
        <f t="shared" si="22"/>
        <v>1.8389436718469518</v>
      </c>
      <c r="AF72" s="13">
        <f t="shared" si="23"/>
        <v>1.1802916553968248</v>
      </c>
    </row>
    <row r="73" spans="2:32">
      <c r="B73" s="17" t="s">
        <v>87</v>
      </c>
      <c r="C73" s="85">
        <v>20000</v>
      </c>
      <c r="D73" s="150"/>
      <c r="E73" s="6"/>
      <c r="F73" s="150"/>
      <c r="G73" s="6">
        <v>432711.55</v>
      </c>
      <c r="H73" s="150">
        <v>4054262.4</v>
      </c>
      <c r="I73" s="6">
        <v>68406.8</v>
      </c>
      <c r="J73" s="150"/>
      <c r="K73" s="6">
        <v>133130.53</v>
      </c>
      <c r="L73" s="150">
        <v>4688511.28</v>
      </c>
      <c r="M73" s="6"/>
      <c r="N73" s="150">
        <v>221108.24</v>
      </c>
      <c r="O73" s="7">
        <v>221108.24</v>
      </c>
      <c r="P73" s="6"/>
      <c r="R73" s="55" t="s">
        <v>87</v>
      </c>
      <c r="S73" s="51">
        <f t="shared" si="12"/>
        <v>2.1079635220108583</v>
      </c>
      <c r="T73" s="51">
        <f t="shared" si="13"/>
        <v>0.99997717077800607</v>
      </c>
      <c r="U73" s="51">
        <f t="shared" si="14"/>
        <v>0.99997717077800607</v>
      </c>
      <c r="V73" s="51">
        <f>(9*((F73-(MIN($F$4:$F$224)))/(MAX($F$4:$F4293)-MIN($F$4:$F$224))))+1</f>
        <v>1</v>
      </c>
      <c r="W73" s="51">
        <f t="shared" si="15"/>
        <v>1.0212912528577915</v>
      </c>
      <c r="X73" s="51">
        <f t="shared" si="16"/>
        <v>1.1309813852027837</v>
      </c>
      <c r="Y73" s="51">
        <f t="shared" si="17"/>
        <v>1.0104862023107617</v>
      </c>
      <c r="Z73" s="51">
        <f t="shared" si="18"/>
        <v>0.9969639080111895</v>
      </c>
      <c r="AA73" s="51">
        <f>(9*((K73-(MIN($K$4:$K$224)))/(MAX($K$4:$K4293)-MIN($K$4:$K$224))))+1</f>
        <v>1.0193193340565594</v>
      </c>
      <c r="AB73" s="51">
        <f t="shared" si="19"/>
        <v>1.0759062353865203</v>
      </c>
      <c r="AC73" s="51">
        <f t="shared" si="20"/>
        <v>0.9989948183102435</v>
      </c>
      <c r="AD73" s="51">
        <f t="shared" si="21"/>
        <v>1.1101397993877453</v>
      </c>
      <c r="AE73" s="51">
        <f t="shared" si="22"/>
        <v>1.0894894688747478</v>
      </c>
      <c r="AF73" s="13">
        <f t="shared" si="23"/>
        <v>1.1201146359973242</v>
      </c>
    </row>
    <row r="74" spans="2:32">
      <c r="B74" s="17" t="s">
        <v>88</v>
      </c>
      <c r="C74" s="85"/>
      <c r="D74" s="150">
        <v>6937</v>
      </c>
      <c r="E74" s="6">
        <v>6937</v>
      </c>
      <c r="F74" s="150"/>
      <c r="G74" s="6"/>
      <c r="H74" s="150">
        <v>2913224.88</v>
      </c>
      <c r="I74" s="6">
        <v>143675.29999999999</v>
      </c>
      <c r="J74" s="150"/>
      <c r="K74" s="6"/>
      <c r="L74" s="150">
        <v>3056900.18</v>
      </c>
      <c r="M74" s="6">
        <v>901448.47</v>
      </c>
      <c r="N74" s="150"/>
      <c r="O74" s="7">
        <v>901448.47</v>
      </c>
      <c r="P74" s="6"/>
      <c r="R74" s="55" t="s">
        <v>88</v>
      </c>
      <c r="S74" s="51">
        <f t="shared" si="12"/>
        <v>0.98880844927261757</v>
      </c>
      <c r="T74" s="51">
        <f t="shared" si="13"/>
        <v>1.0009669602340794</v>
      </c>
      <c r="U74" s="51">
        <f t="shared" si="14"/>
        <v>1.0009669602340794</v>
      </c>
      <c r="V74" s="51">
        <f>(9*((F74-(MIN($F$4:$F$224)))/(MAX($F$4:$F4294)-MIN($F$4:$F$224))))+1</f>
        <v>1</v>
      </c>
      <c r="W74" s="51">
        <f t="shared" si="15"/>
        <v>0.99979329322070076</v>
      </c>
      <c r="X74" s="51">
        <f t="shared" si="16"/>
        <v>1.0936601618023665</v>
      </c>
      <c r="Y74" s="51">
        <f t="shared" si="17"/>
        <v>1.0236954306645796</v>
      </c>
      <c r="Z74" s="51">
        <f t="shared" si="18"/>
        <v>0.9969639080111895</v>
      </c>
      <c r="AA74" s="51">
        <f>(9*((K74-(MIN($K$4:$K$224)))/(MAX($K$4:$K4294)-MIN($K$4:$K$224))))+1</f>
        <v>0.98390044143975441</v>
      </c>
      <c r="AB74" s="51">
        <f t="shared" si="19"/>
        <v>1.048871620616747</v>
      </c>
      <c r="AC74" s="51">
        <f t="shared" si="20"/>
        <v>1.495504093098492</v>
      </c>
      <c r="AD74" s="51">
        <f t="shared" si="21"/>
        <v>0.99928194765825362</v>
      </c>
      <c r="AE74" s="51">
        <f t="shared" si="22"/>
        <v>1.3784518023646757</v>
      </c>
      <c r="AF74" s="13">
        <f t="shared" si="23"/>
        <v>1.0777588514321184</v>
      </c>
    </row>
    <row r="75" spans="2:32">
      <c r="B75" s="17" t="s">
        <v>89</v>
      </c>
      <c r="C75" s="85">
        <v>3250</v>
      </c>
      <c r="D75" s="150">
        <v>74473.58</v>
      </c>
      <c r="E75" s="6">
        <v>74473.58</v>
      </c>
      <c r="F75" s="150"/>
      <c r="G75" s="6">
        <v>264751.31</v>
      </c>
      <c r="H75" s="150">
        <v>6202343.46</v>
      </c>
      <c r="I75" s="6">
        <v>418798.14</v>
      </c>
      <c r="J75" s="150"/>
      <c r="K75" s="6">
        <v>897790.41</v>
      </c>
      <c r="L75" s="150">
        <v>8079946.2999999998</v>
      </c>
      <c r="M75" s="6">
        <v>264751.31</v>
      </c>
      <c r="N75" s="150">
        <v>360818.67</v>
      </c>
      <c r="O75" s="7">
        <v>921832.87</v>
      </c>
      <c r="P75" s="6"/>
      <c r="R75" s="55" t="s">
        <v>89</v>
      </c>
      <c r="S75" s="51">
        <f t="shared" si="12"/>
        <v>1.1706711485925816</v>
      </c>
      <c r="T75" s="51">
        <f t="shared" si="13"/>
        <v>1.0106032575936374</v>
      </c>
      <c r="U75" s="51">
        <f t="shared" si="14"/>
        <v>1.0106032575936374</v>
      </c>
      <c r="V75" s="51">
        <f>(9*((F75-(MIN($F$4:$F$224)))/(MAX($F$4:$F4295)-MIN($F$4:$F$224))))+1</f>
        <v>1</v>
      </c>
      <c r="W75" s="51">
        <f t="shared" si="15"/>
        <v>1.0129466582654907</v>
      </c>
      <c r="X75" s="51">
        <f t="shared" si="16"/>
        <v>1.2012411371542044</v>
      </c>
      <c r="Y75" s="51">
        <f t="shared" si="17"/>
        <v>1.0719780511354393</v>
      </c>
      <c r="Z75" s="51">
        <f t="shared" si="18"/>
        <v>0.9969639080111895</v>
      </c>
      <c r="AA75" s="51">
        <f>(9*((K75-(MIN($K$4:$K$224)))/(MAX($K$4:$K4295)-MIN($K$4:$K$224))))+1</f>
        <v>1.2227543100767031</v>
      </c>
      <c r="AB75" s="51">
        <f t="shared" si="19"/>
        <v>1.1320998585375392</v>
      </c>
      <c r="AC75" s="51">
        <f t="shared" si="20"/>
        <v>1.1448173309684975</v>
      </c>
      <c r="AD75" s="51">
        <f t="shared" si="21"/>
        <v>1.1801869316610769</v>
      </c>
      <c r="AE75" s="51">
        <f t="shared" si="22"/>
        <v>1.3871097113505841</v>
      </c>
      <c r="AF75" s="13">
        <f t="shared" si="23"/>
        <v>1.118613504687737</v>
      </c>
    </row>
    <row r="76" spans="2:32">
      <c r="B76" s="17" t="s">
        <v>90</v>
      </c>
      <c r="C76" s="85">
        <v>25000</v>
      </c>
      <c r="D76" s="150">
        <v>350000</v>
      </c>
      <c r="E76" s="6">
        <v>350000</v>
      </c>
      <c r="F76" s="150"/>
      <c r="G76" s="6"/>
      <c r="H76" s="150">
        <v>6504679.9199999999</v>
      </c>
      <c r="I76" s="6"/>
      <c r="J76" s="150"/>
      <c r="K76" s="6"/>
      <c r="L76" s="150">
        <v>6504679.9199999999</v>
      </c>
      <c r="M76" s="6">
        <v>95387.62</v>
      </c>
      <c r="N76" s="150"/>
      <c r="O76" s="7">
        <v>95387.62</v>
      </c>
      <c r="P76" s="6"/>
      <c r="R76" s="55" t="s">
        <v>90</v>
      </c>
      <c r="S76" s="51">
        <f t="shared" si="12"/>
        <v>2.3877522901954182</v>
      </c>
      <c r="T76" s="51">
        <f t="shared" si="13"/>
        <v>1.0499160938896779</v>
      </c>
      <c r="U76" s="51">
        <f t="shared" si="14"/>
        <v>1.0499160938896779</v>
      </c>
      <c r="V76" s="51">
        <f>(9*((F76-(MIN($F$4:$F$224)))/(MAX($F$4:$F4296)-MIN($F$4:$F$224))))+1</f>
        <v>1</v>
      </c>
      <c r="W76" s="51">
        <f t="shared" si="15"/>
        <v>0.99979329322070076</v>
      </c>
      <c r="X76" s="51">
        <f t="shared" si="16"/>
        <v>1.21113000265422</v>
      </c>
      <c r="Y76" s="51">
        <f t="shared" si="17"/>
        <v>0.99848116644377949</v>
      </c>
      <c r="Z76" s="51">
        <f t="shared" si="18"/>
        <v>0.9969639080111895</v>
      </c>
      <c r="AA76" s="51">
        <f>(9*((K76-(MIN($K$4:$K$224)))/(MAX($K$4:$K4296)-MIN($K$4:$K$224))))+1</f>
        <v>0.98390044143975441</v>
      </c>
      <c r="AB76" s="51">
        <f t="shared" si="19"/>
        <v>1.1059988349890504</v>
      </c>
      <c r="AC76" s="51">
        <f t="shared" si="20"/>
        <v>1.0515334154748457</v>
      </c>
      <c r="AD76" s="51">
        <f t="shared" si="21"/>
        <v>0.99928194765825362</v>
      </c>
      <c r="AE76" s="51">
        <f t="shared" si="22"/>
        <v>1.0360918861344175</v>
      </c>
      <c r="AF76" s="13">
        <f t="shared" si="23"/>
        <v>1.143904567230845</v>
      </c>
    </row>
    <row r="77" spans="2:32">
      <c r="B77" s="17" t="s">
        <v>91</v>
      </c>
      <c r="C77" s="85"/>
      <c r="D77" s="150"/>
      <c r="E77" s="6"/>
      <c r="F77" s="150">
        <v>0</v>
      </c>
      <c r="G77" s="6"/>
      <c r="H77" s="150">
        <v>4000012.31</v>
      </c>
      <c r="I77" s="6"/>
      <c r="J77" s="150"/>
      <c r="K77" s="6"/>
      <c r="L77" s="150">
        <v>4000012.31</v>
      </c>
      <c r="M77" s="6">
        <v>11045.4</v>
      </c>
      <c r="N77" s="150"/>
      <c r="O77" s="7">
        <v>11045.4</v>
      </c>
      <c r="P77" s="6"/>
      <c r="R77" s="55" t="s">
        <v>91</v>
      </c>
      <c r="S77" s="51">
        <f t="shared" si="12"/>
        <v>0.98880844927261757</v>
      </c>
      <c r="T77" s="51">
        <f t="shared" si="13"/>
        <v>0.99997717077800607</v>
      </c>
      <c r="U77" s="51">
        <f t="shared" si="14"/>
        <v>0.99997717077800607</v>
      </c>
      <c r="V77" s="51">
        <f>(9*((F77-(MIN($F$4:$F$224)))/(MAX($F$4:$F4297)-MIN($F$4:$F$224))))+1</f>
        <v>1</v>
      </c>
      <c r="W77" s="51">
        <f t="shared" si="15"/>
        <v>0.99979329322070076</v>
      </c>
      <c r="X77" s="51">
        <f t="shared" si="16"/>
        <v>1.1292069652622521</v>
      </c>
      <c r="Y77" s="51">
        <f t="shared" si="17"/>
        <v>0.99848116644377949</v>
      </c>
      <c r="Z77" s="51">
        <f t="shared" si="18"/>
        <v>0.9969639080111895</v>
      </c>
      <c r="AA77" s="51">
        <f>(9*((K77-(MIN($K$4:$K$224)))/(MAX($K$4:$K4297)-MIN($K$4:$K$224))))+1</f>
        <v>0.98390044143975441</v>
      </c>
      <c r="AB77" s="51">
        <f t="shared" si="19"/>
        <v>1.0644983058723514</v>
      </c>
      <c r="AC77" s="51">
        <f t="shared" si="20"/>
        <v>1.0050785199595968</v>
      </c>
      <c r="AD77" s="51">
        <f t="shared" si="21"/>
        <v>0.99928194765825362</v>
      </c>
      <c r="AE77" s="51">
        <f t="shared" si="22"/>
        <v>1.0002690380530672</v>
      </c>
      <c r="AF77" s="13">
        <f t="shared" si="23"/>
        <v>1.0127874135961212</v>
      </c>
    </row>
    <row r="78" spans="2:32">
      <c r="B78" s="17" t="s">
        <v>92</v>
      </c>
      <c r="C78" s="85"/>
      <c r="D78" s="150">
        <v>617526.68000000005</v>
      </c>
      <c r="E78" s="6">
        <v>617526.68000000005</v>
      </c>
      <c r="F78" s="150">
        <v>0</v>
      </c>
      <c r="G78" s="6">
        <v>7083522.9699999997</v>
      </c>
      <c r="H78" s="150">
        <v>10217871.17</v>
      </c>
      <c r="I78" s="6">
        <v>128056.97</v>
      </c>
      <c r="J78" s="150"/>
      <c r="K78" s="6"/>
      <c r="L78" s="150">
        <v>17429451.109999999</v>
      </c>
      <c r="M78" s="6">
        <v>617526.68000000005</v>
      </c>
      <c r="N78" s="150"/>
      <c r="O78" s="7">
        <v>617526.68000000005</v>
      </c>
      <c r="P78" s="6"/>
      <c r="R78" s="55" t="s">
        <v>92</v>
      </c>
      <c r="S78" s="51">
        <f t="shared" si="12"/>
        <v>0.98880844927261757</v>
      </c>
      <c r="T78" s="51">
        <f t="shared" si="13"/>
        <v>1.0880875061835087</v>
      </c>
      <c r="U78" s="51">
        <f t="shared" si="14"/>
        <v>1.0880875061835087</v>
      </c>
      <c r="V78" s="51">
        <f>(9*((F78-(MIN($F$4:$F$224)))/(MAX($F$4:$F4298)-MIN($F$4:$F$224))))+1</f>
        <v>1</v>
      </c>
      <c r="W78" s="51">
        <f t="shared" si="15"/>
        <v>1.3517166262065308</v>
      </c>
      <c r="X78" s="51">
        <f t="shared" si="16"/>
        <v>1.3325816094074523</v>
      </c>
      <c r="Y78" s="51">
        <f t="shared" si="17"/>
        <v>1.020954495379895</v>
      </c>
      <c r="Z78" s="51">
        <f t="shared" si="18"/>
        <v>0.9969639080111895</v>
      </c>
      <c r="AA78" s="51">
        <f>(9*((K78-(MIN($K$4:$K$224)))/(MAX($K$4:$K4298)-MIN($K$4:$K$224))))+1</f>
        <v>0.98390044143975441</v>
      </c>
      <c r="AB78" s="51">
        <f t="shared" si="19"/>
        <v>1.2870143849381592</v>
      </c>
      <c r="AC78" s="51">
        <f t="shared" si="20"/>
        <v>1.3391226617234058</v>
      </c>
      <c r="AD78" s="51">
        <f t="shared" si="21"/>
        <v>0.99928194765825362</v>
      </c>
      <c r="AE78" s="51">
        <f t="shared" si="22"/>
        <v>1.2578611047264701</v>
      </c>
      <c r="AF78" s="13">
        <f t="shared" si="23"/>
        <v>1.1334138954715958</v>
      </c>
    </row>
    <row r="79" spans="2:32">
      <c r="B79" s="17" t="s">
        <v>93</v>
      </c>
      <c r="C79" s="85">
        <v>26000</v>
      </c>
      <c r="D79" s="150">
        <v>1560000</v>
      </c>
      <c r="E79" s="6">
        <v>1560000</v>
      </c>
      <c r="F79" s="150">
        <v>0</v>
      </c>
      <c r="G79" s="6">
        <v>1927355.28</v>
      </c>
      <c r="H79" s="150">
        <v>2004439.78</v>
      </c>
      <c r="I79" s="6"/>
      <c r="J79" s="150"/>
      <c r="K79" s="6"/>
      <c r="L79" s="150">
        <v>3931795.06</v>
      </c>
      <c r="M79" s="6">
        <v>680848.4</v>
      </c>
      <c r="N79" s="150"/>
      <c r="O79" s="7">
        <v>680848.4</v>
      </c>
      <c r="P79" s="6"/>
      <c r="R79" s="55" t="s">
        <v>93</v>
      </c>
      <c r="S79" s="51">
        <f t="shared" si="12"/>
        <v>2.44371004383233</v>
      </c>
      <c r="T79" s="51">
        <f t="shared" si="13"/>
        <v>1.2225620852186003</v>
      </c>
      <c r="U79" s="51">
        <f t="shared" si="14"/>
        <v>1.2225620852186003</v>
      </c>
      <c r="V79" s="51">
        <f>(9*((F79-(MIN($F$4:$F$224)))/(MAX($F$4:$F4299)-MIN($F$4:$F$224))))+1</f>
        <v>1</v>
      </c>
      <c r="W79" s="51">
        <f t="shared" si="15"/>
        <v>1.0955480888016682</v>
      </c>
      <c r="X79" s="51">
        <f t="shared" si="16"/>
        <v>1.0639354847908076</v>
      </c>
      <c r="Y79" s="51">
        <f t="shared" si="17"/>
        <v>0.99848116644377949</v>
      </c>
      <c r="Z79" s="51">
        <f t="shared" si="18"/>
        <v>0.9969639080111895</v>
      </c>
      <c r="AA79" s="51">
        <f>(9*((K79-(MIN($K$4:$K$224)))/(MAX($K$4:$K4299)-MIN($K$4:$K$224))))+1</f>
        <v>0.98390044143975441</v>
      </c>
      <c r="AB79" s="51">
        <f t="shared" si="19"/>
        <v>1.0633679954237381</v>
      </c>
      <c r="AC79" s="51">
        <f t="shared" si="20"/>
        <v>1.3739996650373552</v>
      </c>
      <c r="AD79" s="51">
        <f t="shared" si="21"/>
        <v>0.99928194765825362</v>
      </c>
      <c r="AE79" s="51">
        <f t="shared" si="22"/>
        <v>1.2847558717341419</v>
      </c>
      <c r="AF79" s="13">
        <f t="shared" si="23"/>
        <v>1.2114668295084781</v>
      </c>
    </row>
    <row r="80" spans="2:32">
      <c r="B80" s="17" t="s">
        <v>94</v>
      </c>
      <c r="C80" s="85"/>
      <c r="D80" s="150">
        <v>607676.35</v>
      </c>
      <c r="E80" s="6">
        <v>607676.35</v>
      </c>
      <c r="F80" s="150">
        <v>0</v>
      </c>
      <c r="G80" s="6">
        <v>6219329.8799999999</v>
      </c>
      <c r="H80" s="150"/>
      <c r="I80" s="6"/>
      <c r="J80" s="150"/>
      <c r="K80" s="6"/>
      <c r="L80" s="150">
        <v>6219329.8799999999</v>
      </c>
      <c r="M80" s="6">
        <v>600000</v>
      </c>
      <c r="N80" s="150"/>
      <c r="O80" s="7">
        <v>600000</v>
      </c>
      <c r="P80" s="6"/>
      <c r="R80" s="55" t="s">
        <v>94</v>
      </c>
      <c r="S80" s="51">
        <f t="shared" si="12"/>
        <v>0.98880844927261757</v>
      </c>
      <c r="T80" s="51">
        <f t="shared" si="13"/>
        <v>1.0866820351192386</v>
      </c>
      <c r="U80" s="51">
        <f t="shared" si="14"/>
        <v>1.0866820351192386</v>
      </c>
      <c r="V80" s="51">
        <f>(9*((F80-(MIN($F$4:$F$224)))/(MAX($F$4:$F4300)-MIN($F$4:$F$224))))+1</f>
        <v>1</v>
      </c>
      <c r="W80" s="51">
        <f t="shared" si="15"/>
        <v>1.3087818162448539</v>
      </c>
      <c r="X80" s="51">
        <f t="shared" si="16"/>
        <v>0.99837397299927366</v>
      </c>
      <c r="Y80" s="51">
        <f t="shared" si="17"/>
        <v>0.99848116644377949</v>
      </c>
      <c r="Z80" s="51">
        <f t="shared" si="18"/>
        <v>0.9969639080111895</v>
      </c>
      <c r="AA80" s="51">
        <f>(9*((K80-(MIN($K$4:$K$224)))/(MAX($K$4:$K4300)-MIN($K$4:$K$224))))+1</f>
        <v>0.98390044143975441</v>
      </c>
      <c r="AB80" s="51">
        <f t="shared" si="19"/>
        <v>1.1012707913970821</v>
      </c>
      <c r="AC80" s="51">
        <f t="shared" si="20"/>
        <v>1.3294691324692647</v>
      </c>
      <c r="AD80" s="51">
        <f t="shared" si="21"/>
        <v>0.99928194765825362</v>
      </c>
      <c r="AE80" s="51">
        <f t="shared" si="22"/>
        <v>1.2504169611527007</v>
      </c>
      <c r="AF80" s="13">
        <f t="shared" si="23"/>
        <v>1.0868548197944037</v>
      </c>
    </row>
    <row r="81" spans="2:32">
      <c r="B81" s="17" t="s">
        <v>95</v>
      </c>
      <c r="C81" s="85">
        <v>500</v>
      </c>
      <c r="D81" s="150">
        <v>238553.44</v>
      </c>
      <c r="E81" s="6">
        <v>238553.44</v>
      </c>
      <c r="F81" s="150">
        <v>15000</v>
      </c>
      <c r="G81" s="6">
        <v>4842361.1100000003</v>
      </c>
      <c r="H81" s="150">
        <v>8671640.5899999999</v>
      </c>
      <c r="I81" s="6">
        <v>537127.86</v>
      </c>
      <c r="J81" s="150"/>
      <c r="K81" s="6">
        <v>1383481.14</v>
      </c>
      <c r="L81" s="150">
        <v>15434610.699999999</v>
      </c>
      <c r="M81" s="6">
        <v>1573088.9</v>
      </c>
      <c r="N81" s="150"/>
      <c r="O81" s="7">
        <v>1573088.9</v>
      </c>
      <c r="P81" s="6"/>
      <c r="R81" s="55" t="s">
        <v>95</v>
      </c>
      <c r="S81" s="51">
        <f t="shared" si="12"/>
        <v>1.0167873260910736</v>
      </c>
      <c r="T81" s="51">
        <f t="shared" si="13"/>
        <v>1.0340146047728198</v>
      </c>
      <c r="U81" s="51">
        <f t="shared" si="14"/>
        <v>1.0340146047728198</v>
      </c>
      <c r="V81" s="51">
        <f>(9*((F81-(MIN($F$4:$F$224)))/(MAX($F$4:$F4301)-MIN($F$4:$F$224))))+1</f>
        <v>1.27</v>
      </c>
      <c r="W81" s="51">
        <f t="shared" si="15"/>
        <v>1.2403713034240282</v>
      </c>
      <c r="X81" s="51">
        <f t="shared" si="16"/>
        <v>1.2820072716724966</v>
      </c>
      <c r="Y81" s="51">
        <f t="shared" si="17"/>
        <v>1.0927442985367206</v>
      </c>
      <c r="Z81" s="51">
        <f t="shared" si="18"/>
        <v>0.9969639080111895</v>
      </c>
      <c r="AA81" s="51">
        <f>(9*((K81-(MIN($K$4:$K$224)))/(MAX($K$4:$K4301)-MIN($K$4:$K$224))))+1</f>
        <v>1.3519705598043021</v>
      </c>
      <c r="AB81" s="51">
        <f t="shared" si="19"/>
        <v>1.2539613234509412</v>
      </c>
      <c r="AC81" s="51">
        <f t="shared" si="20"/>
        <v>1.8654372772080254</v>
      </c>
      <c r="AD81" s="51">
        <f t="shared" si="21"/>
        <v>0.99928194765825362</v>
      </c>
      <c r="AE81" s="51">
        <f t="shared" si="22"/>
        <v>1.6637190515452485</v>
      </c>
      <c r="AF81" s="13">
        <f t="shared" si="23"/>
        <v>1.2385594982267629</v>
      </c>
    </row>
    <row r="82" spans="2:32">
      <c r="B82" s="17" t="s">
        <v>96</v>
      </c>
      <c r="C82" s="85"/>
      <c r="D82" s="150"/>
      <c r="E82" s="6"/>
      <c r="F82" s="150"/>
      <c r="G82" s="6"/>
      <c r="H82" s="150">
        <v>2121287.16</v>
      </c>
      <c r="I82" s="6"/>
      <c r="J82" s="150"/>
      <c r="K82" s="6"/>
      <c r="L82" s="150">
        <v>2121287.16</v>
      </c>
      <c r="M82" s="6">
        <v>10411.969999999999</v>
      </c>
      <c r="N82" s="150"/>
      <c r="O82" s="7">
        <v>10411.969999999999</v>
      </c>
      <c r="P82" s="6"/>
      <c r="R82" s="55" t="s">
        <v>96</v>
      </c>
      <c r="S82" s="51">
        <f t="shared" si="12"/>
        <v>0.98880844927261757</v>
      </c>
      <c r="T82" s="51">
        <f t="shared" si="13"/>
        <v>0.99997717077800607</v>
      </c>
      <c r="U82" s="51">
        <f t="shared" si="14"/>
        <v>0.99997717077800607</v>
      </c>
      <c r="V82" s="51">
        <f>(9*((F82-(MIN($F$4:$F$224)))/(MAX($F$4:$F4302)-MIN($F$4:$F$224))))+1</f>
        <v>1</v>
      </c>
      <c r="W82" s="51">
        <f t="shared" si="15"/>
        <v>0.99979329322070076</v>
      </c>
      <c r="X82" s="51">
        <f t="shared" si="16"/>
        <v>1.0677573461199017</v>
      </c>
      <c r="Y82" s="51">
        <f t="shared" si="17"/>
        <v>0.99848116644377949</v>
      </c>
      <c r="Z82" s="51">
        <f t="shared" si="18"/>
        <v>0.9969639080111895</v>
      </c>
      <c r="AA82" s="51">
        <f>(9*((K82-(MIN($K$4:$K$224)))/(MAX($K$4:$K4302)-MIN($K$4:$K$224))))+1</f>
        <v>0.98390044143975441</v>
      </c>
      <c r="AB82" s="51">
        <f t="shared" si="19"/>
        <v>1.0333691901850808</v>
      </c>
      <c r="AC82" s="51">
        <f t="shared" si="20"/>
        <v>1.004729632718234</v>
      </c>
      <c r="AD82" s="51">
        <f t="shared" si="21"/>
        <v>0.99928194765825362</v>
      </c>
      <c r="AE82" s="51">
        <f t="shared" si="22"/>
        <v>1</v>
      </c>
      <c r="AF82" s="13">
        <f t="shared" si="23"/>
        <v>1.0056184397404251</v>
      </c>
    </row>
    <row r="83" spans="2:32">
      <c r="B83" s="17" t="s">
        <v>97</v>
      </c>
      <c r="C83" s="85"/>
      <c r="D83" s="150">
        <v>10992</v>
      </c>
      <c r="E83" s="6">
        <v>10992</v>
      </c>
      <c r="F83" s="150"/>
      <c r="G83" s="6">
        <v>71755.320000000007</v>
      </c>
      <c r="H83" s="150">
        <v>2399452.37</v>
      </c>
      <c r="I83" s="6">
        <v>220651.62</v>
      </c>
      <c r="J83" s="150">
        <v>973334.04</v>
      </c>
      <c r="K83" s="6"/>
      <c r="L83" s="150">
        <v>3665193.35</v>
      </c>
      <c r="M83" s="6">
        <v>140578</v>
      </c>
      <c r="N83" s="150"/>
      <c r="O83" s="7">
        <v>140578</v>
      </c>
      <c r="P83" s="6"/>
      <c r="R83" s="55" t="s">
        <v>97</v>
      </c>
      <c r="S83" s="51">
        <f t="shared" si="12"/>
        <v>0.98880844927261757</v>
      </c>
      <c r="T83" s="51">
        <f t="shared" si="13"/>
        <v>1.0015455383289875</v>
      </c>
      <c r="U83" s="51">
        <f t="shared" si="14"/>
        <v>1.0015455383289875</v>
      </c>
      <c r="V83" s="51">
        <f>(9*((F83-(MIN($F$4:$F$224)))/(MAX($F$4:$F4303)-MIN($F$4:$F$224))))+1</f>
        <v>1</v>
      </c>
      <c r="W83" s="51">
        <f t="shared" si="15"/>
        <v>1.0033582384436941</v>
      </c>
      <c r="X83" s="51">
        <f t="shared" si="16"/>
        <v>1.0768556148119197</v>
      </c>
      <c r="Y83" s="51">
        <f t="shared" si="17"/>
        <v>1.0372043725023545</v>
      </c>
      <c r="Z83" s="51">
        <f t="shared" si="18"/>
        <v>2.4745297486514577</v>
      </c>
      <c r="AA83" s="51">
        <f>(9*((K83-(MIN($K$4:$K$224)))/(MAX($K$4:$K4303)-MIN($K$4:$K$224))))+1</f>
        <v>0.98390044143975441</v>
      </c>
      <c r="AB83" s="51">
        <f t="shared" si="19"/>
        <v>1.0589505980875635</v>
      </c>
      <c r="AC83" s="51">
        <f t="shared" si="20"/>
        <v>1.0764238485366548</v>
      </c>
      <c r="AD83" s="51">
        <f t="shared" si="21"/>
        <v>0.99928194765825362</v>
      </c>
      <c r="AE83" s="51">
        <f t="shared" si="22"/>
        <v>1.0552856910577226</v>
      </c>
      <c r="AF83" s="13">
        <f t="shared" si="23"/>
        <v>1.1352069251630743</v>
      </c>
    </row>
    <row r="84" spans="2:32">
      <c r="B84" s="17" t="s">
        <v>98</v>
      </c>
      <c r="C84" s="85">
        <v>5000</v>
      </c>
      <c r="D84" s="150"/>
      <c r="E84" s="6"/>
      <c r="F84" s="150"/>
      <c r="G84" s="6">
        <v>1002542.68</v>
      </c>
      <c r="H84" s="150">
        <v>2770406.43</v>
      </c>
      <c r="I84" s="6"/>
      <c r="J84" s="150"/>
      <c r="K84" s="6"/>
      <c r="L84" s="150">
        <v>3772949.11</v>
      </c>
      <c r="M84" s="6">
        <v>251023.47</v>
      </c>
      <c r="N84" s="150"/>
      <c r="O84" s="7">
        <v>251023.47</v>
      </c>
      <c r="P84" s="6"/>
      <c r="R84" s="55" t="s">
        <v>98</v>
      </c>
      <c r="S84" s="51">
        <f t="shared" si="12"/>
        <v>1.2685972174571778</v>
      </c>
      <c r="T84" s="51">
        <f t="shared" si="13"/>
        <v>0.99997717077800607</v>
      </c>
      <c r="U84" s="51">
        <f t="shared" si="14"/>
        <v>0.99997717077800607</v>
      </c>
      <c r="V84" s="51">
        <f>(9*((F84-(MIN($F$4:$F$224)))/(MAX($F$4:$F4304)-MIN($F$4:$F$224))))+1</f>
        <v>1</v>
      </c>
      <c r="W84" s="51">
        <f t="shared" si="15"/>
        <v>1.0496015825282099</v>
      </c>
      <c r="X84" s="51">
        <f t="shared" si="16"/>
        <v>1.0889888348874099</v>
      </c>
      <c r="Y84" s="51">
        <f t="shared" si="17"/>
        <v>0.99848116644377949</v>
      </c>
      <c r="Z84" s="51">
        <f t="shared" si="18"/>
        <v>0.9969639080111895</v>
      </c>
      <c r="AA84" s="51">
        <f>(9*((K84-(MIN($K$4:$K$224)))/(MAX($K$4:$K4304)-MIN($K$4:$K$224))))+1</f>
        <v>0.98390044143975441</v>
      </c>
      <c r="AB84" s="51">
        <f t="shared" si="19"/>
        <v>1.0607360330241267</v>
      </c>
      <c r="AC84" s="51">
        <f t="shared" si="20"/>
        <v>1.1372561667870229</v>
      </c>
      <c r="AD84" s="51">
        <f t="shared" si="21"/>
        <v>0.99928194765825362</v>
      </c>
      <c r="AE84" s="51">
        <f t="shared" si="22"/>
        <v>1.1021954272857151</v>
      </c>
      <c r="AF84" s="13">
        <f t="shared" si="23"/>
        <v>1.0527659282368191</v>
      </c>
    </row>
    <row r="85" spans="2:32">
      <c r="B85" s="17" t="s">
        <v>99</v>
      </c>
      <c r="C85" s="85"/>
      <c r="D85" s="150">
        <v>6730</v>
      </c>
      <c r="E85" s="6">
        <v>6730</v>
      </c>
      <c r="F85" s="150"/>
      <c r="G85" s="6">
        <v>150000</v>
      </c>
      <c r="H85" s="150">
        <v>2131000</v>
      </c>
      <c r="I85" s="6"/>
      <c r="J85" s="150">
        <v>230000</v>
      </c>
      <c r="K85" s="6"/>
      <c r="L85" s="150">
        <v>2511000</v>
      </c>
      <c r="M85" s="6">
        <v>112007.06</v>
      </c>
      <c r="N85" s="150"/>
      <c r="O85" s="7">
        <v>112007.06</v>
      </c>
      <c r="P85" s="6"/>
      <c r="R85" s="55" t="s">
        <v>99</v>
      </c>
      <c r="S85" s="51">
        <f t="shared" si="12"/>
        <v>0.98880844927261757</v>
      </c>
      <c r="T85" s="51">
        <f t="shared" si="13"/>
        <v>1.0009374249281249</v>
      </c>
      <c r="U85" s="51">
        <f t="shared" si="14"/>
        <v>1.0009374249281249</v>
      </c>
      <c r="V85" s="51">
        <f>(9*((F85-(MIN($F$4:$F$224)))/(MAX($F$4:$F4305)-MIN($F$4:$F$224))))+1</f>
        <v>1</v>
      </c>
      <c r="W85" s="51">
        <f t="shared" si="15"/>
        <v>1.0072455878164046</v>
      </c>
      <c r="X85" s="51">
        <f t="shared" si="16"/>
        <v>1.0680750351223567</v>
      </c>
      <c r="Y85" s="51">
        <f t="shared" si="17"/>
        <v>0.99848116644377949</v>
      </c>
      <c r="Z85" s="51">
        <f t="shared" si="18"/>
        <v>1.3461144867243942</v>
      </c>
      <c r="AA85" s="51">
        <f>(9*((K85-(MIN($K$4:$K$224)))/(MAX($K$4:$K4305)-MIN($K$4:$K$224))))+1</f>
        <v>0.98390044143975441</v>
      </c>
      <c r="AB85" s="51">
        <f t="shared" si="19"/>
        <v>1.0398264498226466</v>
      </c>
      <c r="AC85" s="51">
        <f t="shared" si="20"/>
        <v>1.0606872455343574</v>
      </c>
      <c r="AD85" s="51">
        <f t="shared" si="21"/>
        <v>0.99928194765825362</v>
      </c>
      <c r="AE85" s="51">
        <f t="shared" si="22"/>
        <v>1.0431506957592662</v>
      </c>
      <c r="AF85" s="13">
        <f t="shared" si="23"/>
        <v>1.041342027342314</v>
      </c>
    </row>
    <row r="86" spans="2:32">
      <c r="B86" s="17" t="s">
        <v>100</v>
      </c>
      <c r="C86" s="85"/>
      <c r="D86" s="150">
        <v>29695.25</v>
      </c>
      <c r="E86" s="6">
        <v>29695.25</v>
      </c>
      <c r="F86" s="150"/>
      <c r="G86" s="6"/>
      <c r="H86" s="150">
        <v>1513379.5</v>
      </c>
      <c r="I86" s="6"/>
      <c r="J86" s="150"/>
      <c r="K86" s="6"/>
      <c r="L86" s="150">
        <v>1513379.5</v>
      </c>
      <c r="M86" s="6">
        <v>34352.43</v>
      </c>
      <c r="N86" s="150"/>
      <c r="O86" s="7">
        <v>34352.43</v>
      </c>
      <c r="P86" s="6"/>
      <c r="R86" s="55" t="s">
        <v>100</v>
      </c>
      <c r="S86" s="51">
        <f t="shared" si="12"/>
        <v>0.98880844927261757</v>
      </c>
      <c r="T86" s="51">
        <f t="shared" si="13"/>
        <v>1.0042141673680971</v>
      </c>
      <c r="U86" s="51">
        <f t="shared" si="14"/>
        <v>1.0042141673680971</v>
      </c>
      <c r="V86" s="51">
        <f>(9*((F86-(MIN($F$4:$F$224)))/(MAX($F$4:$F4306)-MIN($F$4:$F$224))))+1</f>
        <v>1</v>
      </c>
      <c r="W86" s="51">
        <f t="shared" si="15"/>
        <v>0.99979329322070076</v>
      </c>
      <c r="X86" s="51">
        <f t="shared" si="16"/>
        <v>1.0478738127671292</v>
      </c>
      <c r="Y86" s="51">
        <f t="shared" si="17"/>
        <v>0.99848116644377949</v>
      </c>
      <c r="Z86" s="51">
        <f t="shared" si="18"/>
        <v>0.9969639080111895</v>
      </c>
      <c r="AA86" s="51">
        <f>(9*((K86-(MIN($K$4:$K$224)))/(MAX($K$4:$K4306)-MIN($K$4:$K$224))))+1</f>
        <v>0.98390044143975441</v>
      </c>
      <c r="AB86" s="51">
        <f t="shared" si="19"/>
        <v>1.0232966003358852</v>
      </c>
      <c r="AC86" s="51">
        <f t="shared" si="20"/>
        <v>1.0179158112168198</v>
      </c>
      <c r="AD86" s="51">
        <f t="shared" si="21"/>
        <v>0.99928194765825362</v>
      </c>
      <c r="AE86" s="51">
        <f t="shared" si="22"/>
        <v>1.0101682818116198</v>
      </c>
      <c r="AF86" s="13">
        <f t="shared" si="23"/>
        <v>1.0057624651472266</v>
      </c>
    </row>
    <row r="87" spans="2:32">
      <c r="B87" s="17" t="s">
        <v>101</v>
      </c>
      <c r="C87" s="85">
        <v>2000</v>
      </c>
      <c r="D87" s="150">
        <v>25621.33</v>
      </c>
      <c r="E87" s="6">
        <v>25621.33</v>
      </c>
      <c r="F87" s="150">
        <v>600</v>
      </c>
      <c r="G87" s="6">
        <v>1012999.72</v>
      </c>
      <c r="H87" s="150">
        <v>4538040.6900000004</v>
      </c>
      <c r="I87" s="6">
        <v>177384</v>
      </c>
      <c r="J87" s="150"/>
      <c r="K87" s="6"/>
      <c r="L87" s="150">
        <v>5728424.4100000001</v>
      </c>
      <c r="M87" s="6">
        <v>181134.85</v>
      </c>
      <c r="N87" s="150"/>
      <c r="O87" s="7">
        <v>181134.85</v>
      </c>
      <c r="P87" s="6"/>
      <c r="R87" s="55" t="s">
        <v>101</v>
      </c>
      <c r="S87" s="51">
        <f t="shared" si="12"/>
        <v>1.1007239565464417</v>
      </c>
      <c r="T87" s="51">
        <f t="shared" si="13"/>
        <v>1.0036328897176883</v>
      </c>
      <c r="U87" s="51">
        <f t="shared" si="14"/>
        <v>1.0036328897176883</v>
      </c>
      <c r="V87" s="51">
        <f>(9*((F87-(MIN($F$4:$F$224)))/(MAX($F$4:$F4307)-MIN($F$4:$F$224))))+1</f>
        <v>1.0107999999999999</v>
      </c>
      <c r="W87" s="51">
        <f t="shared" si="15"/>
        <v>1.0501211088127369</v>
      </c>
      <c r="X87" s="51">
        <f t="shared" si="16"/>
        <v>1.1468048768241299</v>
      </c>
      <c r="Y87" s="51">
        <f t="shared" si="17"/>
        <v>1.0296111313336556</v>
      </c>
      <c r="Z87" s="51">
        <f t="shared" si="18"/>
        <v>0.9969639080111895</v>
      </c>
      <c r="AA87" s="51">
        <f>(9*((K87-(MIN($K$4:$K$224)))/(MAX($K$4:$K4307)-MIN($K$4:$K$224))))+1</f>
        <v>0.98390044143975441</v>
      </c>
      <c r="AB87" s="51">
        <f t="shared" si="19"/>
        <v>1.0931368431358668</v>
      </c>
      <c r="AC87" s="51">
        <f t="shared" si="20"/>
        <v>1.0987621771836555</v>
      </c>
      <c r="AD87" s="51">
        <f t="shared" si="21"/>
        <v>0.99928194765825362</v>
      </c>
      <c r="AE87" s="51">
        <f t="shared" si="22"/>
        <v>1.0725114870612913</v>
      </c>
      <c r="AF87" s="13">
        <f t="shared" si="23"/>
        <v>1.0453756659571039</v>
      </c>
    </row>
    <row r="88" spans="2:32">
      <c r="B88" s="17" t="s">
        <v>102</v>
      </c>
      <c r="C88" s="85"/>
      <c r="D88" s="150"/>
      <c r="E88" s="6"/>
      <c r="F88" s="150"/>
      <c r="G88" s="6">
        <v>6188475.7699999996</v>
      </c>
      <c r="H88" s="150"/>
      <c r="I88" s="6">
        <v>3391227</v>
      </c>
      <c r="J88" s="150"/>
      <c r="K88" s="6"/>
      <c r="L88" s="150">
        <v>11314063.32</v>
      </c>
      <c r="M88" s="6">
        <v>991025.49</v>
      </c>
      <c r="N88" s="150"/>
      <c r="O88" s="7">
        <v>1001025.49</v>
      </c>
      <c r="P88" s="6"/>
      <c r="R88" s="55" t="s">
        <v>102</v>
      </c>
      <c r="S88" s="51">
        <f t="shared" si="12"/>
        <v>0.98880844927261757</v>
      </c>
      <c r="T88" s="51">
        <f t="shared" si="13"/>
        <v>0.99997717077800607</v>
      </c>
      <c r="U88" s="51">
        <f t="shared" si="14"/>
        <v>0.99997717077800607</v>
      </c>
      <c r="V88" s="51">
        <f>(9*((F88-(MIN($F$4:$F$224)))/(MAX($F$4:$F4308)-MIN($F$4:$F$224))))+1</f>
        <v>1</v>
      </c>
      <c r="W88" s="51">
        <f t="shared" si="15"/>
        <v>1.3072489234634657</v>
      </c>
      <c r="X88" s="51">
        <f t="shared" si="16"/>
        <v>0.99837397299927366</v>
      </c>
      <c r="Y88" s="51">
        <f t="shared" si="17"/>
        <v>1.5936237804540603</v>
      </c>
      <c r="Z88" s="51">
        <f t="shared" si="18"/>
        <v>0.9969639080111895</v>
      </c>
      <c r="AA88" s="51">
        <f>(9*((K88-(MIN($K$4:$K$224)))/(MAX($K$4:$K4308)-MIN($K$4:$K$224))))+1</f>
        <v>0.98390044143975441</v>
      </c>
      <c r="AB88" s="51">
        <f t="shared" si="19"/>
        <v>1.1856868363143316</v>
      </c>
      <c r="AC88" s="51">
        <f t="shared" si="20"/>
        <v>1.5448422668466733</v>
      </c>
      <c r="AD88" s="51">
        <f t="shared" si="21"/>
        <v>0.99928194765825362</v>
      </c>
      <c r="AE88" s="51">
        <f t="shared" si="22"/>
        <v>1.4207453590181947</v>
      </c>
      <c r="AF88" s="13">
        <f t="shared" si="23"/>
        <v>1.1553407866949099</v>
      </c>
    </row>
    <row r="89" spans="2:32">
      <c r="B89" s="17" t="s">
        <v>103</v>
      </c>
      <c r="C89" s="85">
        <v>5000</v>
      </c>
      <c r="D89" s="150"/>
      <c r="E89" s="6"/>
      <c r="F89" s="150"/>
      <c r="G89" s="6">
        <v>1005872.2</v>
      </c>
      <c r="H89" s="150">
        <v>96192845</v>
      </c>
      <c r="I89" s="6">
        <v>54163.99</v>
      </c>
      <c r="J89" s="150">
        <v>163690.76</v>
      </c>
      <c r="K89" s="6">
        <v>147526.62</v>
      </c>
      <c r="L89" s="150">
        <v>99529394.170000002</v>
      </c>
      <c r="M89" s="6"/>
      <c r="N89" s="150"/>
      <c r="O89" s="7">
        <v>347000</v>
      </c>
      <c r="P89" s="6"/>
      <c r="R89" s="55" t="s">
        <v>103</v>
      </c>
      <c r="S89" s="51">
        <f t="shared" si="12"/>
        <v>1.2685972174571778</v>
      </c>
      <c r="T89" s="51">
        <f t="shared" si="13"/>
        <v>0.99997717077800607</v>
      </c>
      <c r="U89" s="51">
        <f t="shared" si="14"/>
        <v>0.99997717077800607</v>
      </c>
      <c r="V89" s="51">
        <f>(9*((F89-(MIN($F$4:$F$224)))/(MAX($F$4:$F4309)-MIN($F$4:$F$224))))+1</f>
        <v>1</v>
      </c>
      <c r="W89" s="51">
        <f t="shared" si="15"/>
        <v>1.0497669996208918</v>
      </c>
      <c r="X89" s="51">
        <f t="shared" si="16"/>
        <v>4.1446637267022748</v>
      </c>
      <c r="Y89" s="51">
        <f t="shared" si="17"/>
        <v>1.0079866635968238</v>
      </c>
      <c r="Z89" s="51">
        <f t="shared" si="18"/>
        <v>1.2454540105503387</v>
      </c>
      <c r="AA89" s="51">
        <f>(9*((K89-(MIN($K$4:$K$224)))/(MAX($K$4:$K4309)-MIN($K$4:$K$224))))+1</f>
        <v>1.0231493613674389</v>
      </c>
      <c r="AB89" s="51">
        <f t="shared" si="19"/>
        <v>2.6473510075852107</v>
      </c>
      <c r="AC89" s="51">
        <f t="shared" si="20"/>
        <v>0.9989948183102435</v>
      </c>
      <c r="AD89" s="51">
        <f t="shared" si="21"/>
        <v>0.99928194765825362</v>
      </c>
      <c r="AE89" s="51">
        <f t="shared" si="22"/>
        <v>1.1429597402663925</v>
      </c>
      <c r="AF89" s="13">
        <f t="shared" si="23"/>
        <v>1.4252430642054661</v>
      </c>
    </row>
    <row r="90" spans="2:32">
      <c r="B90" s="17" t="s">
        <v>104</v>
      </c>
      <c r="C90" s="85">
        <v>50000</v>
      </c>
      <c r="D90" s="150">
        <v>60000</v>
      </c>
      <c r="E90" s="6">
        <v>60000</v>
      </c>
      <c r="F90" s="150">
        <v>500000</v>
      </c>
      <c r="G90" s="6">
        <v>12648823.279999999</v>
      </c>
      <c r="H90" s="150"/>
      <c r="I90" s="6"/>
      <c r="J90" s="150">
        <v>61328.02</v>
      </c>
      <c r="K90" s="6"/>
      <c r="L90" s="150">
        <v>12710151.300000001</v>
      </c>
      <c r="M90" s="6">
        <v>1404744.82</v>
      </c>
      <c r="N90" s="150"/>
      <c r="O90" s="7">
        <v>1404744.82</v>
      </c>
      <c r="P90" s="6"/>
      <c r="R90" s="55" t="s">
        <v>104</v>
      </c>
      <c r="S90" s="51">
        <f t="shared" si="12"/>
        <v>3.786696131118219</v>
      </c>
      <c r="T90" s="51">
        <f t="shared" si="13"/>
        <v>1.0085381290257212</v>
      </c>
      <c r="U90" s="51">
        <f t="shared" si="14"/>
        <v>1.0085381290257212</v>
      </c>
      <c r="V90" s="51">
        <f>(9*((F90-(MIN($F$4:$F$224)))/(MAX($F$4:$F4310)-MIN($F$4:$F$224))))+1</f>
        <v>10</v>
      </c>
      <c r="W90" s="51">
        <f t="shared" si="15"/>
        <v>1.6282116756977409</v>
      </c>
      <c r="X90" s="51">
        <f t="shared" si="16"/>
        <v>0.99837397299927366</v>
      </c>
      <c r="Y90" s="51">
        <f t="shared" si="17"/>
        <v>0.99848116644377949</v>
      </c>
      <c r="Z90" s="51">
        <f t="shared" si="18"/>
        <v>1.0900626631169938</v>
      </c>
      <c r="AA90" s="51">
        <f>(9*((K90-(MIN($K$4:$K$224)))/(MAX($K$4:$K4310)-MIN($K$4:$K$224))))+1</f>
        <v>0.98390044143975441</v>
      </c>
      <c r="AB90" s="51">
        <f t="shared" si="19"/>
        <v>1.2088190034857926</v>
      </c>
      <c r="AC90" s="51">
        <f t="shared" si="20"/>
        <v>1.7727149532401398</v>
      </c>
      <c r="AD90" s="51">
        <f t="shared" si="21"/>
        <v>0.99928194765825362</v>
      </c>
      <c r="AE90" s="51">
        <f t="shared" si="22"/>
        <v>1.5922179171995476</v>
      </c>
      <c r="AF90" s="13">
        <f t="shared" si="23"/>
        <v>2.0827566254193033</v>
      </c>
    </row>
    <row r="91" spans="2:32">
      <c r="B91" s="17" t="s">
        <v>105</v>
      </c>
      <c r="C91" s="85"/>
      <c r="D91" s="150">
        <v>2190411.31</v>
      </c>
      <c r="E91" s="6">
        <v>2576954.48</v>
      </c>
      <c r="F91" s="150"/>
      <c r="G91" s="6">
        <v>23094078</v>
      </c>
      <c r="H91" s="150">
        <v>28344165</v>
      </c>
      <c r="I91" s="6">
        <v>1180000</v>
      </c>
      <c r="J91" s="150"/>
      <c r="K91" s="6">
        <v>33889205</v>
      </c>
      <c r="L91" s="150">
        <v>86507448</v>
      </c>
      <c r="M91" s="6"/>
      <c r="N91" s="150">
        <v>1503643.36</v>
      </c>
      <c r="O91" s="7">
        <v>1503643.36</v>
      </c>
      <c r="P91" s="6"/>
      <c r="R91" s="55" t="s">
        <v>105</v>
      </c>
      <c r="S91" s="51">
        <f t="shared" si="12"/>
        <v>0.98880844927261757</v>
      </c>
      <c r="T91" s="51">
        <f t="shared" si="13"/>
        <v>1.312510833615224</v>
      </c>
      <c r="U91" s="51">
        <f t="shared" si="14"/>
        <v>1.3676638326037152</v>
      </c>
      <c r="V91" s="51">
        <f>(9*((F91-(MIN($F$4:$F$224)))/(MAX($F$4:$F4311)-MIN($F$4:$F$224))))+1</f>
        <v>1</v>
      </c>
      <c r="W91" s="51">
        <f t="shared" si="15"/>
        <v>2.1471524443684427</v>
      </c>
      <c r="X91" s="51">
        <f t="shared" si="16"/>
        <v>1.9254590999311907</v>
      </c>
      <c r="Y91" s="51">
        <f t="shared" si="17"/>
        <v>1.2055649990896422</v>
      </c>
      <c r="Z91" s="51">
        <f t="shared" si="18"/>
        <v>0.9969639080111895</v>
      </c>
      <c r="AA91" s="51">
        <f>(9*((K91-(MIN($K$4:$K$224)))/(MAX($K$4:$K4311)-MIN($K$4:$K$224))))+1</f>
        <v>10</v>
      </c>
      <c r="AB91" s="51">
        <f t="shared" si="19"/>
        <v>2.4315867864061089</v>
      </c>
      <c r="AC91" s="51">
        <f t="shared" si="20"/>
        <v>0.9989948183102435</v>
      </c>
      <c r="AD91" s="51">
        <f t="shared" si="21"/>
        <v>1.7531691508530092</v>
      </c>
      <c r="AE91" s="51">
        <f t="shared" si="22"/>
        <v>1.6342233016189682</v>
      </c>
      <c r="AF91" s="13">
        <f t="shared" si="23"/>
        <v>2.1355459710831037</v>
      </c>
    </row>
    <row r="92" spans="2:32">
      <c r="B92" s="17" t="s">
        <v>106</v>
      </c>
      <c r="C92" s="85"/>
      <c r="D92" s="150">
        <v>40233.35</v>
      </c>
      <c r="E92" s="6">
        <v>86642.35</v>
      </c>
      <c r="F92" s="150">
        <v>0</v>
      </c>
      <c r="G92" s="6">
        <v>5147195.58</v>
      </c>
      <c r="H92" s="150">
        <v>5812250.3499999996</v>
      </c>
      <c r="I92" s="6">
        <v>751640.66</v>
      </c>
      <c r="J92" s="150"/>
      <c r="K92" s="6">
        <v>479410</v>
      </c>
      <c r="L92" s="150">
        <v>12190496.59</v>
      </c>
      <c r="M92" s="6"/>
      <c r="N92" s="150">
        <v>1433981.44</v>
      </c>
      <c r="O92" s="7">
        <v>1433981.44</v>
      </c>
      <c r="P92" s="6"/>
      <c r="R92" s="55" t="s">
        <v>106</v>
      </c>
      <c r="S92" s="51">
        <f t="shared" si="12"/>
        <v>0.98880844927261757</v>
      </c>
      <c r="T92" s="51">
        <f t="shared" si="13"/>
        <v>1.0057177712699346</v>
      </c>
      <c r="U92" s="51">
        <f t="shared" si="14"/>
        <v>1.0123395297919049</v>
      </c>
      <c r="V92" s="51">
        <f>(9*((F92-(MIN($F$4:$F$224)))/(MAX($F$4:$F4312)-MIN($F$4:$F$224))))+1</f>
        <v>1</v>
      </c>
      <c r="W92" s="51">
        <f t="shared" si="15"/>
        <v>1.2555160785797963</v>
      </c>
      <c r="X92" s="51">
        <f t="shared" si="16"/>
        <v>1.1884819142100953</v>
      </c>
      <c r="Y92" s="51">
        <f t="shared" si="17"/>
        <v>1.130390173770276</v>
      </c>
      <c r="Z92" s="51">
        <f t="shared" si="18"/>
        <v>0.9969639080111895</v>
      </c>
      <c r="AA92" s="51">
        <f>(9*((K92-(MIN($K$4:$K$224)))/(MAX($K$4:$K4312)-MIN($K$4:$K$224))))+1</f>
        <v>1.1114457258266077</v>
      </c>
      <c r="AB92" s="51">
        <f t="shared" si="19"/>
        <v>1.2002087011299503</v>
      </c>
      <c r="AC92" s="51">
        <f t="shared" si="20"/>
        <v>0.9989948183102435</v>
      </c>
      <c r="AD92" s="51">
        <f t="shared" si="21"/>
        <v>1.7182424977416111</v>
      </c>
      <c r="AE92" s="51">
        <f t="shared" si="22"/>
        <v>1.6046356481612436</v>
      </c>
      <c r="AF92" s="13">
        <f t="shared" si="23"/>
        <v>1.1701342473904208</v>
      </c>
    </row>
    <row r="93" spans="2:32">
      <c r="B93" s="17" t="s">
        <v>107</v>
      </c>
      <c r="C93" s="85"/>
      <c r="D93" s="150">
        <v>15321.6</v>
      </c>
      <c r="E93" s="6">
        <v>19152</v>
      </c>
      <c r="F93" s="150">
        <v>186.73</v>
      </c>
      <c r="G93" s="6">
        <v>586763.54</v>
      </c>
      <c r="H93" s="150">
        <v>1941205.47</v>
      </c>
      <c r="I93" s="6"/>
      <c r="J93" s="150"/>
      <c r="K93" s="6"/>
      <c r="L93" s="150">
        <v>2527969.0099999998</v>
      </c>
      <c r="M93" s="6"/>
      <c r="N93" s="150">
        <v>204124.52</v>
      </c>
      <c r="O93" s="7">
        <v>204124.52</v>
      </c>
      <c r="P93" s="6"/>
      <c r="R93" s="55" t="s">
        <v>107</v>
      </c>
      <c r="S93" s="51">
        <f t="shared" si="12"/>
        <v>0.98880844927261757</v>
      </c>
      <c r="T93" s="51">
        <f t="shared" si="13"/>
        <v>1.0021632970761427</v>
      </c>
      <c r="U93" s="51">
        <f t="shared" si="14"/>
        <v>1.0027098286506768</v>
      </c>
      <c r="V93" s="51">
        <f>(9*((F93-(MIN($F$4:$F$224)))/(MAX($F$4:$F4313)-MIN($F$4:$F$224))))+1</f>
        <v>1.00336114</v>
      </c>
      <c r="W93" s="51">
        <f t="shared" si="15"/>
        <v>1.0289448582746876</v>
      </c>
      <c r="X93" s="51">
        <f t="shared" si="16"/>
        <v>1.0618672076581843</v>
      </c>
      <c r="Y93" s="51">
        <f t="shared" si="17"/>
        <v>0.99848116644377949</v>
      </c>
      <c r="Z93" s="51">
        <f t="shared" si="18"/>
        <v>0.9969639080111895</v>
      </c>
      <c r="AA93" s="51">
        <f>(9*((K93-(MIN($K$4:$K$224)))/(MAX($K$4:$K4313)-MIN($K$4:$K$224))))+1</f>
        <v>0.98390044143975441</v>
      </c>
      <c r="AB93" s="51">
        <f t="shared" si="19"/>
        <v>1.040107614034127</v>
      </c>
      <c r="AC93" s="51">
        <f t="shared" si="20"/>
        <v>0.9989948183102435</v>
      </c>
      <c r="AD93" s="51">
        <f t="shared" si="21"/>
        <v>1.1016246092095086</v>
      </c>
      <c r="AE93" s="51">
        <f t="shared" si="22"/>
        <v>1.0822759378411066</v>
      </c>
      <c r="AF93" s="13">
        <f t="shared" si="23"/>
        <v>1.0223233289401554</v>
      </c>
    </row>
    <row r="94" spans="2:32">
      <c r="B94" s="17" t="s">
        <v>108</v>
      </c>
      <c r="C94" s="85"/>
      <c r="D94" s="150">
        <v>6595.2</v>
      </c>
      <c r="E94" s="6">
        <v>7418.4</v>
      </c>
      <c r="F94" s="150">
        <v>0</v>
      </c>
      <c r="G94" s="6">
        <v>180734</v>
      </c>
      <c r="H94" s="150">
        <v>1335000</v>
      </c>
      <c r="I94" s="6">
        <v>248233</v>
      </c>
      <c r="J94" s="150">
        <v>93777.7</v>
      </c>
      <c r="K94" s="6"/>
      <c r="L94" s="150">
        <v>1857744.7</v>
      </c>
      <c r="M94" s="6"/>
      <c r="N94" s="150">
        <v>376679.39</v>
      </c>
      <c r="O94" s="7">
        <v>376679.39</v>
      </c>
      <c r="P94" s="6"/>
      <c r="R94" s="55" t="s">
        <v>108</v>
      </c>
      <c r="S94" s="51">
        <f t="shared" si="12"/>
        <v>0.98880844927261757</v>
      </c>
      <c r="T94" s="51">
        <f t="shared" si="13"/>
        <v>1.0009181913085949</v>
      </c>
      <c r="U94" s="51">
        <f t="shared" si="14"/>
        <v>1.0010356476557536</v>
      </c>
      <c r="V94" s="51">
        <f>(9*((F94-(MIN($F$4:$F$224)))/(MAX($F$4:$F4314)-MIN($F$4:$F$224))))+1</f>
        <v>1</v>
      </c>
      <c r="W94" s="51">
        <f t="shared" si="15"/>
        <v>1.0087725132971002</v>
      </c>
      <c r="X94" s="51">
        <f t="shared" si="16"/>
        <v>1.0420393497868456</v>
      </c>
      <c r="Y94" s="51">
        <f t="shared" si="17"/>
        <v>1.0420447605363052</v>
      </c>
      <c r="Z94" s="51">
        <f t="shared" si="18"/>
        <v>1.1393227698607256</v>
      </c>
      <c r="AA94" s="51">
        <f>(9*((K94-(MIN($K$4:$K$224)))/(MAX($K$4:$K4314)-MIN($K$4:$K$224))))+1</f>
        <v>0.98390044143975441</v>
      </c>
      <c r="AB94" s="51">
        <f t="shared" si="19"/>
        <v>1.0290024824067514</v>
      </c>
      <c r="AC94" s="51">
        <f t="shared" si="20"/>
        <v>0.9989948183102435</v>
      </c>
      <c r="AD94" s="51">
        <f t="shared" si="21"/>
        <v>1.1881390791978805</v>
      </c>
      <c r="AE94" s="51">
        <f t="shared" si="22"/>
        <v>1.1555655298592815</v>
      </c>
      <c r="AF94" s="13">
        <f t="shared" si="23"/>
        <v>1.044503387148604</v>
      </c>
    </row>
    <row r="95" spans="2:32">
      <c r="B95" s="17" t="s">
        <v>109</v>
      </c>
      <c r="C95" s="85"/>
      <c r="D95" s="150"/>
      <c r="E95" s="6"/>
      <c r="F95" s="150"/>
      <c r="G95" s="6">
        <v>540321.98</v>
      </c>
      <c r="H95" s="150">
        <v>2837229.23</v>
      </c>
      <c r="I95" s="6">
        <v>141324</v>
      </c>
      <c r="J95" s="150">
        <v>470352.17</v>
      </c>
      <c r="K95" s="6">
        <v>196438.55</v>
      </c>
      <c r="L95" s="150">
        <v>4185665.93</v>
      </c>
      <c r="M95" s="6"/>
      <c r="N95" s="150">
        <v>180588.79</v>
      </c>
      <c r="O95" s="7">
        <v>180588.79</v>
      </c>
      <c r="P95" s="6"/>
      <c r="R95" s="55" t="s">
        <v>109</v>
      </c>
      <c r="S95" s="51">
        <f t="shared" si="12"/>
        <v>0.98880844927261757</v>
      </c>
      <c r="T95" s="51">
        <f t="shared" si="13"/>
        <v>0.99997717077800607</v>
      </c>
      <c r="U95" s="51">
        <f t="shared" si="14"/>
        <v>0.99997717077800607</v>
      </c>
      <c r="V95" s="51">
        <f>(9*((F95-(MIN($F$4:$F$224)))/(MAX($F$4:$F4315)-MIN($F$4:$F$224))))+1</f>
        <v>1</v>
      </c>
      <c r="W95" s="51">
        <f t="shared" si="15"/>
        <v>1.0266375503639937</v>
      </c>
      <c r="X95" s="51">
        <f t="shared" si="16"/>
        <v>1.0911744848799199</v>
      </c>
      <c r="Y95" s="51">
        <f t="shared" si="17"/>
        <v>1.0232827898038166</v>
      </c>
      <c r="Z95" s="51">
        <f t="shared" si="18"/>
        <v>1.7109801356395011</v>
      </c>
      <c r="AA95" s="51">
        <f>(9*((K95-(MIN($K$4:$K$224)))/(MAX($K$4:$K4315)-MIN($K$4:$K$224))))+1</f>
        <v>1.0361622021962908</v>
      </c>
      <c r="AB95" s="51">
        <f t="shared" si="19"/>
        <v>1.0675744519572328</v>
      </c>
      <c r="AC95" s="51">
        <f t="shared" si="20"/>
        <v>0.9989948183102435</v>
      </c>
      <c r="AD95" s="51">
        <f t="shared" si="21"/>
        <v>1.0898244136732167</v>
      </c>
      <c r="AE95" s="51">
        <f t="shared" si="22"/>
        <v>1.0722795578516582</v>
      </c>
      <c r="AF95" s="13">
        <f t="shared" si="23"/>
        <v>1.085051784269577</v>
      </c>
    </row>
    <row r="96" spans="2:32">
      <c r="B96" s="17" t="s">
        <v>110</v>
      </c>
      <c r="C96" s="85">
        <v>7000</v>
      </c>
      <c r="D96" s="150">
        <v>12300</v>
      </c>
      <c r="E96" s="6">
        <v>12300</v>
      </c>
      <c r="F96" s="150">
        <v>1500</v>
      </c>
      <c r="G96" s="6">
        <v>2730758.85</v>
      </c>
      <c r="H96" s="150">
        <v>7720955.3799999999</v>
      </c>
      <c r="I96" s="6">
        <v>1908439.83</v>
      </c>
      <c r="J96" s="150"/>
      <c r="K96" s="6">
        <v>5042638.8099999996</v>
      </c>
      <c r="L96" s="150">
        <v>17402792.870000001</v>
      </c>
      <c r="M96" s="6"/>
      <c r="N96" s="150">
        <v>4694358.9400000004</v>
      </c>
      <c r="O96" s="7">
        <v>4694358.9400000004</v>
      </c>
      <c r="P96" s="6"/>
      <c r="R96" s="55" t="s">
        <v>110</v>
      </c>
      <c r="S96" s="51">
        <f t="shared" si="12"/>
        <v>1.3805127247310018</v>
      </c>
      <c r="T96" s="51">
        <f t="shared" si="13"/>
        <v>1.0017321672187878</v>
      </c>
      <c r="U96" s="51">
        <f t="shared" si="14"/>
        <v>1.0017321672187878</v>
      </c>
      <c r="V96" s="51">
        <f>(9*((F96-(MIN($F$4:$F$224)))/(MAX($F$4:$F4316)-MIN($F$4:$F$224))))+1</f>
        <v>1.0269999999999999</v>
      </c>
      <c r="W96" s="51">
        <f t="shared" si="15"/>
        <v>1.135462756020869</v>
      </c>
      <c r="X96" s="51">
        <f t="shared" si="16"/>
        <v>1.2509121196867123</v>
      </c>
      <c r="Y96" s="51">
        <f t="shared" si="17"/>
        <v>1.3334023820119312</v>
      </c>
      <c r="Z96" s="51">
        <f t="shared" si="18"/>
        <v>0.9969639080111895</v>
      </c>
      <c r="AA96" s="51">
        <f>(9*((K96-(MIN($K$4:$K$224)))/(MAX($K$4:$K4316)-MIN($K$4:$K$224))))+1</f>
        <v>2.3254761304775986</v>
      </c>
      <c r="AB96" s="51">
        <f t="shared" si="19"/>
        <v>1.2865726771998138</v>
      </c>
      <c r="AC96" s="51">
        <f t="shared" si="20"/>
        <v>0.9989948183102435</v>
      </c>
      <c r="AD96" s="51">
        <f t="shared" si="21"/>
        <v>3.3529099596017886</v>
      </c>
      <c r="AE96" s="51">
        <f t="shared" si="22"/>
        <v>2.9894226251978018</v>
      </c>
      <c r="AF96" s="13">
        <f t="shared" si="23"/>
        <v>1.5446995719758867</v>
      </c>
    </row>
    <row r="97" spans="2:32">
      <c r="B97" s="17" t="s">
        <v>111</v>
      </c>
      <c r="C97" s="85"/>
      <c r="D97" s="150">
        <v>54000</v>
      </c>
      <c r="E97" s="6">
        <v>60000</v>
      </c>
      <c r="F97" s="150"/>
      <c r="G97" s="6">
        <v>2672740.91</v>
      </c>
      <c r="H97" s="150">
        <v>5410876.8399999999</v>
      </c>
      <c r="I97" s="6">
        <v>1262468.5900000001</v>
      </c>
      <c r="J97" s="150"/>
      <c r="K97" s="6">
        <v>3670981.58</v>
      </c>
      <c r="L97" s="150">
        <v>13017067.92</v>
      </c>
      <c r="M97" s="6"/>
      <c r="N97" s="150">
        <v>550754.38</v>
      </c>
      <c r="O97" s="7">
        <v>550754.38</v>
      </c>
      <c r="P97" s="6"/>
      <c r="R97" s="55" t="s">
        <v>111</v>
      </c>
      <c r="S97" s="51">
        <f t="shared" si="12"/>
        <v>0.98880844927261757</v>
      </c>
      <c r="T97" s="51">
        <f t="shared" si="13"/>
        <v>1.0076820332009497</v>
      </c>
      <c r="U97" s="51">
        <f t="shared" si="14"/>
        <v>1.0085381290257212</v>
      </c>
      <c r="V97" s="51">
        <f>(9*((F97-(MIN($F$4:$F$224)))/(MAX($F$4:$F4317)-MIN($F$4:$F$224))))+1</f>
        <v>1</v>
      </c>
      <c r="W97" s="51">
        <f t="shared" si="15"/>
        <v>1.1325803108160966</v>
      </c>
      <c r="X97" s="51">
        <f t="shared" si="16"/>
        <v>1.1753537302799828</v>
      </c>
      <c r="Y97" s="51">
        <f t="shared" si="17"/>
        <v>1.2200378056066765</v>
      </c>
      <c r="Z97" s="51">
        <f t="shared" si="18"/>
        <v>0.9969639080111895</v>
      </c>
      <c r="AA97" s="51">
        <f>(9*((K97-(MIN($K$4:$K$224)))/(MAX($K$4:$K4317)-MIN($K$4:$K$224))))+1</f>
        <v>1.9605517203033571</v>
      </c>
      <c r="AB97" s="51">
        <f t="shared" si="19"/>
        <v>1.213904389695865</v>
      </c>
      <c r="AC97" s="51">
        <f t="shared" si="20"/>
        <v>0.9989948183102435</v>
      </c>
      <c r="AD97" s="51">
        <f t="shared" si="21"/>
        <v>1.2754156973430602</v>
      </c>
      <c r="AE97" s="51">
        <f t="shared" si="22"/>
        <v>1.2295007656348225</v>
      </c>
      <c r="AF97" s="13">
        <f t="shared" si="23"/>
        <v>1.169871673653891</v>
      </c>
    </row>
    <row r="98" spans="2:32">
      <c r="B98" s="17" t="s">
        <v>112</v>
      </c>
      <c r="C98" s="85"/>
      <c r="D98" s="150">
        <v>7432</v>
      </c>
      <c r="E98" s="6">
        <v>7432</v>
      </c>
      <c r="F98" s="150">
        <v>0</v>
      </c>
      <c r="G98" s="6">
        <v>776944.68</v>
      </c>
      <c r="H98" s="150">
        <v>3096506.84</v>
      </c>
      <c r="I98" s="6">
        <v>58501.09</v>
      </c>
      <c r="J98" s="150">
        <v>250977.36</v>
      </c>
      <c r="K98" s="6">
        <v>323305.77</v>
      </c>
      <c r="L98" s="150">
        <v>4506235.74</v>
      </c>
      <c r="M98" s="6"/>
      <c r="N98" s="150">
        <v>62069.39</v>
      </c>
      <c r="O98" s="7">
        <v>62069.39</v>
      </c>
      <c r="P98" s="6"/>
      <c r="R98" s="55" t="s">
        <v>112</v>
      </c>
      <c r="S98" s="51">
        <f t="shared" si="12"/>
        <v>0.98880844927261757</v>
      </c>
      <c r="T98" s="51">
        <f t="shared" si="13"/>
        <v>1.0010375881396232</v>
      </c>
      <c r="U98" s="51">
        <f t="shared" si="14"/>
        <v>1.0010375881396232</v>
      </c>
      <c r="V98" s="51">
        <f>(9*((F98-(MIN($F$4:$F$224)))/(MAX($F$4:$F4318)-MIN($F$4:$F$224))))+1</f>
        <v>1</v>
      </c>
      <c r="W98" s="51">
        <f t="shared" si="15"/>
        <v>1.0383934308201994</v>
      </c>
      <c r="X98" s="51">
        <f t="shared" si="16"/>
        <v>1.0996549751669844</v>
      </c>
      <c r="Y98" s="51">
        <f t="shared" si="17"/>
        <v>1.0087478019786613</v>
      </c>
      <c r="Z98" s="51">
        <f t="shared" si="18"/>
        <v>1.3779590840455909</v>
      </c>
      <c r="AA98" s="51">
        <f>(9*((K98-(MIN($K$4:$K$224)))/(MAX($K$4:$K4318)-MIN($K$4:$K$224))))+1</f>
        <v>1.0699147639999025</v>
      </c>
      <c r="AB98" s="51">
        <f t="shared" si="19"/>
        <v>1.0728860616417766</v>
      </c>
      <c r="AC98" s="51">
        <f t="shared" si="20"/>
        <v>0.9989948183102435</v>
      </c>
      <c r="AD98" s="51">
        <f t="shared" si="21"/>
        <v>1.0304019060712011</v>
      </c>
      <c r="AE98" s="51">
        <f t="shared" si="22"/>
        <v>1.0219405643927146</v>
      </c>
      <c r="AF98" s="13">
        <f t="shared" si="23"/>
        <v>1.0545982332291646</v>
      </c>
    </row>
    <row r="99" spans="2:32">
      <c r="B99" s="17" t="s">
        <v>113</v>
      </c>
      <c r="C99" s="85"/>
      <c r="D99" s="150">
        <v>1600</v>
      </c>
      <c r="E99" s="6">
        <v>1600</v>
      </c>
      <c r="F99" s="150"/>
      <c r="G99" s="6">
        <v>571900.97</v>
      </c>
      <c r="H99" s="150">
        <v>1935858.57</v>
      </c>
      <c r="I99" s="6">
        <v>313259.28000000003</v>
      </c>
      <c r="J99" s="150">
        <v>176044.47</v>
      </c>
      <c r="K99" s="6">
        <v>91205.06</v>
      </c>
      <c r="L99" s="150">
        <v>3098268.35</v>
      </c>
      <c r="M99" s="6"/>
      <c r="N99" s="150">
        <v>100231.33</v>
      </c>
      <c r="O99" s="7">
        <v>100231.33</v>
      </c>
      <c r="P99" s="6"/>
      <c r="R99" s="55" t="s">
        <v>113</v>
      </c>
      <c r="S99" s="51">
        <f t="shared" si="12"/>
        <v>0.98880844927261757</v>
      </c>
      <c r="T99" s="51">
        <f t="shared" si="13"/>
        <v>1.0002054629979451</v>
      </c>
      <c r="U99" s="51">
        <f t="shared" si="14"/>
        <v>1.0002054629979451</v>
      </c>
      <c r="V99" s="51">
        <f>(9*((F99-(MIN($F$4:$F$224)))/(MAX($F$4:$F4319)-MIN($F$4:$F$224))))+1</f>
        <v>1</v>
      </c>
      <c r="W99" s="51">
        <f t="shared" si="15"/>
        <v>1.0282064566074258</v>
      </c>
      <c r="X99" s="51">
        <f t="shared" si="16"/>
        <v>1.061692320464817</v>
      </c>
      <c r="Y99" s="51">
        <f t="shared" si="17"/>
        <v>1.0534565328118164</v>
      </c>
      <c r="Z99" s="51">
        <f t="shared" si="18"/>
        <v>1.2642075105318826</v>
      </c>
      <c r="AA99" s="51">
        <f>(9*((K99-(MIN($K$4:$K$224)))/(MAX($K$4:$K4319)-MIN($K$4:$K$224))))+1</f>
        <v>1.0081652154645349</v>
      </c>
      <c r="AB99" s="51">
        <f t="shared" si="19"/>
        <v>1.0495570612463678</v>
      </c>
      <c r="AC99" s="51">
        <f t="shared" si="20"/>
        <v>0.9989948183102435</v>
      </c>
      <c r="AD99" s="51">
        <f t="shared" si="21"/>
        <v>1.0495352983239266</v>
      </c>
      <c r="AE99" s="51">
        <f t="shared" si="22"/>
        <v>1.0381491652465882</v>
      </c>
      <c r="AF99" s="13">
        <f t="shared" si="23"/>
        <v>1.041629519559701</v>
      </c>
    </row>
    <row r="100" spans="2:32">
      <c r="B100" s="17" t="s">
        <v>114</v>
      </c>
      <c r="C100" s="85">
        <v>5000</v>
      </c>
      <c r="D100" s="150">
        <v>10143</v>
      </c>
      <c r="E100" s="6">
        <v>10143</v>
      </c>
      <c r="F100" s="150"/>
      <c r="G100" s="6">
        <v>1531069.09</v>
      </c>
      <c r="H100" s="150">
        <v>6591130.4800000004</v>
      </c>
      <c r="I100" s="6"/>
      <c r="J100" s="150"/>
      <c r="K100" s="6"/>
      <c r="L100" s="150">
        <v>8122199.5700000003</v>
      </c>
      <c r="M100" s="6"/>
      <c r="N100" s="150">
        <v>282389.23</v>
      </c>
      <c r="O100" s="7">
        <v>282389.23</v>
      </c>
      <c r="P100" s="6"/>
      <c r="R100" s="55" t="s">
        <v>114</v>
      </c>
      <c r="S100" s="51">
        <f t="shared" si="12"/>
        <v>1.2685972174571778</v>
      </c>
      <c r="T100" s="51">
        <f t="shared" si="13"/>
        <v>1.0014244007697823</v>
      </c>
      <c r="U100" s="51">
        <f t="shared" si="14"/>
        <v>1.0014244007697823</v>
      </c>
      <c r="V100" s="51">
        <f>(9*((F100-(MIN($F$4:$F$224)))/(MAX($F$4:$F4320)-MIN($F$4:$F$224))))+1</f>
        <v>1</v>
      </c>
      <c r="W100" s="51">
        <f t="shared" si="15"/>
        <v>1.0758598125877414</v>
      </c>
      <c r="X100" s="51">
        <f t="shared" si="16"/>
        <v>1.2139576403140677</v>
      </c>
      <c r="Y100" s="51">
        <f t="shared" si="17"/>
        <v>0.99848116644377949</v>
      </c>
      <c r="Z100" s="51">
        <f t="shared" si="18"/>
        <v>0.9969639080111895</v>
      </c>
      <c r="AA100" s="51">
        <f>(9*((K100-(MIN($K$4:$K$224)))/(MAX($K$4:$K4320)-MIN($K$4:$K$224))))+1</f>
        <v>0.98390044143975441</v>
      </c>
      <c r="AB100" s="51">
        <f t="shared" si="19"/>
        <v>1.1327999646334177</v>
      </c>
      <c r="AC100" s="51">
        <f t="shared" si="20"/>
        <v>0.9989948183102435</v>
      </c>
      <c r="AD100" s="51">
        <f t="shared" si="21"/>
        <v>1.1408644747922281</v>
      </c>
      <c r="AE100" s="51">
        <f t="shared" si="22"/>
        <v>1.1155174723473236</v>
      </c>
      <c r="AF100" s="13">
        <f t="shared" si="23"/>
        <v>1.0714450552212682</v>
      </c>
    </row>
    <row r="101" spans="2:32">
      <c r="B101" s="17" t="s">
        <v>115</v>
      </c>
      <c r="C101" s="85"/>
      <c r="D101" s="150">
        <v>1720</v>
      </c>
      <c r="E101" s="6">
        <v>1720</v>
      </c>
      <c r="F101" s="150">
        <v>0</v>
      </c>
      <c r="G101" s="6">
        <v>520337.16</v>
      </c>
      <c r="H101" s="150">
        <v>2382575.9500000002</v>
      </c>
      <c r="I101" s="6">
        <v>120256.87</v>
      </c>
      <c r="J101" s="150"/>
      <c r="K101" s="6"/>
      <c r="L101" s="150">
        <v>3023169.98</v>
      </c>
      <c r="M101" s="6"/>
      <c r="N101" s="150">
        <v>199710.24</v>
      </c>
      <c r="O101" s="7">
        <v>199710.24</v>
      </c>
      <c r="P101" s="6"/>
      <c r="R101" s="55" t="s">
        <v>115</v>
      </c>
      <c r="S101" s="51">
        <f t="shared" si="12"/>
        <v>0.98880844927261757</v>
      </c>
      <c r="T101" s="51">
        <f t="shared" si="13"/>
        <v>1.0002225849144406</v>
      </c>
      <c r="U101" s="51">
        <f t="shared" si="14"/>
        <v>1.0002225849144406</v>
      </c>
      <c r="V101" s="51">
        <f>(9*((F101-(MIN($F$4:$F$224)))/(MAX($F$4:$F4321)-MIN($F$4:$F$224))))+1</f>
        <v>1</v>
      </c>
      <c r="W101" s="51">
        <f t="shared" si="15"/>
        <v>1.0256446652567797</v>
      </c>
      <c r="X101" s="51">
        <f t="shared" si="16"/>
        <v>1.076303618378867</v>
      </c>
      <c r="Y101" s="51">
        <f t="shared" si="17"/>
        <v>1.0195856185976737</v>
      </c>
      <c r="Z101" s="51">
        <f t="shared" si="18"/>
        <v>0.9969639080111895</v>
      </c>
      <c r="AA101" s="51">
        <f>(9*((K101-(MIN($K$4:$K$224)))/(MAX($K$4:$K4321)-MIN($K$4:$K$224))))+1</f>
        <v>0.98390044143975441</v>
      </c>
      <c r="AB101" s="51">
        <f t="shared" si="19"/>
        <v>1.0483127356207405</v>
      </c>
      <c r="AC101" s="51">
        <f t="shared" si="20"/>
        <v>0.9989948183102435</v>
      </c>
      <c r="AD101" s="51">
        <f t="shared" si="21"/>
        <v>1.0994114054061024</v>
      </c>
      <c r="AE101" s="51">
        <f t="shared" si="22"/>
        <v>1.0804010514339368</v>
      </c>
      <c r="AF101" s="13">
        <f t="shared" si="23"/>
        <v>1.0245209139659066</v>
      </c>
    </row>
    <row r="102" spans="2:32">
      <c r="B102" s="17" t="s">
        <v>116</v>
      </c>
      <c r="C102" s="85"/>
      <c r="D102" s="150">
        <v>20304</v>
      </c>
      <c r="E102" s="6">
        <v>32040</v>
      </c>
      <c r="F102" s="150">
        <v>300</v>
      </c>
      <c r="G102" s="6">
        <v>3494231.78</v>
      </c>
      <c r="H102" s="150">
        <v>599715.44999999995</v>
      </c>
      <c r="I102" s="6"/>
      <c r="J102" s="150"/>
      <c r="K102" s="6"/>
      <c r="L102" s="150">
        <v>4093947.23</v>
      </c>
      <c r="M102" s="6"/>
      <c r="N102" s="150">
        <v>194466.98</v>
      </c>
      <c r="O102" s="7">
        <v>194466.98</v>
      </c>
      <c r="P102" s="6"/>
      <c r="R102" s="55" t="s">
        <v>116</v>
      </c>
      <c r="S102" s="51">
        <f t="shared" si="12"/>
        <v>0.98880844927261757</v>
      </c>
      <c r="T102" s="51">
        <f t="shared" si="13"/>
        <v>1.0028741990490329</v>
      </c>
      <c r="U102" s="51">
        <f t="shared" si="14"/>
        <v>1.004548722482286</v>
      </c>
      <c r="V102" s="51">
        <f>(9*((F102-(MIN($F$4:$F$224)))/(MAX($F$4:$F4322)-MIN($F$4:$F$224))))+1</f>
        <v>1.0054000000000001</v>
      </c>
      <c r="W102" s="51">
        <f t="shared" si="15"/>
        <v>1.1733935906222364</v>
      </c>
      <c r="X102" s="51">
        <f t="shared" si="16"/>
        <v>1.0179895543397817</v>
      </c>
      <c r="Y102" s="51">
        <f t="shared" si="17"/>
        <v>0.99848116644377949</v>
      </c>
      <c r="Z102" s="51">
        <f t="shared" si="18"/>
        <v>0.9969639080111895</v>
      </c>
      <c r="AA102" s="51">
        <f>(9*((K102-(MIN($K$4:$K$224)))/(MAX($K$4:$K4322)-MIN($K$4:$K$224))))+1</f>
        <v>0.98390044143975441</v>
      </c>
      <c r="AB102" s="51">
        <f t="shared" si="19"/>
        <v>1.0660547394953082</v>
      </c>
      <c r="AC102" s="51">
        <f t="shared" si="20"/>
        <v>0.9989948183102435</v>
      </c>
      <c r="AD102" s="51">
        <f t="shared" si="21"/>
        <v>1.0967825728503406</v>
      </c>
      <c r="AE102" s="51">
        <f t="shared" si="22"/>
        <v>1.0781740706118643</v>
      </c>
      <c r="AF102" s="13">
        <f t="shared" si="23"/>
        <v>1.0317204794560335</v>
      </c>
    </row>
    <row r="103" spans="2:32">
      <c r="B103" s="17" t="s">
        <v>117</v>
      </c>
      <c r="C103" s="85">
        <v>3100</v>
      </c>
      <c r="D103" s="150">
        <v>1792.5</v>
      </c>
      <c r="E103" s="6">
        <v>1792.5</v>
      </c>
      <c r="F103" s="150"/>
      <c r="G103" s="6">
        <v>503868.57</v>
      </c>
      <c r="H103" s="150">
        <v>5839726</v>
      </c>
      <c r="I103" s="6"/>
      <c r="J103" s="150"/>
      <c r="K103" s="6">
        <v>444768.53</v>
      </c>
      <c r="L103" s="150">
        <v>6788363.0999999996</v>
      </c>
      <c r="M103" s="6"/>
      <c r="N103" s="150">
        <v>2439784.15</v>
      </c>
      <c r="O103" s="7">
        <v>2439784.15</v>
      </c>
      <c r="P103" s="6"/>
      <c r="R103" s="55" t="s">
        <v>117</v>
      </c>
      <c r="S103" s="51">
        <f t="shared" si="12"/>
        <v>1.1622774855470448</v>
      </c>
      <c r="T103" s="51">
        <f t="shared" si="13"/>
        <v>1.0002329294056567</v>
      </c>
      <c r="U103" s="51">
        <f t="shared" si="14"/>
        <v>1.0002329294056567</v>
      </c>
      <c r="V103" s="51">
        <f>(9*((F103-(MIN($F$4:$F$224)))/(MAX($F$4:$F4323)-MIN($F$4:$F$224))))+1</f>
        <v>1</v>
      </c>
      <c r="W103" s="51">
        <f t="shared" si="15"/>
        <v>1.0248264733617407</v>
      </c>
      <c r="X103" s="51">
        <f t="shared" si="16"/>
        <v>1.1893805918203826</v>
      </c>
      <c r="Y103" s="51">
        <f t="shared" si="17"/>
        <v>0.99848116644377949</v>
      </c>
      <c r="Z103" s="51">
        <f t="shared" si="18"/>
        <v>0.9969639080111895</v>
      </c>
      <c r="AA103" s="51">
        <f>(9*((K103-(MIN($K$4:$K$224)))/(MAX($K$4:$K4323)-MIN($K$4:$K$224))))+1</f>
        <v>1.1022294889047064</v>
      </c>
      <c r="AB103" s="51">
        <f t="shared" si="19"/>
        <v>1.1106992599174934</v>
      </c>
      <c r="AC103" s="51">
        <f t="shared" si="20"/>
        <v>0.9989948183102435</v>
      </c>
      <c r="AD103" s="51">
        <f t="shared" si="21"/>
        <v>2.2225255027273185</v>
      </c>
      <c r="AE103" s="51">
        <f t="shared" si="22"/>
        <v>2.0318323437206005</v>
      </c>
      <c r="AF103" s="13">
        <f t="shared" si="23"/>
        <v>1.2183597613519856</v>
      </c>
    </row>
    <row r="104" spans="2:32">
      <c r="B104" s="17" t="s">
        <v>118</v>
      </c>
      <c r="C104" s="85">
        <v>80000</v>
      </c>
      <c r="D104" s="150"/>
      <c r="E104" s="6"/>
      <c r="F104" s="150">
        <v>2000</v>
      </c>
      <c r="G104" s="6">
        <v>500733.45</v>
      </c>
      <c r="H104" s="150">
        <v>2602849.39</v>
      </c>
      <c r="I104" s="6">
        <v>105169.31</v>
      </c>
      <c r="J104" s="150"/>
      <c r="K104" s="6"/>
      <c r="L104" s="150">
        <v>3208752.15</v>
      </c>
      <c r="M104" s="6"/>
      <c r="N104" s="150">
        <v>130952.48</v>
      </c>
      <c r="O104" s="7">
        <v>130952.48</v>
      </c>
      <c r="P104" s="6"/>
      <c r="R104" s="55" t="s">
        <v>118</v>
      </c>
      <c r="S104" s="51">
        <f t="shared" si="12"/>
        <v>5.4654287402255797</v>
      </c>
      <c r="T104" s="51">
        <f t="shared" si="13"/>
        <v>0.99997717077800607</v>
      </c>
      <c r="U104" s="51">
        <f t="shared" si="14"/>
        <v>0.99997717077800607</v>
      </c>
      <c r="V104" s="51">
        <f>(9*((F104-(MIN($F$4:$F$224)))/(MAX($F$4:$F4324)-MIN($F$4:$F$224))))+1</f>
        <v>1.036</v>
      </c>
      <c r="W104" s="51">
        <f t="shared" si="15"/>
        <v>1.0246707144428548</v>
      </c>
      <c r="X104" s="51">
        <f t="shared" si="16"/>
        <v>1.0835083545241064</v>
      </c>
      <c r="Y104" s="51">
        <f t="shared" si="17"/>
        <v>1.0169378306738819</v>
      </c>
      <c r="Z104" s="51">
        <f t="shared" si="18"/>
        <v>0.9969639080111895</v>
      </c>
      <c r="AA104" s="51">
        <f>(9*((K104-(MIN($K$4:$K$224)))/(MAX($K$4:$K4324)-MIN($K$4:$K$224))))+1</f>
        <v>0.98390044143975441</v>
      </c>
      <c r="AB104" s="51">
        <f t="shared" si="19"/>
        <v>1.0513876978308461</v>
      </c>
      <c r="AC104" s="51">
        <f t="shared" si="20"/>
        <v>0.9989948183102435</v>
      </c>
      <c r="AD104" s="51">
        <f t="shared" si="21"/>
        <v>1.0649380743202415</v>
      </c>
      <c r="AE104" s="51">
        <f t="shared" si="22"/>
        <v>1.0511974237502697</v>
      </c>
      <c r="AF104" s="13">
        <f t="shared" si="23"/>
        <v>1.3672217188526909</v>
      </c>
    </row>
    <row r="105" spans="2:32">
      <c r="B105" s="17" t="s">
        <v>119</v>
      </c>
      <c r="C105" s="85"/>
      <c r="D105" s="150"/>
      <c r="E105" s="6"/>
      <c r="F105" s="150">
        <v>1500</v>
      </c>
      <c r="G105" s="6">
        <v>746706.36</v>
      </c>
      <c r="H105" s="150">
        <v>5492078.2599999998</v>
      </c>
      <c r="I105" s="6"/>
      <c r="J105" s="150"/>
      <c r="K105" s="6"/>
      <c r="L105" s="150">
        <v>6471826.6600000001</v>
      </c>
      <c r="M105" s="6"/>
      <c r="N105" s="150">
        <v>17911.04</v>
      </c>
      <c r="O105" s="7">
        <v>17911.04</v>
      </c>
      <c r="P105" s="6"/>
      <c r="R105" s="55" t="s">
        <v>119</v>
      </c>
      <c r="S105" s="51">
        <f t="shared" si="12"/>
        <v>0.98880844927261757</v>
      </c>
      <c r="T105" s="51">
        <f t="shared" si="13"/>
        <v>0.99997717077800607</v>
      </c>
      <c r="U105" s="51">
        <f t="shared" si="14"/>
        <v>0.99997717077800607</v>
      </c>
      <c r="V105" s="51">
        <f>(9*((F105-(MIN($F$4:$F$224)))/(MAX($F$4:$F4325)-MIN($F$4:$F$224))))+1</f>
        <v>1.0269999999999999</v>
      </c>
      <c r="W105" s="51">
        <f t="shared" si="15"/>
        <v>1.036891131695405</v>
      </c>
      <c r="X105" s="51">
        <f t="shared" si="16"/>
        <v>1.1780096782949534</v>
      </c>
      <c r="Y105" s="51">
        <f t="shared" si="17"/>
        <v>0.99848116644377949</v>
      </c>
      <c r="Z105" s="51">
        <f t="shared" si="18"/>
        <v>0.9969639080111895</v>
      </c>
      <c r="AA105" s="51">
        <f>(9*((K105-(MIN($K$4:$K$224)))/(MAX($K$4:$K4325)-MIN($K$4:$K$224))))+1</f>
        <v>0.98390044143975441</v>
      </c>
      <c r="AB105" s="51">
        <f t="shared" si="19"/>
        <v>1.1054544802540089</v>
      </c>
      <c r="AC105" s="51">
        <f t="shared" si="20"/>
        <v>0.9989948183102435</v>
      </c>
      <c r="AD105" s="51">
        <f t="shared" si="21"/>
        <v>1.0082620716764312</v>
      </c>
      <c r="AE105" s="51">
        <f t="shared" si="22"/>
        <v>1.0031850957368849</v>
      </c>
      <c r="AF105" s="13">
        <f t="shared" si="23"/>
        <v>1.0250696602070215</v>
      </c>
    </row>
    <row r="106" spans="2:32">
      <c r="B106" s="17" t="s">
        <v>120</v>
      </c>
      <c r="C106" s="85"/>
      <c r="D106" s="150">
        <v>7393</v>
      </c>
      <c r="E106" s="6">
        <v>7393</v>
      </c>
      <c r="F106" s="150">
        <v>800</v>
      </c>
      <c r="G106" s="6">
        <v>1777408.03</v>
      </c>
      <c r="H106" s="150">
        <v>5367677.05</v>
      </c>
      <c r="I106" s="6">
        <v>2888824.27</v>
      </c>
      <c r="J106" s="150"/>
      <c r="K106" s="6"/>
      <c r="L106" s="150">
        <v>10033909.35</v>
      </c>
      <c r="M106" s="6"/>
      <c r="N106" s="150">
        <v>534899.36</v>
      </c>
      <c r="O106" s="7">
        <v>534899.36</v>
      </c>
      <c r="P106" s="6"/>
      <c r="R106" s="55" t="s">
        <v>120</v>
      </c>
      <c r="S106" s="51">
        <f t="shared" si="12"/>
        <v>0.98880844927261757</v>
      </c>
      <c r="T106" s="51">
        <f t="shared" si="13"/>
        <v>1.001032023516762</v>
      </c>
      <c r="U106" s="51">
        <f t="shared" si="14"/>
        <v>1.001032023516762</v>
      </c>
      <c r="V106" s="51">
        <f>(9*((F106-(MIN($F$4:$F$224)))/(MAX($F$4:$F4326)-MIN($F$4:$F$224))))+1</f>
        <v>1.0144</v>
      </c>
      <c r="W106" s="51">
        <f t="shared" si="15"/>
        <v>1.0880984149295641</v>
      </c>
      <c r="X106" s="51">
        <f t="shared" si="16"/>
        <v>1.1739407451807362</v>
      </c>
      <c r="Y106" s="51">
        <f t="shared" si="17"/>
        <v>1.5054547271827514</v>
      </c>
      <c r="Z106" s="51">
        <f t="shared" si="18"/>
        <v>0.9969639080111895</v>
      </c>
      <c r="AA106" s="51">
        <f>(9*((K106-(MIN($K$4:$K$224)))/(MAX($K$4:$K4326)-MIN($K$4:$K$224))))+1</f>
        <v>0.98390044143975441</v>
      </c>
      <c r="AB106" s="51">
        <f t="shared" si="19"/>
        <v>1.1644756117615285</v>
      </c>
      <c r="AC106" s="51">
        <f t="shared" si="20"/>
        <v>0.9989948183102435</v>
      </c>
      <c r="AD106" s="51">
        <f t="shared" si="21"/>
        <v>1.2674664076362263</v>
      </c>
      <c r="AE106" s="51">
        <f t="shared" si="22"/>
        <v>1.2227666297206057</v>
      </c>
      <c r="AF106" s="13">
        <f t="shared" si="23"/>
        <v>1.1082564769599033</v>
      </c>
    </row>
    <row r="107" spans="2:32">
      <c r="B107" s="17" t="s">
        <v>121</v>
      </c>
      <c r="C107" s="85">
        <v>1800</v>
      </c>
      <c r="D107" s="150">
        <v>27000</v>
      </c>
      <c r="E107" s="6">
        <v>27000</v>
      </c>
      <c r="F107" s="150"/>
      <c r="G107" s="6">
        <v>278124.11</v>
      </c>
      <c r="H107" s="150">
        <v>2853251.89</v>
      </c>
      <c r="I107" s="6"/>
      <c r="J107" s="150"/>
      <c r="K107" s="6">
        <v>60514.11</v>
      </c>
      <c r="L107" s="150">
        <v>3191890.11</v>
      </c>
      <c r="M107" s="6"/>
      <c r="N107" s="150">
        <v>177375.59</v>
      </c>
      <c r="O107" s="7">
        <v>177375.59</v>
      </c>
      <c r="P107" s="6"/>
      <c r="R107" s="55" t="s">
        <v>121</v>
      </c>
      <c r="S107" s="51">
        <f t="shared" si="12"/>
        <v>1.0895324058190592</v>
      </c>
      <c r="T107" s="51">
        <f t="shared" si="13"/>
        <v>1.0038296019894779</v>
      </c>
      <c r="U107" s="51">
        <f t="shared" si="14"/>
        <v>1.0038296019894779</v>
      </c>
      <c r="V107" s="51">
        <f>(9*((F107-(MIN($F$4:$F$224)))/(MAX($F$4:$F4327)-MIN($F$4:$F$224))))+1</f>
        <v>1</v>
      </c>
      <c r="W107" s="51">
        <f t="shared" si="15"/>
        <v>1.0136110452332869</v>
      </c>
      <c r="X107" s="51">
        <f t="shared" si="16"/>
        <v>1.0916985564050428</v>
      </c>
      <c r="Y107" s="51">
        <f t="shared" si="17"/>
        <v>0.99848116644377949</v>
      </c>
      <c r="Z107" s="51">
        <f t="shared" si="18"/>
        <v>0.9969639080111895</v>
      </c>
      <c r="AA107" s="51">
        <f>(9*((K107-(MIN($K$4:$K$224)))/(MAX($K$4:$K4327)-MIN($K$4:$K$224))))+1</f>
        <v>1</v>
      </c>
      <c r="AB107" s="51">
        <f t="shared" si="19"/>
        <v>1.0511083060348276</v>
      </c>
      <c r="AC107" s="51">
        <f t="shared" si="20"/>
        <v>0.9989948183102435</v>
      </c>
      <c r="AD107" s="51">
        <f t="shared" si="21"/>
        <v>1.0882133997680941</v>
      </c>
      <c r="AE107" s="51">
        <f t="shared" si="22"/>
        <v>1.0709148086731921</v>
      </c>
      <c r="AF107" s="13">
        <f t="shared" si="23"/>
        <v>1.0313213552828979</v>
      </c>
    </row>
    <row r="108" spans="2:32">
      <c r="B108" s="17" t="s">
        <v>122</v>
      </c>
      <c r="C108" s="85"/>
      <c r="D108" s="150">
        <v>1374.72</v>
      </c>
      <c r="E108" s="6">
        <v>1374.72</v>
      </c>
      <c r="F108" s="150"/>
      <c r="G108" s="6">
        <v>1366153.2</v>
      </c>
      <c r="H108" s="150">
        <v>5616758.2300000004</v>
      </c>
      <c r="I108" s="6">
        <v>78798.320000000007</v>
      </c>
      <c r="J108" s="150">
        <v>234960.33</v>
      </c>
      <c r="K108" s="6"/>
      <c r="L108" s="150">
        <v>7296670.0800000001</v>
      </c>
      <c r="M108" s="6"/>
      <c r="N108" s="150">
        <v>1086209.26</v>
      </c>
      <c r="O108" s="7">
        <v>1086209.26</v>
      </c>
      <c r="P108" s="6"/>
      <c r="R108" s="55" t="s">
        <v>122</v>
      </c>
      <c r="S108" s="51">
        <f t="shared" si="12"/>
        <v>0.98880844927261757</v>
      </c>
      <c r="T108" s="51">
        <f t="shared" si="13"/>
        <v>1.0001733194533777</v>
      </c>
      <c r="U108" s="51">
        <f t="shared" si="14"/>
        <v>1.0001733194533777</v>
      </c>
      <c r="V108" s="51">
        <f>(9*((F108-(MIN($F$4:$F$224)))/(MAX($F$4:$F4328)-MIN($F$4:$F$224))))+1</f>
        <v>1</v>
      </c>
      <c r="W108" s="51">
        <f t="shared" si="15"/>
        <v>1.0676664672824567</v>
      </c>
      <c r="X108" s="51">
        <f t="shared" si="16"/>
        <v>1.1820877291323417</v>
      </c>
      <c r="Y108" s="51">
        <f t="shared" si="17"/>
        <v>1.0123098597587414</v>
      </c>
      <c r="Z108" s="51">
        <f t="shared" si="18"/>
        <v>1.3536444958118223</v>
      </c>
      <c r="AA108" s="51">
        <f>(9*((K108-(MIN($K$4:$K$224)))/(MAX($K$4:$K4328)-MIN($K$4:$K$224))))+1</f>
        <v>0.98390044143975441</v>
      </c>
      <c r="AB108" s="51">
        <f t="shared" si="19"/>
        <v>1.1191215386020936</v>
      </c>
      <c r="AC108" s="51">
        <f t="shared" si="20"/>
        <v>0.9989948183102435</v>
      </c>
      <c r="AD108" s="51">
        <f t="shared" si="21"/>
        <v>1.5438786804271496</v>
      </c>
      <c r="AE108" s="51">
        <f t="shared" si="22"/>
        <v>1.4569256403969237</v>
      </c>
      <c r="AF108" s="13">
        <f t="shared" si="23"/>
        <v>1.1313603661031464</v>
      </c>
    </row>
    <row r="109" spans="2:32">
      <c r="B109" s="17" t="s">
        <v>123</v>
      </c>
      <c r="C109" s="85">
        <v>1000</v>
      </c>
      <c r="D109" s="150">
        <v>728664</v>
      </c>
      <c r="E109" s="6">
        <v>1182000</v>
      </c>
      <c r="F109" s="150"/>
      <c r="G109" s="6">
        <v>14473778.01</v>
      </c>
      <c r="H109" s="150">
        <v>18558343.379999999</v>
      </c>
      <c r="I109" s="6">
        <v>3206233.11</v>
      </c>
      <c r="J109" s="150"/>
      <c r="K109" s="6">
        <v>16881206.460000001</v>
      </c>
      <c r="L109" s="150">
        <v>53119560.960000001</v>
      </c>
      <c r="M109" s="6"/>
      <c r="N109" s="150">
        <v>2602249.58</v>
      </c>
      <c r="O109" s="7">
        <v>2602249.58</v>
      </c>
      <c r="P109" s="6"/>
      <c r="R109" s="55" t="s">
        <v>123</v>
      </c>
      <c r="S109" s="51">
        <f t="shared" si="12"/>
        <v>1.0447662029095297</v>
      </c>
      <c r="T109" s="51">
        <f t="shared" si="13"/>
        <v>1.1039448721215581</v>
      </c>
      <c r="U109" s="51">
        <f t="shared" si="14"/>
        <v>1.1686280482579949</v>
      </c>
      <c r="V109" s="51">
        <f>(9*((F109-(MIN($F$4:$F$224)))/(MAX($F$4:$F4329)-MIN($F$4:$F$224))))+1</f>
        <v>1</v>
      </c>
      <c r="W109" s="51">
        <f t="shared" si="15"/>
        <v>1.718879010842961</v>
      </c>
      <c r="X109" s="51">
        <f t="shared" si="16"/>
        <v>1.6053830038912897</v>
      </c>
      <c r="Y109" s="51">
        <f t="shared" si="17"/>
        <v>1.5611583196428169</v>
      </c>
      <c r="Z109" s="51">
        <f t="shared" si="18"/>
        <v>0.9969639080111895</v>
      </c>
      <c r="AA109" s="51">
        <f>(9*((K109-(MIN($K$4:$K$224)))/(MAX($K$4:$K4329)-MIN($K$4:$K$224))))+1</f>
        <v>5.4750839351797334</v>
      </c>
      <c r="AB109" s="51">
        <f t="shared" si="19"/>
        <v>1.8783736683394854</v>
      </c>
      <c r="AC109" s="51">
        <f t="shared" si="20"/>
        <v>0.9989948183102435</v>
      </c>
      <c r="AD109" s="51">
        <f t="shared" si="21"/>
        <v>2.3039813930645945</v>
      </c>
      <c r="AE109" s="51">
        <f t="shared" si="22"/>
        <v>2.1008366267162488</v>
      </c>
      <c r="AF109" s="13">
        <f t="shared" si="23"/>
        <v>1.7659226005605879</v>
      </c>
    </row>
    <row r="110" spans="2:32">
      <c r="B110" s="17" t="s">
        <v>124</v>
      </c>
      <c r="C110" s="85"/>
      <c r="D110" s="150">
        <v>46951.63</v>
      </c>
      <c r="E110" s="6">
        <v>46951.63</v>
      </c>
      <c r="F110" s="150">
        <v>0</v>
      </c>
      <c r="G110" s="6">
        <v>2157678.63</v>
      </c>
      <c r="H110" s="150">
        <v>7121567.8799999999</v>
      </c>
      <c r="I110" s="6">
        <v>50134.55</v>
      </c>
      <c r="J110" s="150"/>
      <c r="K110" s="6"/>
      <c r="L110" s="150">
        <v>9329381.0600000005</v>
      </c>
      <c r="M110" s="6"/>
      <c r="N110" s="150">
        <v>684873.28</v>
      </c>
      <c r="O110" s="7">
        <v>684873.28</v>
      </c>
      <c r="P110" s="6"/>
      <c r="R110" s="55" t="s">
        <v>124</v>
      </c>
      <c r="S110" s="51">
        <f t="shared" si="12"/>
        <v>0.98880844927261757</v>
      </c>
      <c r="T110" s="51">
        <f t="shared" si="13"/>
        <v>1.0066763531795422</v>
      </c>
      <c r="U110" s="51">
        <f t="shared" si="14"/>
        <v>1.0066763531795422</v>
      </c>
      <c r="V110" s="51">
        <f>(9*((F110-(MIN($F$4:$F$224)))/(MAX($F$4:$F4330)-MIN($F$4:$F$224))))+1</f>
        <v>1</v>
      </c>
      <c r="W110" s="51">
        <f t="shared" si="15"/>
        <v>1.1069910051781309</v>
      </c>
      <c r="X110" s="51">
        <f t="shared" si="16"/>
        <v>1.2313072649831462</v>
      </c>
      <c r="Y110" s="51">
        <f t="shared" si="17"/>
        <v>1.0072795179369791</v>
      </c>
      <c r="Z110" s="51">
        <f t="shared" si="18"/>
        <v>0.9969639080111895</v>
      </c>
      <c r="AA110" s="51">
        <f>(9*((K110-(MIN($K$4:$K$224)))/(MAX($K$4:$K4330)-MIN($K$4:$K$224))))+1</f>
        <v>0.98390044143975441</v>
      </c>
      <c r="AB110" s="51">
        <f t="shared" si="19"/>
        <v>1.1528020880189178</v>
      </c>
      <c r="AC110" s="51">
        <f t="shared" si="20"/>
        <v>0.9989948183102435</v>
      </c>
      <c r="AD110" s="51">
        <f t="shared" si="21"/>
        <v>1.3426593836494707</v>
      </c>
      <c r="AE110" s="51">
        <f t="shared" si="22"/>
        <v>1.2864653674622084</v>
      </c>
      <c r="AF110" s="13">
        <f t="shared" si="23"/>
        <v>1.0853480731247493</v>
      </c>
    </row>
    <row r="111" spans="2:32">
      <c r="B111" s="17" t="s">
        <v>125</v>
      </c>
      <c r="C111" s="85"/>
      <c r="D111" s="150">
        <v>900000</v>
      </c>
      <c r="E111" s="6">
        <v>900000</v>
      </c>
      <c r="F111" s="150">
        <v>0</v>
      </c>
      <c r="G111" s="6">
        <v>10667827.51</v>
      </c>
      <c r="H111" s="150">
        <v>16259818.710000001</v>
      </c>
      <c r="I111" s="6"/>
      <c r="J111" s="150"/>
      <c r="K111" s="6"/>
      <c r="L111" s="150">
        <v>26927646.219999999</v>
      </c>
      <c r="M111" s="6"/>
      <c r="N111" s="150">
        <v>919218.3</v>
      </c>
      <c r="O111" s="7">
        <v>919218.3</v>
      </c>
      <c r="P111" s="6"/>
      <c r="R111" s="55" t="s">
        <v>125</v>
      </c>
      <c r="S111" s="51">
        <f t="shared" si="12"/>
        <v>0.98880844927261757</v>
      </c>
      <c r="T111" s="51">
        <f t="shared" si="13"/>
        <v>1.1283915444937336</v>
      </c>
      <c r="U111" s="51">
        <f t="shared" si="14"/>
        <v>1.1283915444937336</v>
      </c>
      <c r="V111" s="51">
        <f>(9*((F111-(MIN($F$4:$F$224)))/(MAX($F$4:$F4331)-MIN($F$4:$F$224))))+1</f>
        <v>1</v>
      </c>
      <c r="W111" s="51">
        <f t="shared" si="15"/>
        <v>1.5297919152251875</v>
      </c>
      <c r="X111" s="51">
        <f t="shared" si="16"/>
        <v>1.5302025201676348</v>
      </c>
      <c r="Y111" s="51">
        <f t="shared" si="17"/>
        <v>0.99848116644377949</v>
      </c>
      <c r="Z111" s="51">
        <f t="shared" si="18"/>
        <v>0.9969639080111895</v>
      </c>
      <c r="AA111" s="51">
        <f>(9*((K111-(MIN($K$4:$K$224)))/(MAX($K$4:$K4331)-MIN($K$4:$K$224))))+1</f>
        <v>0.98390044143975441</v>
      </c>
      <c r="AB111" s="51">
        <f t="shared" si="19"/>
        <v>1.4443926019697768</v>
      </c>
      <c r="AC111" s="51">
        <f t="shared" si="20"/>
        <v>0.9989948183102435</v>
      </c>
      <c r="AD111" s="51">
        <f t="shared" si="21"/>
        <v>1.4601538084646868</v>
      </c>
      <c r="AE111" s="51">
        <f t="shared" si="22"/>
        <v>1.3859992195481623</v>
      </c>
      <c r="AF111" s="13">
        <f t="shared" si="23"/>
        <v>1.1980363029108076</v>
      </c>
    </row>
    <row r="112" spans="2:32">
      <c r="B112" s="17" t="s">
        <v>126</v>
      </c>
      <c r="C112" s="85"/>
      <c r="D112" s="150">
        <v>160</v>
      </c>
      <c r="E112" s="6">
        <v>160</v>
      </c>
      <c r="F112" s="150"/>
      <c r="G112" s="6">
        <v>537632.77</v>
      </c>
      <c r="H112" s="150">
        <v>4571520.04</v>
      </c>
      <c r="I112" s="6"/>
      <c r="J112" s="150"/>
      <c r="K112" s="6"/>
      <c r="L112" s="150">
        <v>5109152.8099999996</v>
      </c>
      <c r="M112" s="6"/>
      <c r="N112" s="150">
        <v>117578.09</v>
      </c>
      <c r="O112" s="7">
        <v>117578.09</v>
      </c>
      <c r="P112" s="6"/>
      <c r="R112" s="55" t="s">
        <v>126</v>
      </c>
      <c r="S112" s="51">
        <f t="shared" si="12"/>
        <v>0.98880844927261757</v>
      </c>
      <c r="T112" s="51">
        <f t="shared" si="13"/>
        <v>1</v>
      </c>
      <c r="U112" s="51">
        <f t="shared" si="14"/>
        <v>1</v>
      </c>
      <c r="V112" s="51">
        <f>(9*((F112-(MIN($F$4:$F$224)))/(MAX($F$4:$F4332)-MIN($F$4:$F$224))))+1</f>
        <v>1</v>
      </c>
      <c r="W112" s="51">
        <f t="shared" si="15"/>
        <v>1.0265039451296625</v>
      </c>
      <c r="X112" s="51">
        <f t="shared" si="16"/>
        <v>1.1478999243390009</v>
      </c>
      <c r="Y112" s="51">
        <f t="shared" si="17"/>
        <v>0.99848116644377949</v>
      </c>
      <c r="Z112" s="51">
        <f t="shared" si="18"/>
        <v>0.9969639080111895</v>
      </c>
      <c r="AA112" s="51">
        <f>(9*((K112-(MIN($K$4:$K$224)))/(MAX($K$4:$K4332)-MIN($K$4:$K$224))))+1</f>
        <v>0.98390044143975441</v>
      </c>
      <c r="AB112" s="51">
        <f t="shared" si="19"/>
        <v>1.0828759610274639</v>
      </c>
      <c r="AC112" s="51">
        <f t="shared" si="20"/>
        <v>0.9989948183102435</v>
      </c>
      <c r="AD112" s="51">
        <f t="shared" si="21"/>
        <v>1.0582325072025602</v>
      </c>
      <c r="AE112" s="51">
        <f t="shared" si="22"/>
        <v>1.0455168910212198</v>
      </c>
      <c r="AF112" s="13">
        <f t="shared" si="23"/>
        <v>1.0252444624767301</v>
      </c>
    </row>
    <row r="113" spans="2:32">
      <c r="B113" s="17" t="s">
        <v>127</v>
      </c>
      <c r="C113" s="85">
        <v>3000</v>
      </c>
      <c r="D113" s="150">
        <v>20006</v>
      </c>
      <c r="E113" s="6">
        <v>20006</v>
      </c>
      <c r="F113" s="150"/>
      <c r="G113" s="6">
        <v>887064.29</v>
      </c>
      <c r="H113" s="150">
        <v>5739491.4800000004</v>
      </c>
      <c r="I113" s="6">
        <v>7315619.8200000003</v>
      </c>
      <c r="J113" s="150"/>
      <c r="K113" s="6">
        <v>134394.74</v>
      </c>
      <c r="L113" s="150">
        <v>14076570.33</v>
      </c>
      <c r="M113" s="6"/>
      <c r="N113" s="150">
        <v>478776.33</v>
      </c>
      <c r="O113" s="7">
        <v>478776.33</v>
      </c>
      <c r="P113" s="6"/>
      <c r="R113" s="55" t="s">
        <v>127</v>
      </c>
      <c r="S113" s="51">
        <f t="shared" si="12"/>
        <v>1.1566817101833538</v>
      </c>
      <c r="T113" s="51">
        <f t="shared" si="13"/>
        <v>1.0028316796230692</v>
      </c>
      <c r="U113" s="51">
        <f t="shared" si="14"/>
        <v>1.0028316796230692</v>
      </c>
      <c r="V113" s="51">
        <f>(9*((F113-(MIN($F$4:$F$224)))/(MAX($F$4:$F4333)-MIN($F$4:$F$224))))+1</f>
        <v>1</v>
      </c>
      <c r="W113" s="51">
        <f t="shared" si="15"/>
        <v>1.0438643893167594</v>
      </c>
      <c r="X113" s="51">
        <f t="shared" si="16"/>
        <v>1.1861021063650108</v>
      </c>
      <c r="Y113" s="51">
        <f t="shared" si="17"/>
        <v>2.2823342092451671</v>
      </c>
      <c r="Z113" s="51">
        <f t="shared" si="18"/>
        <v>0.9969639080111895</v>
      </c>
      <c r="AA113" s="51">
        <f>(9*((K113-(MIN($K$4:$K$224)))/(MAX($K$4:$K4333)-MIN($K$4:$K$224))))+1</f>
        <v>1.0196556725225379</v>
      </c>
      <c r="AB113" s="51">
        <f t="shared" si="19"/>
        <v>1.2314595776337238</v>
      </c>
      <c r="AC113" s="51">
        <f t="shared" si="20"/>
        <v>0.9989948183102435</v>
      </c>
      <c r="AD113" s="51">
        <f t="shared" si="21"/>
        <v>1.2393277976126931</v>
      </c>
      <c r="AE113" s="51">
        <f t="shared" si="22"/>
        <v>1.1989293774221121</v>
      </c>
      <c r="AF113" s="13">
        <f t="shared" si="23"/>
        <v>1.1815366866053023</v>
      </c>
    </row>
    <row r="114" spans="2:32">
      <c r="B114" s="17" t="s">
        <v>128</v>
      </c>
      <c r="C114" s="85">
        <v>20000</v>
      </c>
      <c r="D114" s="150"/>
      <c r="E114" s="6"/>
      <c r="F114" s="150">
        <v>0</v>
      </c>
      <c r="G114" s="6">
        <v>2330552.9900000002</v>
      </c>
      <c r="H114" s="150">
        <v>12047376.5</v>
      </c>
      <c r="I114" s="6"/>
      <c r="J114" s="150"/>
      <c r="K114" s="6">
        <v>519425.18</v>
      </c>
      <c r="L114" s="150">
        <v>14996354.67</v>
      </c>
      <c r="M114" s="6"/>
      <c r="N114" s="150">
        <v>572790.64</v>
      </c>
      <c r="O114" s="7">
        <v>572790.64</v>
      </c>
      <c r="P114" s="6"/>
      <c r="R114" s="55" t="s">
        <v>128</v>
      </c>
      <c r="S114" s="51">
        <f t="shared" si="12"/>
        <v>2.1079635220108583</v>
      </c>
      <c r="T114" s="51">
        <f t="shared" si="13"/>
        <v>0.99997717077800607</v>
      </c>
      <c r="U114" s="51">
        <f t="shared" si="14"/>
        <v>0.99997717077800607</v>
      </c>
      <c r="V114" s="51">
        <f>(9*((F114-(MIN($F$4:$F$224)))/(MAX($F$4:$F4334)-MIN($F$4:$F$224))))+1</f>
        <v>1</v>
      </c>
      <c r="W114" s="51">
        <f t="shared" si="15"/>
        <v>1.1155797429032226</v>
      </c>
      <c r="X114" s="51">
        <f t="shared" si="16"/>
        <v>1.3924213394219251</v>
      </c>
      <c r="Y114" s="51">
        <f t="shared" si="17"/>
        <v>0.99848116644377949</v>
      </c>
      <c r="Z114" s="51">
        <f t="shared" si="18"/>
        <v>0.9969639080111895</v>
      </c>
      <c r="AA114" s="51">
        <f>(9*((K114-(MIN($K$4:$K$224)))/(MAX($K$4:$K4334)-MIN($K$4:$K$224))))+1</f>
        <v>1.1220916187218146</v>
      </c>
      <c r="AB114" s="51">
        <f t="shared" si="19"/>
        <v>1.2466997382965008</v>
      </c>
      <c r="AC114" s="51">
        <f t="shared" si="20"/>
        <v>0.9989948183102435</v>
      </c>
      <c r="AD114" s="51">
        <f t="shared" si="21"/>
        <v>1.2864640980890139</v>
      </c>
      <c r="AE114" s="51">
        <f t="shared" si="22"/>
        <v>1.238860272584736</v>
      </c>
      <c r="AF114" s="13">
        <f t="shared" si="23"/>
        <v>1.1926518897191767</v>
      </c>
    </row>
    <row r="115" spans="2:32">
      <c r="B115" s="17" t="s">
        <v>129</v>
      </c>
      <c r="C115" s="85">
        <v>12000</v>
      </c>
      <c r="D115" s="150">
        <v>4851.2299999999996</v>
      </c>
      <c r="E115" s="6">
        <v>4851.2299999999996</v>
      </c>
      <c r="F115" s="150"/>
      <c r="G115" s="6">
        <v>839447.26</v>
      </c>
      <c r="H115" s="150">
        <v>3846332.92</v>
      </c>
      <c r="I115" s="6"/>
      <c r="J115" s="150"/>
      <c r="K115" s="6"/>
      <c r="L115" s="150">
        <v>4685780.18</v>
      </c>
      <c r="M115" s="6"/>
      <c r="N115" s="150">
        <v>294389.81</v>
      </c>
      <c r="O115" s="7">
        <v>294389.81</v>
      </c>
      <c r="P115" s="6"/>
      <c r="R115" s="55" t="s">
        <v>129</v>
      </c>
      <c r="S115" s="51">
        <f t="shared" si="12"/>
        <v>1.6603014929155619</v>
      </c>
      <c r="T115" s="51">
        <f t="shared" si="13"/>
        <v>1.0006693570693406</v>
      </c>
      <c r="U115" s="51">
        <f t="shared" si="14"/>
        <v>1.0006693570693406</v>
      </c>
      <c r="V115" s="51">
        <f>(9*((F115-(MIN($F$4:$F$224)))/(MAX($F$4:$F4335)-MIN($F$4:$F$224))))+1</f>
        <v>1</v>
      </c>
      <c r="W115" s="51">
        <f t="shared" si="15"/>
        <v>1.0414986817478764</v>
      </c>
      <c r="X115" s="51">
        <f t="shared" si="16"/>
        <v>1.1241803971208031</v>
      </c>
      <c r="Y115" s="51">
        <f t="shared" si="17"/>
        <v>0.99848116644377949</v>
      </c>
      <c r="Z115" s="51">
        <f t="shared" si="18"/>
        <v>0.9969639080111895</v>
      </c>
      <c r="AA115" s="51">
        <f>(9*((K115-(MIN($K$4:$K$224)))/(MAX($K$4:$K4335)-MIN($K$4:$K$224))))+1</f>
        <v>0.98390044143975441</v>
      </c>
      <c r="AB115" s="51">
        <f t="shared" si="19"/>
        <v>1.0758609830366206</v>
      </c>
      <c r="AC115" s="51">
        <f t="shared" si="20"/>
        <v>0.9989948183102435</v>
      </c>
      <c r="AD115" s="51">
        <f t="shared" si="21"/>
        <v>1.1468812497360652</v>
      </c>
      <c r="AE115" s="51">
        <f t="shared" si="22"/>
        <v>1.120614503872319</v>
      </c>
      <c r="AF115" s="13">
        <f t="shared" si="23"/>
        <v>1.0883858735979151</v>
      </c>
    </row>
    <row r="116" spans="2:32">
      <c r="B116" s="17" t="s">
        <v>130</v>
      </c>
      <c r="C116" s="85"/>
      <c r="D116" s="150">
        <v>621</v>
      </c>
      <c r="E116" s="6">
        <v>691</v>
      </c>
      <c r="F116" s="150">
        <v>0</v>
      </c>
      <c r="G116" s="6">
        <v>2421907.4300000002</v>
      </c>
      <c r="H116" s="150">
        <v>3128178.35</v>
      </c>
      <c r="I116" s="6"/>
      <c r="J116" s="150"/>
      <c r="K116" s="6"/>
      <c r="L116" s="150">
        <v>5550085.7800000003</v>
      </c>
      <c r="M116" s="6"/>
      <c r="N116" s="150">
        <v>181596.77</v>
      </c>
      <c r="O116" s="7">
        <v>181596.77</v>
      </c>
      <c r="P116" s="6"/>
      <c r="R116" s="55" t="s">
        <v>130</v>
      </c>
      <c r="S116" s="51">
        <f t="shared" si="12"/>
        <v>0.98880844927261757</v>
      </c>
      <c r="T116" s="51">
        <f t="shared" si="13"/>
        <v>1.00006577669587</v>
      </c>
      <c r="U116" s="51">
        <f t="shared" si="14"/>
        <v>1.0000757644804923</v>
      </c>
      <c r="V116" s="51">
        <f>(9*((F116-(MIN($F$4:$F$224)))/(MAX($F$4:$F4336)-MIN($F$4:$F$224))))+1</f>
        <v>1</v>
      </c>
      <c r="W116" s="51">
        <f t="shared" si="15"/>
        <v>1.120118410899926</v>
      </c>
      <c r="X116" s="51">
        <f t="shared" si="16"/>
        <v>1.1006908915846483</v>
      </c>
      <c r="Y116" s="51">
        <f t="shared" si="17"/>
        <v>0.99848116644377949</v>
      </c>
      <c r="Z116" s="51">
        <f t="shared" si="18"/>
        <v>0.9969639080111895</v>
      </c>
      <c r="AA116" s="51">
        <f>(9*((K116-(MIN($K$4:$K$224)))/(MAX($K$4:$K4336)-MIN($K$4:$K$224))))+1</f>
        <v>0.98390044143975441</v>
      </c>
      <c r="AB116" s="51">
        <f t="shared" si="19"/>
        <v>1.0901819011398119</v>
      </c>
      <c r="AC116" s="51">
        <f t="shared" si="20"/>
        <v>0.9989948183102435</v>
      </c>
      <c r="AD116" s="51">
        <f t="shared" si="21"/>
        <v>1.0903297883140999</v>
      </c>
      <c r="AE116" s="51">
        <f t="shared" si="22"/>
        <v>1.0727076793121679</v>
      </c>
      <c r="AF116" s="13">
        <f t="shared" si="23"/>
        <v>1.033947615069585</v>
      </c>
    </row>
    <row r="117" spans="2:32">
      <c r="B117" s="17" t="s">
        <v>131</v>
      </c>
      <c r="C117" s="85">
        <v>1300</v>
      </c>
      <c r="D117" s="150"/>
      <c r="E117" s="6"/>
      <c r="F117" s="150"/>
      <c r="G117" s="6">
        <v>783297.73</v>
      </c>
      <c r="H117" s="150">
        <v>6965039.8799999999</v>
      </c>
      <c r="I117" s="6">
        <v>190786.41</v>
      </c>
      <c r="J117" s="150"/>
      <c r="K117" s="6"/>
      <c r="L117" s="150">
        <v>7939124.0199999996</v>
      </c>
      <c r="M117" s="6"/>
      <c r="N117" s="150">
        <v>928277.92</v>
      </c>
      <c r="O117" s="7">
        <v>928277.92</v>
      </c>
      <c r="P117" s="6"/>
      <c r="R117" s="55" t="s">
        <v>131</v>
      </c>
      <c r="S117" s="51">
        <f t="shared" si="12"/>
        <v>1.0615535290006033</v>
      </c>
      <c r="T117" s="51">
        <f t="shared" si="13"/>
        <v>0.99997717077800607</v>
      </c>
      <c r="U117" s="51">
        <f t="shared" si="14"/>
        <v>0.99997717077800607</v>
      </c>
      <c r="V117" s="51">
        <f>(9*((F117-(MIN($F$4:$F$224)))/(MAX($F$4:$F4337)-MIN($F$4:$F$224))))+1</f>
        <v>1</v>
      </c>
      <c r="W117" s="51">
        <f t="shared" si="15"/>
        <v>1.0387090628214077</v>
      </c>
      <c r="X117" s="51">
        <f t="shared" si="16"/>
        <v>1.2261875240859141</v>
      </c>
      <c r="Y117" s="51">
        <f t="shared" si="17"/>
        <v>1.0319631842400041</v>
      </c>
      <c r="Z117" s="51">
        <f t="shared" si="18"/>
        <v>0.9969639080111895</v>
      </c>
      <c r="AA117" s="51">
        <f>(9*((K117-(MIN($K$4:$K$224)))/(MAX($K$4:$K4337)-MIN($K$4:$K$224))))+1</f>
        <v>0.98390044143975441</v>
      </c>
      <c r="AB117" s="51">
        <f t="shared" si="19"/>
        <v>1.129766535302118</v>
      </c>
      <c r="AC117" s="51">
        <f t="shared" si="20"/>
        <v>0.9989948183102435</v>
      </c>
      <c r="AD117" s="51">
        <f t="shared" si="21"/>
        <v>1.4646960634737518</v>
      </c>
      <c r="AE117" s="51">
        <f t="shared" si="22"/>
        <v>1.3898471309611504</v>
      </c>
      <c r="AF117" s="13">
        <f t="shared" si="23"/>
        <v>1.1017335799386268</v>
      </c>
    </row>
    <row r="118" spans="2:32">
      <c r="B118" s="17" t="s">
        <v>132</v>
      </c>
      <c r="C118" s="85"/>
      <c r="D118" s="150">
        <v>13939.2</v>
      </c>
      <c r="E118" s="6">
        <v>15524.4</v>
      </c>
      <c r="F118" s="150"/>
      <c r="G118" s="6">
        <v>1187701.78</v>
      </c>
      <c r="H118" s="150">
        <v>4124772.22</v>
      </c>
      <c r="I118" s="6">
        <v>127200</v>
      </c>
      <c r="J118" s="150"/>
      <c r="K118" s="6"/>
      <c r="L118" s="150">
        <v>5439674</v>
      </c>
      <c r="M118" s="6"/>
      <c r="N118" s="150">
        <v>442282.1</v>
      </c>
      <c r="O118" s="7">
        <v>442282.1</v>
      </c>
      <c r="P118" s="6"/>
      <c r="R118" s="55" t="s">
        <v>132</v>
      </c>
      <c r="S118" s="51">
        <f t="shared" si="12"/>
        <v>0.98880844927261757</v>
      </c>
      <c r="T118" s="51">
        <f t="shared" si="13"/>
        <v>1.0019660525981153</v>
      </c>
      <c r="U118" s="51">
        <f t="shared" si="14"/>
        <v>1.0021922331150199</v>
      </c>
      <c r="V118" s="51">
        <f>(9*((F118-(MIN($F$4:$F$224)))/(MAX($F$4:$F4338)-MIN($F$4:$F$224))))+1</f>
        <v>1</v>
      </c>
      <c r="W118" s="51">
        <f t="shared" si="15"/>
        <v>1.0588006502633791</v>
      </c>
      <c r="X118" s="51">
        <f t="shared" si="16"/>
        <v>1.1332876307889439</v>
      </c>
      <c r="Y118" s="51">
        <f t="shared" si="17"/>
        <v>1.0208041016239098</v>
      </c>
      <c r="Z118" s="51">
        <f t="shared" si="18"/>
        <v>0.9969639080111895</v>
      </c>
      <c r="AA118" s="51">
        <f>(9*((K118-(MIN($K$4:$K$224)))/(MAX($K$4:$K4338)-MIN($K$4:$K$224))))+1</f>
        <v>0.98390044143975441</v>
      </c>
      <c r="AB118" s="51">
        <f t="shared" si="19"/>
        <v>1.0883524578745969</v>
      </c>
      <c r="AC118" s="51">
        <f t="shared" si="20"/>
        <v>0.9989948183102435</v>
      </c>
      <c r="AD118" s="51">
        <f t="shared" si="21"/>
        <v>1.2210305512580482</v>
      </c>
      <c r="AE118" s="51">
        <f t="shared" si="22"/>
        <v>1.1834291065360025</v>
      </c>
      <c r="AF118" s="13">
        <f t="shared" si="23"/>
        <v>1.0521946462378322</v>
      </c>
    </row>
    <row r="119" spans="2:32">
      <c r="B119" s="17" t="s">
        <v>133</v>
      </c>
      <c r="C119" s="85">
        <v>20000</v>
      </c>
      <c r="D119" s="150">
        <v>18540</v>
      </c>
      <c r="E119" s="6">
        <v>18540</v>
      </c>
      <c r="F119" s="150"/>
      <c r="G119" s="6">
        <v>4434090.05</v>
      </c>
      <c r="H119" s="150">
        <v>15780141.810000001</v>
      </c>
      <c r="I119" s="6">
        <v>2689207.84</v>
      </c>
      <c r="J119" s="150">
        <v>243715.64</v>
      </c>
      <c r="K119" s="6">
        <v>4963285.0999999996</v>
      </c>
      <c r="L119" s="150">
        <v>28110440.440000001</v>
      </c>
      <c r="M119" s="6"/>
      <c r="N119" s="150">
        <v>2344460.7400000002</v>
      </c>
      <c r="O119" s="7">
        <v>2344460.7400000002</v>
      </c>
      <c r="P119" s="6"/>
      <c r="R119" s="55" t="s">
        <v>133</v>
      </c>
      <c r="S119" s="51">
        <f t="shared" si="12"/>
        <v>2.1079635220108583</v>
      </c>
      <c r="T119" s="51">
        <f t="shared" si="13"/>
        <v>1.00262250687655</v>
      </c>
      <c r="U119" s="51">
        <f t="shared" si="14"/>
        <v>1.00262250687655</v>
      </c>
      <c r="V119" s="51">
        <f>(9*((F119-(MIN($F$4:$F$224)))/(MAX($F$4:$F4339)-MIN($F$4:$F$224))))+1</f>
        <v>1</v>
      </c>
      <c r="W119" s="51">
        <f t="shared" si="15"/>
        <v>1.2200875953305599</v>
      </c>
      <c r="X119" s="51">
        <f t="shared" si="16"/>
        <v>1.5145131774149796</v>
      </c>
      <c r="Y119" s="51">
        <f t="shared" si="17"/>
        <v>1.4704230870272559</v>
      </c>
      <c r="Z119" s="51">
        <f t="shared" si="18"/>
        <v>1.3669354590870986</v>
      </c>
      <c r="AA119" s="51">
        <f>(9*((K119-(MIN($K$4:$K$224)))/(MAX($K$4:$K4339)-MIN($K$4:$K$224))))+1</f>
        <v>2.3043643649551817</v>
      </c>
      <c r="AB119" s="51">
        <f t="shared" si="19"/>
        <v>1.4639906459458292</v>
      </c>
      <c r="AC119" s="51">
        <f t="shared" si="20"/>
        <v>0.9989948183102435</v>
      </c>
      <c r="AD119" s="51">
        <f t="shared" si="21"/>
        <v>2.1747328539679165</v>
      </c>
      <c r="AE119" s="51">
        <f t="shared" si="22"/>
        <v>1.9913454317680073</v>
      </c>
      <c r="AF119" s="13">
        <f t="shared" si="23"/>
        <v>1.5091227668900795</v>
      </c>
    </row>
    <row r="120" spans="2:32">
      <c r="B120" s="17" t="s">
        <v>134</v>
      </c>
      <c r="C120" s="85"/>
      <c r="D120" s="150">
        <v>185300.9</v>
      </c>
      <c r="E120" s="6">
        <v>185300.9</v>
      </c>
      <c r="F120" s="150"/>
      <c r="G120" s="6">
        <v>190964.77</v>
      </c>
      <c r="H120" s="150">
        <v>2964571.29</v>
      </c>
      <c r="I120" s="6">
        <v>172656.6</v>
      </c>
      <c r="J120" s="150">
        <v>98416.52</v>
      </c>
      <c r="K120" s="6"/>
      <c r="L120" s="150">
        <v>3426609.18</v>
      </c>
      <c r="M120" s="6"/>
      <c r="N120" s="150">
        <v>55435.21</v>
      </c>
      <c r="O120" s="7">
        <v>55435.21</v>
      </c>
      <c r="P120" s="6"/>
      <c r="R120" s="55" t="s">
        <v>134</v>
      </c>
      <c r="S120" s="51">
        <f t="shared" si="12"/>
        <v>0.98880844927261757</v>
      </c>
      <c r="T120" s="51">
        <f t="shared" si="13"/>
        <v>1.0264163919140734</v>
      </c>
      <c r="U120" s="51">
        <f t="shared" si="14"/>
        <v>1.0264163919140734</v>
      </c>
      <c r="V120" s="51">
        <f>(9*((F120-(MIN($F$4:$F$224)))/(MAX($F$4:$F4340)-MIN($F$4:$F$224))))+1</f>
        <v>1</v>
      </c>
      <c r="W120" s="51">
        <f t="shared" si="15"/>
        <v>1.0092807980436396</v>
      </c>
      <c r="X120" s="51">
        <f t="shared" si="16"/>
        <v>1.0953396077494371</v>
      </c>
      <c r="Y120" s="51">
        <f t="shared" si="17"/>
        <v>1.0287814973417486</v>
      </c>
      <c r="Z120" s="51">
        <f t="shared" si="18"/>
        <v>1.1463647119804925</v>
      </c>
      <c r="AA120" s="51">
        <f>(9*((K120-(MIN($K$4:$K$224)))/(MAX($K$4:$K4340)-MIN($K$4:$K$224))))+1</f>
        <v>0.98390044143975441</v>
      </c>
      <c r="AB120" s="51">
        <f t="shared" si="19"/>
        <v>1.0549974311067087</v>
      </c>
      <c r="AC120" s="51">
        <f t="shared" si="20"/>
        <v>0.9989948183102435</v>
      </c>
      <c r="AD120" s="51">
        <f t="shared" si="21"/>
        <v>1.0270757028379485</v>
      </c>
      <c r="AE120" s="51">
        <f t="shared" si="22"/>
        <v>1.0191228152003844</v>
      </c>
      <c r="AF120" s="13">
        <f t="shared" si="23"/>
        <v>1.0311922351623939</v>
      </c>
    </row>
    <row r="121" spans="2:32">
      <c r="B121" s="17" t="s">
        <v>135</v>
      </c>
      <c r="C121" s="85"/>
      <c r="D121" s="150">
        <v>231257</v>
      </c>
      <c r="E121" s="6">
        <v>231257</v>
      </c>
      <c r="F121" s="150">
        <v>4000</v>
      </c>
      <c r="G121" s="6">
        <v>4213557.2699999996</v>
      </c>
      <c r="H121" s="150">
        <v>8077161.9000000004</v>
      </c>
      <c r="I121" s="6">
        <v>1303695.2</v>
      </c>
      <c r="J121" s="150">
        <v>676247.75</v>
      </c>
      <c r="K121" s="6">
        <v>67756.34</v>
      </c>
      <c r="L121" s="150">
        <v>20202338.98</v>
      </c>
      <c r="M121" s="6"/>
      <c r="N121" s="150">
        <v>617260.1</v>
      </c>
      <c r="O121" s="7">
        <v>652260.1</v>
      </c>
      <c r="P121" s="6"/>
      <c r="R121" s="55" t="s">
        <v>135</v>
      </c>
      <c r="S121" s="51">
        <f t="shared" si="12"/>
        <v>0.98880844927261757</v>
      </c>
      <c r="T121" s="51">
        <f t="shared" si="13"/>
        <v>1.0329735294695372</v>
      </c>
      <c r="U121" s="51">
        <f t="shared" si="14"/>
        <v>1.0329735294695372</v>
      </c>
      <c r="V121" s="51">
        <f>(9*((F121-(MIN($F$4:$F$224)))/(MAX($F$4:$F4341)-MIN($F$4:$F$224))))+1</f>
        <v>1.0720000000000001</v>
      </c>
      <c r="W121" s="51">
        <f t="shared" si="15"/>
        <v>1.2091310937000963</v>
      </c>
      <c r="X121" s="51">
        <f t="shared" si="16"/>
        <v>1.2625629750500007</v>
      </c>
      <c r="Y121" s="51">
        <f t="shared" si="17"/>
        <v>1.2272728601878597</v>
      </c>
      <c r="Z121" s="51">
        <f t="shared" si="18"/>
        <v>2.0235390961242441</v>
      </c>
      <c r="AA121" s="51">
        <f>(9*((K121-(MIN($K$4:$K$224)))/(MAX($K$4:$K4341)-MIN($K$4:$K$224))))+1</f>
        <v>1.0019267689137585</v>
      </c>
      <c r="AB121" s="51">
        <f t="shared" si="19"/>
        <v>1.3329591295928307</v>
      </c>
      <c r="AC121" s="51">
        <f t="shared" si="20"/>
        <v>0.9989948183102435</v>
      </c>
      <c r="AD121" s="51">
        <f t="shared" si="21"/>
        <v>1.3087599148490341</v>
      </c>
      <c r="AE121" s="51">
        <f t="shared" si="22"/>
        <v>1.2726135030864578</v>
      </c>
      <c r="AF121" s="13">
        <f t="shared" si="23"/>
        <v>1.2126550513866321</v>
      </c>
    </row>
    <row r="122" spans="2:32">
      <c r="B122" s="17" t="s">
        <v>136</v>
      </c>
      <c r="C122" s="85">
        <v>3000</v>
      </c>
      <c r="D122" s="150">
        <v>56998.47</v>
      </c>
      <c r="E122" s="6">
        <v>56998.47</v>
      </c>
      <c r="F122" s="150">
        <v>100000</v>
      </c>
      <c r="G122" s="6">
        <v>6863260</v>
      </c>
      <c r="H122" s="150">
        <v>5414008.46</v>
      </c>
      <c r="I122" s="6"/>
      <c r="J122" s="150"/>
      <c r="K122" s="6">
        <v>1426000</v>
      </c>
      <c r="L122" s="150">
        <v>13703268.460000001</v>
      </c>
      <c r="M122" s="6">
        <v>5472713.4100000001</v>
      </c>
      <c r="N122" s="150"/>
      <c r="O122" s="7">
        <v>5472713.4100000001</v>
      </c>
      <c r="P122" s="6"/>
      <c r="R122" s="55" t="s">
        <v>136</v>
      </c>
      <c r="S122" s="51">
        <f t="shared" si="12"/>
        <v>1.1566817101833538</v>
      </c>
      <c r="T122" s="51">
        <f t="shared" si="13"/>
        <v>1.0081098628089002</v>
      </c>
      <c r="U122" s="51">
        <f t="shared" si="14"/>
        <v>1.0081098628089002</v>
      </c>
      <c r="V122" s="51">
        <f>(9*((F122-(MIN($F$4:$F$224)))/(MAX($F$4:$F4342)-MIN($F$4:$F$224))))+1</f>
        <v>2.8</v>
      </c>
      <c r="W122" s="51">
        <f t="shared" si="15"/>
        <v>1.3407735292667664</v>
      </c>
      <c r="X122" s="51">
        <f t="shared" si="16"/>
        <v>1.1754561597685635</v>
      </c>
      <c r="Y122" s="51">
        <f t="shared" si="17"/>
        <v>0.99848116644377949</v>
      </c>
      <c r="Z122" s="51">
        <f t="shared" si="18"/>
        <v>0.9969639080111895</v>
      </c>
      <c r="AA122" s="51">
        <f>(9*((K122-(MIN($K$4:$K$224)))/(MAX($K$4:$K4342)-MIN($K$4:$K$224))))+1</f>
        <v>1.3632825476445742</v>
      </c>
      <c r="AB122" s="51">
        <f t="shared" si="19"/>
        <v>1.2252742358888153</v>
      </c>
      <c r="AC122" s="51">
        <f t="shared" si="20"/>
        <v>4.0133135029079572</v>
      </c>
      <c r="AD122" s="51">
        <f t="shared" si="21"/>
        <v>0.99928194765825362</v>
      </c>
      <c r="AE122" s="51">
        <f t="shared" si="22"/>
        <v>3.3200147525125656</v>
      </c>
      <c r="AF122" s="13">
        <f t="shared" si="23"/>
        <v>1.6465956296848938</v>
      </c>
    </row>
    <row r="123" spans="2:32">
      <c r="B123" s="17" t="s">
        <v>137</v>
      </c>
      <c r="C123" s="85">
        <v>9000</v>
      </c>
      <c r="D123" s="150">
        <v>223238</v>
      </c>
      <c r="E123" s="6">
        <v>228312</v>
      </c>
      <c r="F123" s="150">
        <v>3000</v>
      </c>
      <c r="G123" s="6">
        <v>1294292.71</v>
      </c>
      <c r="H123" s="150">
        <v>4389035.68</v>
      </c>
      <c r="I123" s="6"/>
      <c r="J123" s="150"/>
      <c r="K123" s="6">
        <v>628042.9</v>
      </c>
      <c r="L123" s="150">
        <v>7140227.1200000001</v>
      </c>
      <c r="M123" s="6">
        <v>290560.63</v>
      </c>
      <c r="N123" s="150">
        <v>574665.99</v>
      </c>
      <c r="O123" s="7">
        <v>865226.62</v>
      </c>
      <c r="P123" s="6"/>
      <c r="R123" s="55" t="s">
        <v>137</v>
      </c>
      <c r="S123" s="51">
        <f t="shared" si="12"/>
        <v>1.4924282320048259</v>
      </c>
      <c r="T123" s="51">
        <f t="shared" si="13"/>
        <v>1.0318293573997301</v>
      </c>
      <c r="U123" s="51">
        <f t="shared" si="14"/>
        <v>1.0325533291022118</v>
      </c>
      <c r="V123" s="51">
        <f>(9*((F123-(MIN($F$4:$F$224)))/(MAX($F$4:$F4343)-MIN($F$4:$F$224))))+1</f>
        <v>1.054</v>
      </c>
      <c r="W123" s="51">
        <f t="shared" si="15"/>
        <v>1.0640962970073127</v>
      </c>
      <c r="X123" s="51">
        <f t="shared" si="16"/>
        <v>1.1419311989927545</v>
      </c>
      <c r="Y123" s="51">
        <f t="shared" si="17"/>
        <v>0.99848116644377949</v>
      </c>
      <c r="Z123" s="51">
        <f t="shared" si="18"/>
        <v>0.9969639080111895</v>
      </c>
      <c r="AA123" s="51">
        <f>(9*((K123-(MIN($K$4:$K$224)))/(MAX($K$4:$K4343)-MIN($K$4:$K$224))))+1</f>
        <v>1.1509889675189853</v>
      </c>
      <c r="AB123" s="51">
        <f t="shared" si="19"/>
        <v>1.1165293920072077</v>
      </c>
      <c r="AC123" s="51">
        <f t="shared" si="20"/>
        <v>1.1590328598450155</v>
      </c>
      <c r="AD123" s="51">
        <f t="shared" si="21"/>
        <v>1.2874043492177865</v>
      </c>
      <c r="AE123" s="51">
        <f t="shared" si="22"/>
        <v>1.3630672200075185</v>
      </c>
      <c r="AF123" s="13">
        <f t="shared" si="23"/>
        <v>1.1453312521198706</v>
      </c>
    </row>
    <row r="124" spans="2:32">
      <c r="B124" s="17" t="s">
        <v>138</v>
      </c>
      <c r="C124" s="85">
        <v>1500</v>
      </c>
      <c r="D124" s="150">
        <v>14600.69</v>
      </c>
      <c r="E124" s="6">
        <v>14600.69</v>
      </c>
      <c r="F124" s="150"/>
      <c r="G124" s="6">
        <v>935712</v>
      </c>
      <c r="H124" s="150">
        <v>2837795.96</v>
      </c>
      <c r="I124" s="6"/>
      <c r="J124" s="150"/>
      <c r="K124" s="6"/>
      <c r="L124" s="150">
        <v>3773507.96</v>
      </c>
      <c r="M124" s="6"/>
      <c r="N124" s="150">
        <v>275026.5</v>
      </c>
      <c r="O124" s="7">
        <v>275026.5</v>
      </c>
      <c r="P124" s="6"/>
      <c r="R124" s="55" t="s">
        <v>138</v>
      </c>
      <c r="S124" s="51">
        <f t="shared" si="12"/>
        <v>1.0727450797279856</v>
      </c>
      <c r="T124" s="51">
        <f t="shared" si="13"/>
        <v>1.0020604357359699</v>
      </c>
      <c r="U124" s="51">
        <f t="shared" si="14"/>
        <v>1.0020604357359699</v>
      </c>
      <c r="V124" s="51">
        <f>(9*((F124-(MIN($F$4:$F$224)))/(MAX($F$4:$F4344)-MIN($F$4:$F$224))))+1</f>
        <v>1</v>
      </c>
      <c r="W124" s="51">
        <f t="shared" si="15"/>
        <v>1.0462813030922686</v>
      </c>
      <c r="X124" s="51">
        <f t="shared" si="16"/>
        <v>1.0911930215682994</v>
      </c>
      <c r="Y124" s="51">
        <f t="shared" si="17"/>
        <v>0.99848116644377949</v>
      </c>
      <c r="Z124" s="51">
        <f t="shared" si="18"/>
        <v>0.9969639080111895</v>
      </c>
      <c r="AA124" s="51">
        <f>(9*((K124-(MIN($K$4:$K$224)))/(MAX($K$4:$K4344)-MIN($K$4:$K$224))))+1</f>
        <v>0.98390044143975441</v>
      </c>
      <c r="AB124" s="51">
        <f t="shared" si="19"/>
        <v>1.0607452927640635</v>
      </c>
      <c r="AC124" s="51">
        <f t="shared" si="20"/>
        <v>0.9989948183102435</v>
      </c>
      <c r="AD124" s="51">
        <f t="shared" si="21"/>
        <v>1.1371729957651946</v>
      </c>
      <c r="AE124" s="51">
        <f t="shared" si="22"/>
        <v>1.1123902845847298</v>
      </c>
      <c r="AF124" s="13">
        <f t="shared" si="23"/>
        <v>1.0386914756291883</v>
      </c>
    </row>
    <row r="125" spans="2:32">
      <c r="B125" s="17" t="s">
        <v>139</v>
      </c>
      <c r="C125" s="85">
        <v>3000</v>
      </c>
      <c r="D125" s="150">
        <v>7506</v>
      </c>
      <c r="E125" s="6">
        <v>7806</v>
      </c>
      <c r="F125" s="150"/>
      <c r="G125" s="6">
        <v>766283.41</v>
      </c>
      <c r="H125" s="150">
        <v>3552710.19</v>
      </c>
      <c r="I125" s="6"/>
      <c r="J125" s="150">
        <v>399920</v>
      </c>
      <c r="K125" s="6">
        <v>602080.97</v>
      </c>
      <c r="L125" s="150">
        <v>5320994.57</v>
      </c>
      <c r="M125" s="6"/>
      <c r="N125" s="150">
        <v>756990.56</v>
      </c>
      <c r="O125" s="7">
        <v>756990.56</v>
      </c>
      <c r="P125" s="6"/>
      <c r="R125" s="55" t="s">
        <v>139</v>
      </c>
      <c r="S125" s="51">
        <f t="shared" si="12"/>
        <v>1.1566817101833538</v>
      </c>
      <c r="T125" s="51">
        <f t="shared" si="13"/>
        <v>1.0010481466547954</v>
      </c>
      <c r="U125" s="51">
        <f t="shared" si="14"/>
        <v>1.0010909514460338</v>
      </c>
      <c r="V125" s="51">
        <f>(9*((F125-(MIN($F$4:$F$224)))/(MAX($F$4:$F4345)-MIN($F$4:$F$224))))+1</f>
        <v>1</v>
      </c>
      <c r="W125" s="51">
        <f t="shared" si="15"/>
        <v>1.0378637579881704</v>
      </c>
      <c r="X125" s="51">
        <f t="shared" si="16"/>
        <v>1.1145765415860873</v>
      </c>
      <c r="Y125" s="51">
        <f t="shared" si="17"/>
        <v>0.99848116644377949</v>
      </c>
      <c r="Z125" s="51">
        <f t="shared" si="18"/>
        <v>1.6040608620937324</v>
      </c>
      <c r="AA125" s="51">
        <f>(9*((K125-(MIN($K$4:$K$224)))/(MAX($K$4:$K4345)-MIN($K$4:$K$224))))+1</f>
        <v>1.1440818906013539</v>
      </c>
      <c r="AB125" s="51">
        <f t="shared" si="19"/>
        <v>1.0863860256340059</v>
      </c>
      <c r="AC125" s="51">
        <f t="shared" si="20"/>
        <v>0.9989948183102435</v>
      </c>
      <c r="AD125" s="51">
        <f t="shared" si="21"/>
        <v>1.3788170896371545</v>
      </c>
      <c r="AE125" s="51">
        <f t="shared" si="22"/>
        <v>1.3170958911249744</v>
      </c>
      <c r="AF125" s="13">
        <f t="shared" si="23"/>
        <v>1.1414752962848991</v>
      </c>
    </row>
    <row r="126" spans="2:32">
      <c r="B126" s="17" t="s">
        <v>140</v>
      </c>
      <c r="C126" s="85">
        <v>30000</v>
      </c>
      <c r="D126" s="150">
        <v>26284868.699999999</v>
      </c>
      <c r="E126" s="6">
        <v>26284868.699999999</v>
      </c>
      <c r="F126" s="150">
        <v>90000</v>
      </c>
      <c r="G126" s="6">
        <v>181156419.5</v>
      </c>
      <c r="H126" s="150">
        <v>275210513</v>
      </c>
      <c r="I126" s="6">
        <v>51292233.140000001</v>
      </c>
      <c r="J126" s="150">
        <v>2035671.52</v>
      </c>
      <c r="K126" s="6"/>
      <c r="L126" s="150">
        <v>543281369.64999998</v>
      </c>
      <c r="M126" s="6">
        <v>3248124.49</v>
      </c>
      <c r="N126" s="150">
        <v>17952115.219999999</v>
      </c>
      <c r="O126" s="7">
        <v>21200239.710000001</v>
      </c>
      <c r="P126" s="6"/>
      <c r="R126" s="55" t="s">
        <v>140</v>
      </c>
      <c r="S126" s="51">
        <f t="shared" si="12"/>
        <v>2.6675410583799781</v>
      </c>
      <c r="T126" s="51">
        <f t="shared" si="13"/>
        <v>4.7503715622342586</v>
      </c>
      <c r="U126" s="51">
        <f t="shared" si="14"/>
        <v>4.7503715622342586</v>
      </c>
      <c r="V126" s="51">
        <f>(9*((F126-(MIN($F$4:$F$224)))/(MAX($F$4:$F4346)-MIN($F$4:$F$224))))+1</f>
        <v>2.62</v>
      </c>
      <c r="W126" s="51">
        <f t="shared" si="15"/>
        <v>10</v>
      </c>
      <c r="X126" s="51">
        <f t="shared" si="16"/>
        <v>10</v>
      </c>
      <c r="Y126" s="51">
        <f t="shared" si="17"/>
        <v>10</v>
      </c>
      <c r="Z126" s="51">
        <f t="shared" si="18"/>
        <v>4.0872069048720121</v>
      </c>
      <c r="AA126" s="51">
        <f>(9*((K126-(MIN($K$4:$K$224)))/(MAX($K$4:$K4346)-MIN($K$4:$K$224))))+1</f>
        <v>0.98390044143975441</v>
      </c>
      <c r="AB126" s="51">
        <f t="shared" si="19"/>
        <v>10</v>
      </c>
      <c r="AC126" s="51">
        <f t="shared" si="20"/>
        <v>2.7880310068700282</v>
      </c>
      <c r="AD126" s="51">
        <f t="shared" si="21"/>
        <v>10</v>
      </c>
      <c r="AE126" s="51">
        <f t="shared" si="22"/>
        <v>10</v>
      </c>
      <c r="AF126" s="13">
        <f t="shared" si="23"/>
        <v>6.3574940412330996</v>
      </c>
    </row>
    <row r="127" spans="2:32">
      <c r="B127" s="17" t="s">
        <v>141</v>
      </c>
      <c r="C127" s="85">
        <v>26000</v>
      </c>
      <c r="D127" s="150">
        <v>1301726.19</v>
      </c>
      <c r="E127" s="6">
        <v>1301726.19</v>
      </c>
      <c r="F127" s="150">
        <v>5000</v>
      </c>
      <c r="G127" s="6">
        <v>14666139.029999999</v>
      </c>
      <c r="H127" s="150">
        <v>7072755.6900000004</v>
      </c>
      <c r="I127" s="6">
        <v>272172.56</v>
      </c>
      <c r="J127" s="150"/>
      <c r="K127" s="6">
        <v>2239885.25</v>
      </c>
      <c r="L127" s="150">
        <v>24250952.530000001</v>
      </c>
      <c r="M127" s="6"/>
      <c r="N127" s="150">
        <v>5601614.54</v>
      </c>
      <c r="O127" s="7">
        <v>5601614.54</v>
      </c>
      <c r="P127" s="6"/>
      <c r="R127" s="55" t="s">
        <v>141</v>
      </c>
      <c r="S127" s="51">
        <f t="shared" si="12"/>
        <v>2.44371004383233</v>
      </c>
      <c r="T127" s="51">
        <f t="shared" si="13"/>
        <v>1.1857108968204617</v>
      </c>
      <c r="U127" s="51">
        <f t="shared" si="14"/>
        <v>1.1857108968204617</v>
      </c>
      <c r="V127" s="51">
        <f>(9*((F127-(MIN($F$4:$F$224)))/(MAX($F$4:$F4347)-MIN($F$4:$F$224))))+1</f>
        <v>1.0900000000000001</v>
      </c>
      <c r="W127" s="51">
        <f t="shared" si="15"/>
        <v>1.7284358841080949</v>
      </c>
      <c r="X127" s="51">
        <f t="shared" si="16"/>
        <v>1.2297107086773962</v>
      </c>
      <c r="Y127" s="51">
        <f t="shared" si="17"/>
        <v>1.0462460281944881</v>
      </c>
      <c r="Z127" s="51">
        <f t="shared" si="18"/>
        <v>0.9969639080111895</v>
      </c>
      <c r="AA127" s="51">
        <f>(9*((K127-(MIN($K$4:$K$224)))/(MAX($K$4:$K4347)-MIN($K$4:$K$224))))+1</f>
        <v>1.5798137540639545</v>
      </c>
      <c r="AB127" s="51">
        <f t="shared" si="19"/>
        <v>1.4000417252407367</v>
      </c>
      <c r="AC127" s="51">
        <f t="shared" si="20"/>
        <v>0.9989948183102435</v>
      </c>
      <c r="AD127" s="51">
        <f t="shared" si="21"/>
        <v>3.8077840374993426</v>
      </c>
      <c r="AE127" s="51">
        <f t="shared" si="22"/>
        <v>3.3747631999390668</v>
      </c>
      <c r="AF127" s="13">
        <f t="shared" si="23"/>
        <v>1.6975296847321362</v>
      </c>
    </row>
    <row r="128" spans="2:32">
      <c r="B128" s="17" t="s">
        <v>142</v>
      </c>
      <c r="C128" s="85">
        <v>3000</v>
      </c>
      <c r="D128" s="150">
        <v>36000</v>
      </c>
      <c r="E128" s="6">
        <v>36000</v>
      </c>
      <c r="F128" s="150">
        <v>198.33</v>
      </c>
      <c r="G128" s="6">
        <v>1293107.9099999999</v>
      </c>
      <c r="H128" s="150">
        <v>2589400.0099999998</v>
      </c>
      <c r="I128" s="6">
        <v>51648</v>
      </c>
      <c r="J128" s="150"/>
      <c r="K128" s="6">
        <v>96998.49</v>
      </c>
      <c r="L128" s="150">
        <v>4031154.41</v>
      </c>
      <c r="M128" s="6"/>
      <c r="N128" s="150">
        <v>373533.44</v>
      </c>
      <c r="O128" s="7">
        <v>373533.44</v>
      </c>
      <c r="P128" s="6"/>
      <c r="R128" s="55" t="s">
        <v>142</v>
      </c>
      <c r="S128" s="51">
        <f t="shared" si="12"/>
        <v>1.1566817101833538</v>
      </c>
      <c r="T128" s="51">
        <f t="shared" si="13"/>
        <v>1.0051137457266353</v>
      </c>
      <c r="U128" s="51">
        <f t="shared" si="14"/>
        <v>1.0051137457266353</v>
      </c>
      <c r="V128" s="51">
        <f>(9*((F128-(MIN($F$4:$F$224)))/(MAX($F$4:$F4348)-MIN($F$4:$F$224))))+1</f>
        <v>1.00356994</v>
      </c>
      <c r="W128" s="51">
        <f t="shared" si="15"/>
        <v>1.0640374338163994</v>
      </c>
      <c r="X128" s="51">
        <f t="shared" si="16"/>
        <v>1.0830684502205414</v>
      </c>
      <c r="Y128" s="51">
        <f t="shared" si="17"/>
        <v>1.0075451205018249</v>
      </c>
      <c r="Z128" s="51">
        <f t="shared" si="18"/>
        <v>0.9969639080111895</v>
      </c>
      <c r="AA128" s="51">
        <f>(9*((K128-(MIN($K$4:$K$224)))/(MAX($K$4:$K4348)-MIN($K$4:$K$224))))+1</f>
        <v>1.0097065364151312</v>
      </c>
      <c r="AB128" s="51">
        <f t="shared" si="19"/>
        <v>1.0650143079249372</v>
      </c>
      <c r="AC128" s="51">
        <f t="shared" si="20"/>
        <v>0.9989948183102435</v>
      </c>
      <c r="AD128" s="51">
        <f t="shared" si="21"/>
        <v>1.1865617826726655</v>
      </c>
      <c r="AE128" s="51">
        <f t="shared" si="22"/>
        <v>1.1542293439144304</v>
      </c>
      <c r="AF128" s="13">
        <f t="shared" si="23"/>
        <v>1.0566616033403067</v>
      </c>
    </row>
    <row r="129" spans="2:32">
      <c r="B129" s="17" t="s">
        <v>143</v>
      </c>
      <c r="C129" s="85">
        <v>10000</v>
      </c>
      <c r="D129" s="150">
        <v>6361080</v>
      </c>
      <c r="E129" s="6">
        <v>6361080</v>
      </c>
      <c r="F129" s="150">
        <v>5000</v>
      </c>
      <c r="G129" s="6">
        <v>9732423.9700000007</v>
      </c>
      <c r="H129" s="150"/>
      <c r="I129" s="6"/>
      <c r="J129" s="150"/>
      <c r="K129" s="6"/>
      <c r="L129" s="150">
        <v>9989091.9700000007</v>
      </c>
      <c r="M129" s="6">
        <v>1896558.77</v>
      </c>
      <c r="N129" s="150"/>
      <c r="O129" s="7">
        <v>1896558.77</v>
      </c>
      <c r="P129" s="6"/>
      <c r="R129" s="55" t="s">
        <v>143</v>
      </c>
      <c r="S129" s="51">
        <f t="shared" si="12"/>
        <v>1.5483859856417377</v>
      </c>
      <c r="T129" s="51">
        <f t="shared" si="13"/>
        <v>1.9075928422842723</v>
      </c>
      <c r="U129" s="51">
        <f t="shared" si="14"/>
        <v>1.9075928422842723</v>
      </c>
      <c r="V129" s="51">
        <f>(9*((F129-(MIN($F$4:$F$224)))/(MAX($F$4:$F4349)-MIN($F$4:$F$224))))+1</f>
        <v>1.0900000000000001</v>
      </c>
      <c r="W129" s="51">
        <f t="shared" si="15"/>
        <v>1.4833192302522262</v>
      </c>
      <c r="X129" s="51">
        <f t="shared" si="16"/>
        <v>0.99837397299927366</v>
      </c>
      <c r="Y129" s="51">
        <f t="shared" si="17"/>
        <v>0.99848116644377949</v>
      </c>
      <c r="Z129" s="51">
        <f t="shared" si="18"/>
        <v>0.9969639080111895</v>
      </c>
      <c r="AA129" s="51">
        <f>(9*((K129-(MIN($K$4:$K$224)))/(MAX($K$4:$K4349)-MIN($K$4:$K$224))))+1</f>
        <v>0.98390044143975441</v>
      </c>
      <c r="AB129" s="51">
        <f t="shared" si="19"/>
        <v>1.1637330202191625</v>
      </c>
      <c r="AC129" s="51">
        <f t="shared" si="20"/>
        <v>2.0436014162736216</v>
      </c>
      <c r="AD129" s="51">
        <f t="shared" si="21"/>
        <v>0.99928194765825362</v>
      </c>
      <c r="AE129" s="51">
        <f t="shared" si="22"/>
        <v>1.8011070881881552</v>
      </c>
      <c r="AF129" s="13">
        <f t="shared" si="23"/>
        <v>1.3786410662842843</v>
      </c>
    </row>
    <row r="130" spans="2:32">
      <c r="B130" s="17" t="s">
        <v>144</v>
      </c>
      <c r="C130" s="85">
        <v>12000</v>
      </c>
      <c r="D130" s="150">
        <v>7465.71</v>
      </c>
      <c r="E130" s="6">
        <v>7465.71</v>
      </c>
      <c r="F130" s="150">
        <v>1000</v>
      </c>
      <c r="G130" s="6">
        <v>51543827.68</v>
      </c>
      <c r="H130" s="150"/>
      <c r="I130" s="6">
        <v>250048.58</v>
      </c>
      <c r="J130" s="150"/>
      <c r="K130" s="6"/>
      <c r="L130" s="150">
        <v>51793876.259999998</v>
      </c>
      <c r="M130" s="6">
        <v>6449882.7199999997</v>
      </c>
      <c r="N130" s="150">
        <v>7294397.25</v>
      </c>
      <c r="O130" s="7">
        <v>13744279.970000001</v>
      </c>
      <c r="P130" s="6"/>
      <c r="R130" s="55" t="s">
        <v>144</v>
      </c>
      <c r="S130" s="51">
        <f t="shared" si="12"/>
        <v>1.6603014929155619</v>
      </c>
      <c r="T130" s="51">
        <f t="shared" si="13"/>
        <v>1.0010423979713319</v>
      </c>
      <c r="U130" s="51">
        <f t="shared" si="14"/>
        <v>1.0010423979713319</v>
      </c>
      <c r="V130" s="51">
        <f>(9*((F130-(MIN($F$4:$F$224)))/(MAX($F$4:$F4350)-MIN($F$4:$F$224))))+1</f>
        <v>1.018</v>
      </c>
      <c r="W130" s="51">
        <f t="shared" si="15"/>
        <v>3.5605918829643692</v>
      </c>
      <c r="X130" s="51">
        <f t="shared" si="16"/>
        <v>0.99837397299927366</v>
      </c>
      <c r="Y130" s="51">
        <f t="shared" si="17"/>
        <v>1.0423633853370469</v>
      </c>
      <c r="Z130" s="51">
        <f t="shared" si="18"/>
        <v>0.9969639080111895</v>
      </c>
      <c r="AA130" s="51">
        <f>(9*((K130-(MIN($K$4:$K$224)))/(MAX($K$4:$K4350)-MIN($K$4:$K$224))))+1</f>
        <v>0.98390044143975441</v>
      </c>
      <c r="AB130" s="51">
        <f t="shared" si="19"/>
        <v>1.8564080325512249</v>
      </c>
      <c r="AC130" s="51">
        <f t="shared" si="20"/>
        <v>4.551529098807114</v>
      </c>
      <c r="AD130" s="51">
        <f t="shared" si="21"/>
        <v>4.6565007324331322</v>
      </c>
      <c r="AE130" s="51">
        <f t="shared" si="22"/>
        <v>6.8332145743059254</v>
      </c>
      <c r="AF130" s="13">
        <f t="shared" si="23"/>
        <v>2.3200178705928658</v>
      </c>
    </row>
    <row r="131" spans="2:32">
      <c r="B131" s="17" t="s">
        <v>145</v>
      </c>
      <c r="C131" s="85">
        <v>16000</v>
      </c>
      <c r="D131" s="150">
        <v>894400</v>
      </c>
      <c r="E131" s="6">
        <v>894400</v>
      </c>
      <c r="F131" s="150">
        <v>1000</v>
      </c>
      <c r="G131" s="6">
        <v>15305314</v>
      </c>
      <c r="H131" s="150"/>
      <c r="I131" s="6">
        <v>2277783.0699999998</v>
      </c>
      <c r="J131" s="150">
        <v>4159.1499999999996</v>
      </c>
      <c r="K131" s="6"/>
      <c r="L131" s="150">
        <v>17587256.219999999</v>
      </c>
      <c r="M131" s="6">
        <v>925706.02</v>
      </c>
      <c r="N131" s="150">
        <v>77000</v>
      </c>
      <c r="O131" s="7">
        <v>1002706.02</v>
      </c>
      <c r="P131" s="6"/>
      <c r="R131" s="55" t="s">
        <v>145</v>
      </c>
      <c r="S131" s="51">
        <f t="shared" si="12"/>
        <v>1.8841325074632098</v>
      </c>
      <c r="T131" s="51">
        <f t="shared" si="13"/>
        <v>1.1275925217239469</v>
      </c>
      <c r="U131" s="51">
        <f t="shared" si="14"/>
        <v>1.1275925217239469</v>
      </c>
      <c r="V131" s="51">
        <f>(9*((F131-(MIN($F$4:$F$224)))/(MAX($F$4:$F4351)-MIN($F$4:$F$224))))+1</f>
        <v>1.018</v>
      </c>
      <c r="W131" s="51">
        <f t="shared" si="15"/>
        <v>1.7601913519390289</v>
      </c>
      <c r="X131" s="51">
        <f t="shared" si="16"/>
        <v>0.99837397299927366</v>
      </c>
      <c r="Y131" s="51">
        <f t="shared" si="17"/>
        <v>1.3982201902331521</v>
      </c>
      <c r="Z131" s="51">
        <f t="shared" si="18"/>
        <v>1.00327768900882</v>
      </c>
      <c r="AA131" s="51">
        <f>(9*((K131-(MIN($K$4:$K$224)))/(MAX($K$4:$K4351)-MIN($K$4:$K$224))))+1</f>
        <v>0.98390044143975441</v>
      </c>
      <c r="AB131" s="51">
        <f t="shared" si="19"/>
        <v>1.2896291013724563</v>
      </c>
      <c r="AC131" s="51">
        <f t="shared" si="20"/>
        <v>1.5088649217642054</v>
      </c>
      <c r="AD131" s="51">
        <f t="shared" si="21"/>
        <v>1.0378877209354995</v>
      </c>
      <c r="AE131" s="51">
        <f t="shared" si="22"/>
        <v>1.4214591340514597</v>
      </c>
      <c r="AF131" s="13">
        <f t="shared" si="23"/>
        <v>1.2737786211272888</v>
      </c>
    </row>
    <row r="132" spans="2:32">
      <c r="B132" s="17" t="s">
        <v>146</v>
      </c>
      <c r="C132" s="85">
        <v>6000</v>
      </c>
      <c r="D132" s="150">
        <v>63077211</v>
      </c>
      <c r="E132" s="6">
        <v>63077211</v>
      </c>
      <c r="F132" s="150">
        <v>1532</v>
      </c>
      <c r="G132" s="6">
        <v>7584264.8600000003</v>
      </c>
      <c r="H132" s="150">
        <v>12293211.41</v>
      </c>
      <c r="I132" s="6">
        <v>26310</v>
      </c>
      <c r="J132" s="150">
        <v>3474455.08</v>
      </c>
      <c r="K132" s="6"/>
      <c r="L132" s="150">
        <v>28296154.699999999</v>
      </c>
      <c r="M132" s="6">
        <v>1043725.86</v>
      </c>
      <c r="N132" s="150">
        <v>2147022.34</v>
      </c>
      <c r="O132" s="7">
        <v>5251926.8600000003</v>
      </c>
      <c r="P132" s="6"/>
      <c r="R132" s="55" t="s">
        <v>146</v>
      </c>
      <c r="S132" s="51">
        <f t="shared" si="12"/>
        <v>1.3245549710940898</v>
      </c>
      <c r="T132" s="51">
        <f t="shared" si="13"/>
        <v>10</v>
      </c>
      <c r="U132" s="51">
        <f t="shared" si="14"/>
        <v>10</v>
      </c>
      <c r="V132" s="51">
        <f>(9*((F132-(MIN($F$4:$F$224)))/(MAX($F$4:$F4352)-MIN($F$4:$F$224))))+1</f>
        <v>1.027576</v>
      </c>
      <c r="W132" s="51">
        <f t="shared" si="15"/>
        <v>1.3765944667444607</v>
      </c>
      <c r="X132" s="51">
        <f t="shared" si="16"/>
        <v>1.4004621438958493</v>
      </c>
      <c r="Y132" s="51">
        <f t="shared" si="17"/>
        <v>1.0030984339326885</v>
      </c>
      <c r="Z132" s="51">
        <f t="shared" si="18"/>
        <v>6.2713465249461207</v>
      </c>
      <c r="AA132" s="51">
        <f>(9*((K132-(MIN($K$4:$K$224)))/(MAX($K$4:$K4352)-MIN($K$4:$K$224))))+1</f>
        <v>0.98390044143975441</v>
      </c>
      <c r="AB132" s="51">
        <f t="shared" si="19"/>
        <v>1.4670677967916117</v>
      </c>
      <c r="AC132" s="51">
        <f t="shared" si="20"/>
        <v>1.5738691312328013</v>
      </c>
      <c r="AD132" s="51">
        <f t="shared" si="21"/>
        <v>2.0757424369987971</v>
      </c>
      <c r="AE132" s="51">
        <f t="shared" si="22"/>
        <v>3.2262396178403288</v>
      </c>
      <c r="AF132" s="13">
        <f t="shared" si="23"/>
        <v>3.210034766532039</v>
      </c>
    </row>
    <row r="133" spans="2:32">
      <c r="B133" s="17" t="s">
        <v>147</v>
      </c>
      <c r="C133" s="85">
        <v>1237</v>
      </c>
      <c r="D133" s="150">
        <v>2185</v>
      </c>
      <c r="E133" s="6">
        <v>2185</v>
      </c>
      <c r="F133" s="150">
        <v>500</v>
      </c>
      <c r="G133" s="6">
        <v>2395382.37</v>
      </c>
      <c r="H133" s="150">
        <v>343217.27</v>
      </c>
      <c r="I133" s="6"/>
      <c r="J133" s="150">
        <v>314397.21999999997</v>
      </c>
      <c r="K133" s="6"/>
      <c r="L133" s="150">
        <v>3052996.86</v>
      </c>
      <c r="M133" s="6">
        <v>561991.87</v>
      </c>
      <c r="N133" s="150">
        <v>24973.32</v>
      </c>
      <c r="O133" s="7">
        <v>586965.18999999994</v>
      </c>
      <c r="P133" s="6"/>
      <c r="R133" s="55" t="s">
        <v>147</v>
      </c>
      <c r="S133" s="51">
        <f t="shared" ref="S133:S196" si="24">(9*((C133-(MIN($C$4:$C$224)))/(MAX($C$4:$C$224)-MIN($C$4:$C$224))))+1</f>
        <v>1.0580281905214777</v>
      </c>
      <c r="T133" s="51">
        <f t="shared" ref="T133:T196" si="25">(9*((D133-(MIN($D$4:$D$224)))/(MAX($D$4:$D$224)-MIN($D$4:$D$224))))+1</f>
        <v>1.0002889323408604</v>
      </c>
      <c r="U133" s="51">
        <f t="shared" ref="U133:U196" si="26">(9*((E133-(MIN($E$4:$E$224)))/(MAX($E$4:$E$224)-MIN($E$4:$E$224))))+1</f>
        <v>1.0002889323408604</v>
      </c>
      <c r="V133" s="51">
        <f>(9*((F133-(MIN($F$4:$F$224)))/(MAX($F$4:$F4353)-MIN($F$4:$F$224))))+1</f>
        <v>1.0089999999999999</v>
      </c>
      <c r="W133" s="51">
        <f t="shared" ref="W133:W196" si="27">(9*((G133-(MIN($G$4:$G$224)))/(MAX($G$4:$G$224)-MIN($G$4:$G$224))))+1</f>
        <v>1.1188005938246679</v>
      </c>
      <c r="X133" s="51">
        <f t="shared" ref="X133:X196" si="28">(9*((H133-(MIN($H$4:$H$224)))/(MAX($H$4:$H$224)-MIN($H$4:$H$224))))+1</f>
        <v>1.009599974058863</v>
      </c>
      <c r="Y133" s="51">
        <f t="shared" ref="Y133:Y196" si="29">(9*((I133-(MIN($I$4:$I$224)))/(MAX($I$4:$I$224)-MIN($I$4:$I$224))))+1</f>
        <v>0.99848116644377949</v>
      </c>
      <c r="Z133" s="51">
        <f t="shared" ref="Z133:Z196" si="30">(9*((J133-(MIN($J$4:$J$224)))/(MAX($J$4:$J$224)-MIN($J$4:$J$224))))+1</f>
        <v>1.474233348484332</v>
      </c>
      <c r="AA133" s="51">
        <f>(9*((K133-(MIN($K$4:$K$224)))/(MAX($K$4:$K4353)-MIN($K$4:$K$224))))+1</f>
        <v>0.98390044143975441</v>
      </c>
      <c r="AB133" s="51">
        <f t="shared" ref="AB133:AB196" si="31">(9*((L133-(MIN($L$4:$L$224)))/(MAX($L$4:$L$224)-MIN($L$4:$L$224))))+1</f>
        <v>1.0488069454300415</v>
      </c>
      <c r="AC133" s="51">
        <f t="shared" ref="AC133:AC196" si="32">(9*((M133-(MIN($M$4:$M$224)))/(MAX($M$4:$M$224)-MIN($M$4:$M$224))))+1</f>
        <v>1.3085346146455699</v>
      </c>
      <c r="AD133" s="51">
        <f t="shared" ref="AD133:AD196" si="33">(9*((N133-(MIN($N$4:$N$224)))/(MAX($N$4:$N$224)-MIN($N$4:$N$224))))+1</f>
        <v>1.0118029129816317</v>
      </c>
      <c r="AE133" s="51">
        <f t="shared" ref="AE133:AE196" si="34">(9*((O133-(MIN($O$4:$O$224)))/(MAX($O$4:$O$224)-MIN($O$4:$O$224))))+1</f>
        <v>1.2448806589496135</v>
      </c>
      <c r="AF133" s="13">
        <f t="shared" ref="AF133:AF196" si="35">AVERAGE(S133:AE133)</f>
        <v>1.0974343624201117</v>
      </c>
    </row>
    <row r="134" spans="2:32">
      <c r="B134" s="17" t="s">
        <v>148</v>
      </c>
      <c r="C134" s="85">
        <v>1300</v>
      </c>
      <c r="D134" s="150">
        <v>324123</v>
      </c>
      <c r="E134" s="6">
        <v>324123</v>
      </c>
      <c r="F134" s="150">
        <v>1500</v>
      </c>
      <c r="G134" s="6">
        <v>7262000</v>
      </c>
      <c r="H134" s="150"/>
      <c r="I134" s="6"/>
      <c r="J134" s="150">
        <v>248000</v>
      </c>
      <c r="K134" s="6"/>
      <c r="L134" s="150">
        <v>7510000</v>
      </c>
      <c r="M134" s="6">
        <v>1796261</v>
      </c>
      <c r="N134" s="150"/>
      <c r="O134" s="7">
        <v>1796261</v>
      </c>
      <c r="P134" s="6"/>
      <c r="R134" s="55" t="s">
        <v>148</v>
      </c>
      <c r="S134" s="51">
        <f t="shared" si="24"/>
        <v>1.0615535290006033</v>
      </c>
      <c r="T134" s="51">
        <f t="shared" si="25"/>
        <v>1.0462238952800758</v>
      </c>
      <c r="U134" s="51">
        <f t="shared" si="26"/>
        <v>1.0462238952800758</v>
      </c>
      <c r="V134" s="51">
        <f>(9*((F134-(MIN($F$4:$F$224)))/(MAX($F$4:$F4354)-MIN($F$4:$F$224))))+1</f>
        <v>1.0269999999999999</v>
      </c>
      <c r="W134" s="51">
        <f t="shared" si="27"/>
        <v>1.3605837155807059</v>
      </c>
      <c r="X134" s="51">
        <f t="shared" si="28"/>
        <v>0.99837397299927366</v>
      </c>
      <c r="Y134" s="51">
        <f t="shared" si="29"/>
        <v>0.99848116644377949</v>
      </c>
      <c r="Z134" s="51">
        <f t="shared" si="30"/>
        <v>1.3734393146236885</v>
      </c>
      <c r="AA134" s="51">
        <f>(9*((K134-(MIN($K$4:$K$224)))/(MAX($K$4:$K4354)-MIN($K$4:$K$224))))+1</f>
        <v>0.98390044143975441</v>
      </c>
      <c r="AB134" s="51">
        <f t="shared" si="31"/>
        <v>1.1226562609425255</v>
      </c>
      <c r="AC134" s="51">
        <f t="shared" si="32"/>
        <v>1.9883583550195729</v>
      </c>
      <c r="AD134" s="51">
        <f t="shared" si="33"/>
        <v>0.99928194765825362</v>
      </c>
      <c r="AE134" s="51">
        <f t="shared" si="34"/>
        <v>1.7585074058747399</v>
      </c>
      <c r="AF134" s="13">
        <f t="shared" si="35"/>
        <v>1.2126603000110039</v>
      </c>
    </row>
    <row r="135" spans="2:32">
      <c r="B135" s="17" t="s">
        <v>71</v>
      </c>
      <c r="C135" s="85">
        <v>1000</v>
      </c>
      <c r="D135" s="150"/>
      <c r="E135" s="6"/>
      <c r="F135" s="150">
        <v>1397</v>
      </c>
      <c r="G135" s="6">
        <v>1463285.46</v>
      </c>
      <c r="H135" s="150">
        <v>2807949.96</v>
      </c>
      <c r="I135" s="6"/>
      <c r="J135" s="150">
        <v>105394.58</v>
      </c>
      <c r="K135" s="6">
        <v>80000</v>
      </c>
      <c r="L135" s="150">
        <v>4559696.76</v>
      </c>
      <c r="M135" s="6">
        <v>1219006.6200000001</v>
      </c>
      <c r="N135" s="150">
        <v>107425</v>
      </c>
      <c r="O135" s="7">
        <v>1388344.7</v>
      </c>
      <c r="P135" s="6"/>
      <c r="R135" s="55" t="s">
        <v>71</v>
      </c>
      <c r="S135" s="51">
        <f t="shared" si="24"/>
        <v>1.0447662029095297</v>
      </c>
      <c r="T135" s="51">
        <f t="shared" si="25"/>
        <v>0.99997717077800607</v>
      </c>
      <c r="U135" s="51">
        <f t="shared" si="26"/>
        <v>0.99997717077800607</v>
      </c>
      <c r="V135" s="51">
        <f>(9*((F135-(MIN($F$4:$F$224)))/(MAX($F$4:$F4355)-MIN($F$4:$F$224))))+1</f>
        <v>1.0251459999999999</v>
      </c>
      <c r="W135" s="51">
        <f t="shared" si="27"/>
        <v>1.0724921887242334</v>
      </c>
      <c r="X135" s="51">
        <f t="shared" si="28"/>
        <v>1.0902168142008075</v>
      </c>
      <c r="Y135" s="51">
        <f t="shared" si="29"/>
        <v>0.99848116644377949</v>
      </c>
      <c r="Z135" s="51">
        <f t="shared" si="30"/>
        <v>1.1569577280122119</v>
      </c>
      <c r="AA135" s="51">
        <f>(9*((K135-(MIN($K$4:$K$224)))/(MAX($K$4:$K4355)-MIN($K$4:$K$224))))+1</f>
        <v>1.0051841500627456</v>
      </c>
      <c r="AB135" s="51">
        <f t="shared" si="31"/>
        <v>1.0737718720416318</v>
      </c>
      <c r="AC135" s="51">
        <f t="shared" si="32"/>
        <v>1.6704121128099212</v>
      </c>
      <c r="AD135" s="51">
        <f t="shared" si="33"/>
        <v>1.0531420151168007</v>
      </c>
      <c r="AE135" s="51">
        <f t="shared" si="34"/>
        <v>1.5852522598185121</v>
      </c>
      <c r="AF135" s="13">
        <f t="shared" si="35"/>
        <v>1.1365982193612452</v>
      </c>
    </row>
    <row r="136" spans="2:32">
      <c r="B136" s="17" t="s">
        <v>149</v>
      </c>
      <c r="C136" s="85">
        <v>3000</v>
      </c>
      <c r="D136" s="150">
        <v>41040</v>
      </c>
      <c r="E136" s="6">
        <v>41040</v>
      </c>
      <c r="F136" s="150">
        <v>1000</v>
      </c>
      <c r="G136" s="6">
        <v>268093</v>
      </c>
      <c r="H136" s="150">
        <v>1976154</v>
      </c>
      <c r="I136" s="6"/>
      <c r="J136" s="150"/>
      <c r="K136" s="6"/>
      <c r="L136" s="150">
        <v>2257847</v>
      </c>
      <c r="M136" s="6">
        <v>890090.04</v>
      </c>
      <c r="N136" s="150"/>
      <c r="O136" s="7">
        <v>890090.04</v>
      </c>
      <c r="P136" s="6"/>
      <c r="R136" s="55" t="s">
        <v>149</v>
      </c>
      <c r="S136" s="51">
        <f t="shared" si="24"/>
        <v>1.1566817101833538</v>
      </c>
      <c r="T136" s="51">
        <f t="shared" si="25"/>
        <v>1.0058328662194433</v>
      </c>
      <c r="U136" s="51">
        <f t="shared" si="26"/>
        <v>1.0058328662194433</v>
      </c>
      <c r="V136" s="51">
        <f>(9*((F136-(MIN($F$4:$F$224)))/(MAX($F$4:$F4356)-MIN($F$4:$F$224))))+1</f>
        <v>1.018</v>
      </c>
      <c r="W136" s="51">
        <f t="shared" si="27"/>
        <v>1.0131126799876742</v>
      </c>
      <c r="X136" s="51">
        <f t="shared" si="28"/>
        <v>1.0630103093290619</v>
      </c>
      <c r="Y136" s="51">
        <f t="shared" si="29"/>
        <v>0.99848116644377949</v>
      </c>
      <c r="Z136" s="51">
        <f t="shared" si="30"/>
        <v>0.9969639080111895</v>
      </c>
      <c r="AA136" s="51">
        <f>(9*((K136-(MIN($K$4:$K$224)))/(MAX($K$4:$K4356)-MIN($K$4:$K$224))))+1</f>
        <v>0.98390044143975441</v>
      </c>
      <c r="AB136" s="51">
        <f t="shared" si="31"/>
        <v>1.035631887875371</v>
      </c>
      <c r="AC136" s="51">
        <f t="shared" si="32"/>
        <v>1.4892479774915364</v>
      </c>
      <c r="AD136" s="51">
        <f t="shared" si="33"/>
        <v>0.99928194765825362</v>
      </c>
      <c r="AE136" s="51">
        <f t="shared" si="34"/>
        <v>1.3736275125566453</v>
      </c>
      <c r="AF136" s="13">
        <f t="shared" si="35"/>
        <v>1.0876619441088853</v>
      </c>
    </row>
    <row r="137" spans="2:32">
      <c r="B137" s="17" t="s">
        <v>150</v>
      </c>
      <c r="C137" s="85">
        <v>1230</v>
      </c>
      <c r="D137" s="150"/>
      <c r="E137" s="6"/>
      <c r="F137" s="150">
        <v>1000</v>
      </c>
      <c r="G137" s="6">
        <v>1811955.72</v>
      </c>
      <c r="H137" s="150">
        <v>99000</v>
      </c>
      <c r="I137" s="6">
        <v>35000</v>
      </c>
      <c r="J137" s="150"/>
      <c r="K137" s="6"/>
      <c r="L137" s="150">
        <v>1945955.72</v>
      </c>
      <c r="M137" s="6">
        <v>91861.53</v>
      </c>
      <c r="N137" s="150">
        <v>4971.32</v>
      </c>
      <c r="O137" s="7">
        <v>96832.85</v>
      </c>
      <c r="P137" s="6"/>
      <c r="R137" s="55" t="s">
        <v>150</v>
      </c>
      <c r="S137" s="51">
        <f t="shared" si="24"/>
        <v>1.0576364862460195</v>
      </c>
      <c r="T137" s="51">
        <f t="shared" si="25"/>
        <v>0.99997717077800607</v>
      </c>
      <c r="U137" s="51">
        <f t="shared" si="26"/>
        <v>0.99997717077800607</v>
      </c>
      <c r="V137" s="51">
        <f>(9*((F137-(MIN($F$4:$F$224)))/(MAX($F$4:$F4357)-MIN($F$4:$F$224))))+1</f>
        <v>1.018</v>
      </c>
      <c r="W137" s="51">
        <f t="shared" si="27"/>
        <v>1.0898148120194375</v>
      </c>
      <c r="X137" s="51">
        <f t="shared" si="28"/>
        <v>1.0016120795925094</v>
      </c>
      <c r="Y137" s="51">
        <f t="shared" si="29"/>
        <v>1.0046234835137839</v>
      </c>
      <c r="Z137" s="51">
        <f t="shared" si="30"/>
        <v>0.9969639080111895</v>
      </c>
      <c r="AA137" s="51">
        <f>(9*((K137-(MIN($K$4:$K$224)))/(MAX($K$4:$K4357)-MIN($K$4:$K$224))))+1</f>
        <v>0.98390044143975441</v>
      </c>
      <c r="AB137" s="51">
        <f t="shared" si="31"/>
        <v>1.0304640751503584</v>
      </c>
      <c r="AC137" s="51">
        <f t="shared" si="32"/>
        <v>1.0495912785174908</v>
      </c>
      <c r="AD137" s="51">
        <f t="shared" si="33"/>
        <v>1.0017744366557684</v>
      </c>
      <c r="AE137" s="51">
        <f t="shared" si="34"/>
        <v>1.0367057217049374</v>
      </c>
      <c r="AF137" s="13">
        <f t="shared" si="35"/>
        <v>1.0208493126467124</v>
      </c>
    </row>
    <row r="138" spans="2:32">
      <c r="B138" s="17" t="s">
        <v>151</v>
      </c>
      <c r="C138" s="85">
        <v>2500</v>
      </c>
      <c r="D138" s="150">
        <v>27240</v>
      </c>
      <c r="E138" s="6">
        <v>27240</v>
      </c>
      <c r="F138" s="150">
        <v>1000</v>
      </c>
      <c r="G138" s="6"/>
      <c r="H138" s="150">
        <v>5341327</v>
      </c>
      <c r="I138" s="6">
        <v>679177.82</v>
      </c>
      <c r="J138" s="150">
        <v>35353.599999999999</v>
      </c>
      <c r="K138" s="6"/>
      <c r="L138" s="150">
        <v>6423382.3200000003</v>
      </c>
      <c r="M138" s="6">
        <v>89106.42</v>
      </c>
      <c r="N138" s="150">
        <v>793741</v>
      </c>
      <c r="O138" s="7">
        <v>882847.42</v>
      </c>
      <c r="P138" s="6"/>
      <c r="R138" s="55" t="s">
        <v>151</v>
      </c>
      <c r="S138" s="51">
        <f t="shared" si="24"/>
        <v>1.1287028333648976</v>
      </c>
      <c r="T138" s="51">
        <f t="shared" si="25"/>
        <v>1.0038638458224687</v>
      </c>
      <c r="U138" s="51">
        <f t="shared" si="26"/>
        <v>1.0038638458224687</v>
      </c>
      <c r="V138" s="51">
        <f>(9*((F138-(MIN($F$4:$F$224)))/(MAX($F$4:$F4358)-MIN($F$4:$F$224))))+1</f>
        <v>1.018</v>
      </c>
      <c r="W138" s="51">
        <f t="shared" si="27"/>
        <v>0.99979329322070076</v>
      </c>
      <c r="X138" s="51">
        <f t="shared" si="28"/>
        <v>1.1730788838611699</v>
      </c>
      <c r="Y138" s="51">
        <f t="shared" si="29"/>
        <v>1.1176733240824761</v>
      </c>
      <c r="Z138" s="51">
        <f t="shared" si="30"/>
        <v>1.0506322988789945</v>
      </c>
      <c r="AA138" s="51">
        <f>(9*((K138-(MIN($K$4:$K$224)))/(MAX($K$4:$K4358)-MIN($K$4:$K$224))))+1</f>
        <v>0.98390044143975441</v>
      </c>
      <c r="AB138" s="51">
        <f t="shared" si="31"/>
        <v>1.1046517926100747</v>
      </c>
      <c r="AC138" s="51">
        <f t="shared" si="32"/>
        <v>1.0480737900380197</v>
      </c>
      <c r="AD138" s="51">
        <f t="shared" si="33"/>
        <v>1.397242792942077</v>
      </c>
      <c r="AE138" s="51">
        <f t="shared" si="34"/>
        <v>1.370551339366386</v>
      </c>
      <c r="AF138" s="13">
        <f t="shared" si="35"/>
        <v>1.1076944985730375</v>
      </c>
    </row>
    <row r="139" spans="2:32">
      <c r="B139" s="17" t="s">
        <v>152</v>
      </c>
      <c r="C139" s="85">
        <v>2000</v>
      </c>
      <c r="D139" s="150">
        <v>132490</v>
      </c>
      <c r="E139" s="6">
        <v>132490</v>
      </c>
      <c r="F139" s="150"/>
      <c r="G139" s="6">
        <v>1791973.99</v>
      </c>
      <c r="H139" s="150">
        <v>4530954.82</v>
      </c>
      <c r="I139" s="6">
        <v>207312</v>
      </c>
      <c r="J139" s="150">
        <v>370326</v>
      </c>
      <c r="K139" s="6">
        <v>725309.09</v>
      </c>
      <c r="L139" s="150">
        <v>7631037.7400000002</v>
      </c>
      <c r="M139" s="6">
        <v>176543.78</v>
      </c>
      <c r="N139" s="150"/>
      <c r="O139" s="7">
        <v>176543.78</v>
      </c>
      <c r="P139" s="6"/>
      <c r="R139" s="55" t="s">
        <v>152</v>
      </c>
      <c r="S139" s="51">
        <f t="shared" si="24"/>
        <v>1.1007239565464417</v>
      </c>
      <c r="T139" s="51">
        <f t="shared" si="25"/>
        <v>1.0188811934153359</v>
      </c>
      <c r="U139" s="51">
        <f t="shared" si="26"/>
        <v>1.0188811934153359</v>
      </c>
      <c r="V139" s="51">
        <f>(9*((F139-(MIN($F$4:$F$224)))/(MAX($F$4:$F4359)-MIN($F$4:$F$224))))+1</f>
        <v>1</v>
      </c>
      <c r="W139" s="51">
        <f t="shared" si="27"/>
        <v>1.0888220804294921</v>
      </c>
      <c r="X139" s="51">
        <f t="shared" si="28"/>
        <v>1.1465731111436672</v>
      </c>
      <c r="Y139" s="51">
        <f t="shared" si="29"/>
        <v>1.0348633389128297</v>
      </c>
      <c r="Z139" s="51">
        <f t="shared" si="30"/>
        <v>1.5591358089353038</v>
      </c>
      <c r="AA139" s="51">
        <f>(9*((K139-(MIN($K$4:$K$224)))/(MAX($K$4:$K4359)-MIN($K$4:$K$224))))+1</f>
        <v>1.1768662831043415</v>
      </c>
      <c r="AB139" s="51">
        <f t="shared" si="31"/>
        <v>1.1246617686725868</v>
      </c>
      <c r="AC139" s="51">
        <f t="shared" si="32"/>
        <v>1.0962334593344787</v>
      </c>
      <c r="AD139" s="51">
        <f t="shared" si="33"/>
        <v>0.99928194765825362</v>
      </c>
      <c r="AE139" s="51">
        <f t="shared" si="34"/>
        <v>1.0705615122664514</v>
      </c>
      <c r="AF139" s="13">
        <f t="shared" si="35"/>
        <v>1.1104219733718861</v>
      </c>
    </row>
    <row r="140" spans="2:32">
      <c r="B140" s="17" t="s">
        <v>153</v>
      </c>
      <c r="C140" s="85">
        <v>12000</v>
      </c>
      <c r="D140" s="150">
        <v>90000</v>
      </c>
      <c r="E140" s="6">
        <v>92000</v>
      </c>
      <c r="F140" s="150">
        <v>1000</v>
      </c>
      <c r="G140" s="6">
        <v>11276635.119999999</v>
      </c>
      <c r="H140" s="150">
        <v>9840000</v>
      </c>
      <c r="I140" s="6">
        <v>8211686.9400000004</v>
      </c>
      <c r="J140" s="150"/>
      <c r="K140" s="6"/>
      <c r="L140" s="150">
        <v>29328322.059999999</v>
      </c>
      <c r="M140" s="6">
        <v>2023700</v>
      </c>
      <c r="N140" s="150">
        <v>2023.7</v>
      </c>
      <c r="O140" s="7">
        <v>2025723.7</v>
      </c>
      <c r="P140" s="6"/>
      <c r="R140" s="55" t="s">
        <v>153</v>
      </c>
      <c r="S140" s="51">
        <f t="shared" si="24"/>
        <v>1.6603014929155619</v>
      </c>
      <c r="T140" s="51">
        <f t="shared" si="25"/>
        <v>1.0128186081495789</v>
      </c>
      <c r="U140" s="51">
        <f t="shared" si="26"/>
        <v>1.0131039734245026</v>
      </c>
      <c r="V140" s="51">
        <f>(9*((F140-(MIN($F$4:$F$224)))/(MAX($F$4:$F4360)-MIN($F$4:$F$224))))+1</f>
        <v>1.018</v>
      </c>
      <c r="W140" s="51">
        <f t="shared" si="27"/>
        <v>1.5600386729706961</v>
      </c>
      <c r="X140" s="51">
        <f t="shared" si="28"/>
        <v>1.3202221434784556</v>
      </c>
      <c r="Y140" s="51">
        <f t="shared" si="29"/>
        <v>2.4395893054464723</v>
      </c>
      <c r="Z140" s="51">
        <f t="shared" si="30"/>
        <v>0.9969639080111895</v>
      </c>
      <c r="AA140" s="51">
        <f>(9*((K140-(MIN($K$4:$K$224)))/(MAX($K$4:$K4360)-MIN($K$4:$K$224))))+1</f>
        <v>0.98390044143975441</v>
      </c>
      <c r="AB140" s="51">
        <f t="shared" si="31"/>
        <v>1.4841700627393821</v>
      </c>
      <c r="AC140" s="51">
        <f t="shared" si="32"/>
        <v>2.1136296009162621</v>
      </c>
      <c r="AD140" s="51">
        <f t="shared" si="33"/>
        <v>1.0002965775722947</v>
      </c>
      <c r="AE140" s="51">
        <f t="shared" si="34"/>
        <v>1.8559675799422046</v>
      </c>
      <c r="AF140" s="13">
        <f t="shared" si="35"/>
        <v>1.4199232590004889</v>
      </c>
    </row>
    <row r="141" spans="2:32">
      <c r="B141" s="17" t="s">
        <v>154</v>
      </c>
      <c r="C141" s="85">
        <v>10000</v>
      </c>
      <c r="D141" s="150">
        <v>1800000</v>
      </c>
      <c r="E141" s="6">
        <v>1800000</v>
      </c>
      <c r="F141" s="150">
        <v>13200</v>
      </c>
      <c r="G141" s="6">
        <v>7044700</v>
      </c>
      <c r="H141" s="150">
        <v>4528527</v>
      </c>
      <c r="I141" s="6"/>
      <c r="J141" s="150"/>
      <c r="K141" s="6"/>
      <c r="L141" s="150">
        <v>14142590</v>
      </c>
      <c r="M141" s="6">
        <v>1824.98</v>
      </c>
      <c r="N141" s="150">
        <v>1515149.28</v>
      </c>
      <c r="O141" s="7">
        <v>1516974.26</v>
      </c>
      <c r="P141" s="6"/>
      <c r="R141" s="55" t="s">
        <v>154</v>
      </c>
      <c r="S141" s="51">
        <f t="shared" si="24"/>
        <v>1.5483859856417377</v>
      </c>
      <c r="T141" s="51">
        <f t="shared" si="25"/>
        <v>1.2568059182094611</v>
      </c>
      <c r="U141" s="51">
        <f t="shared" si="26"/>
        <v>1.2568059182094611</v>
      </c>
      <c r="V141" s="51">
        <f>(9*((F141-(MIN($F$4:$F$224)))/(MAX($F$4:$F4361)-MIN($F$4:$F$224))))+1</f>
        <v>1.2376</v>
      </c>
      <c r="W141" s="51">
        <f t="shared" si="27"/>
        <v>1.3497878248097297</v>
      </c>
      <c r="X141" s="51">
        <f t="shared" si="28"/>
        <v>1.1464937016492309</v>
      </c>
      <c r="Y141" s="51">
        <f t="shared" si="29"/>
        <v>0.99848116644377949</v>
      </c>
      <c r="Z141" s="51">
        <f t="shared" si="30"/>
        <v>0.9969639080111895</v>
      </c>
      <c r="AA141" s="51">
        <f>(9*((K141-(MIN($K$4:$K$224)))/(MAX($K$4:$K4361)-MIN($K$4:$K$224))))+1</f>
        <v>0.98390044143975441</v>
      </c>
      <c r="AB141" s="51">
        <f t="shared" si="31"/>
        <v>1.2325534757726109</v>
      </c>
      <c r="AC141" s="51">
        <f t="shared" si="32"/>
        <v>1</v>
      </c>
      <c r="AD141" s="51">
        <f t="shared" si="33"/>
        <v>1.7589379162928289</v>
      </c>
      <c r="AE141" s="51">
        <f t="shared" si="34"/>
        <v>1.6398853627490602</v>
      </c>
      <c r="AF141" s="13">
        <f t="shared" si="35"/>
        <v>1.2620462784022186</v>
      </c>
    </row>
    <row r="142" spans="2:32">
      <c r="B142" s="80" t="s">
        <v>155</v>
      </c>
      <c r="C142" s="85"/>
      <c r="D142" s="150"/>
      <c r="E142" s="6"/>
      <c r="F142" s="150">
        <v>2000</v>
      </c>
      <c r="G142" s="6">
        <v>183303.36</v>
      </c>
      <c r="H142" s="150">
        <v>6340508.1500000004</v>
      </c>
      <c r="I142" s="6"/>
      <c r="J142" s="150"/>
      <c r="K142" s="6"/>
      <c r="L142" s="150">
        <v>6572604.21</v>
      </c>
      <c r="M142" s="6"/>
      <c r="N142" s="150">
        <v>1087743.1000000001</v>
      </c>
      <c r="O142" s="7">
        <v>1087743.1000000001</v>
      </c>
      <c r="P142" s="6"/>
      <c r="R142" s="55" t="s">
        <v>155</v>
      </c>
      <c r="S142" s="51">
        <f t="shared" si="24"/>
        <v>0.98880844927261757</v>
      </c>
      <c r="T142" s="51">
        <f t="shared" si="25"/>
        <v>0.99997717077800607</v>
      </c>
      <c r="U142" s="51">
        <f t="shared" si="26"/>
        <v>0.99997717077800607</v>
      </c>
      <c r="V142" s="51">
        <f>(9*((F142-(MIN($F$4:$F$224)))/(MAX($F$4:$F4362)-MIN($F$4:$F$224))))+1</f>
        <v>1.036</v>
      </c>
      <c r="W142" s="51">
        <f t="shared" si="27"/>
        <v>1.0089001641480497</v>
      </c>
      <c r="X142" s="51">
        <f t="shared" si="28"/>
        <v>1.205760248201087</v>
      </c>
      <c r="Y142" s="51">
        <f t="shared" si="29"/>
        <v>0.99848116644377949</v>
      </c>
      <c r="Z142" s="51">
        <f t="shared" si="30"/>
        <v>0.9969639080111895</v>
      </c>
      <c r="AA142" s="51">
        <f>(9*((K142-(MIN($K$4:$K$224)))/(MAX($K$4:$K4362)-MIN($K$4:$K$224))))+1</f>
        <v>0.98390044143975441</v>
      </c>
      <c r="AB142" s="51">
        <f t="shared" si="31"/>
        <v>1.1071242913025434</v>
      </c>
      <c r="AC142" s="51">
        <f t="shared" si="32"/>
        <v>0.9989948183102435</v>
      </c>
      <c r="AD142" s="51">
        <f t="shared" si="33"/>
        <v>1.5446477074308325</v>
      </c>
      <c r="AE142" s="51">
        <f t="shared" si="34"/>
        <v>1.4575771114786797</v>
      </c>
      <c r="AF142" s="13">
        <f t="shared" si="35"/>
        <v>1.1020855882765224</v>
      </c>
    </row>
    <row r="143" spans="2:32">
      <c r="B143" s="17" t="s">
        <v>156</v>
      </c>
      <c r="C143" s="85">
        <v>7700</v>
      </c>
      <c r="D143" s="150">
        <v>4655.79</v>
      </c>
      <c r="E143" s="6">
        <v>4655.79</v>
      </c>
      <c r="F143" s="150">
        <v>16500</v>
      </c>
      <c r="G143" s="6">
        <v>7538733.3300000001</v>
      </c>
      <c r="H143" s="150">
        <v>12749047.640000001</v>
      </c>
      <c r="I143" s="6"/>
      <c r="J143" s="150"/>
      <c r="K143" s="6"/>
      <c r="L143" s="150">
        <v>20287780.969999999</v>
      </c>
      <c r="M143" s="6"/>
      <c r="N143" s="150">
        <v>5451474.3600000003</v>
      </c>
      <c r="O143" s="7">
        <v>5451474.3600000003</v>
      </c>
      <c r="P143" s="6"/>
      <c r="R143" s="55" t="s">
        <v>156</v>
      </c>
      <c r="S143" s="51">
        <f t="shared" si="24"/>
        <v>1.4196831522768401</v>
      </c>
      <c r="T143" s="51">
        <f t="shared" si="25"/>
        <v>1.0006414711746749</v>
      </c>
      <c r="U143" s="51">
        <f t="shared" si="26"/>
        <v>1.0006414711746749</v>
      </c>
      <c r="V143" s="51">
        <f>(9*((F143-(MIN($F$4:$F$224)))/(MAX($F$4:$F4363)-MIN($F$4:$F$224))))+1</f>
        <v>1.2970000000000002</v>
      </c>
      <c r="W143" s="51">
        <f t="shared" si="27"/>
        <v>1.3743323709114399</v>
      </c>
      <c r="X143" s="51">
        <f t="shared" si="28"/>
        <v>1.4153717024998766</v>
      </c>
      <c r="Y143" s="51">
        <f t="shared" si="29"/>
        <v>0.99848116644377949</v>
      </c>
      <c r="Z143" s="51">
        <f t="shared" si="30"/>
        <v>0.9969639080111895</v>
      </c>
      <c r="AA143" s="51">
        <f>(9*((K143-(MIN($K$4:$K$224)))/(MAX($K$4:$K4363)-MIN($K$4:$K$224))))+1</f>
        <v>0.98390044143975441</v>
      </c>
      <c r="AB143" s="51">
        <f t="shared" si="31"/>
        <v>1.3343748415138963</v>
      </c>
      <c r="AC143" s="51">
        <f t="shared" si="32"/>
        <v>0.9989948183102435</v>
      </c>
      <c r="AD143" s="51">
        <f t="shared" si="33"/>
        <v>3.7325077030982401</v>
      </c>
      <c r="AE143" s="51">
        <f t="shared" si="34"/>
        <v>3.31099384623879</v>
      </c>
      <c r="AF143" s="13">
        <f t="shared" si="35"/>
        <v>1.5279912994687233</v>
      </c>
    </row>
    <row r="144" spans="2:32">
      <c r="B144" s="17" t="s">
        <v>157</v>
      </c>
      <c r="C144" s="85"/>
      <c r="D144" s="150">
        <v>167174.63</v>
      </c>
      <c r="E144" s="6">
        <v>167174.63</v>
      </c>
      <c r="F144" s="150"/>
      <c r="G144" s="6">
        <v>1028737.61</v>
      </c>
      <c r="H144" s="150">
        <v>5441972.9900000002</v>
      </c>
      <c r="I144" s="6"/>
      <c r="J144" s="150"/>
      <c r="K144" s="6"/>
      <c r="L144" s="150">
        <v>6838087.4299999997</v>
      </c>
      <c r="M144" s="6"/>
      <c r="N144" s="150">
        <v>989151.9</v>
      </c>
      <c r="O144" s="7">
        <v>989151.9</v>
      </c>
      <c r="P144" s="6"/>
      <c r="R144" s="55" t="s">
        <v>157</v>
      </c>
      <c r="S144" s="51">
        <f t="shared" si="24"/>
        <v>0.98880844927261757</v>
      </c>
      <c r="T144" s="51">
        <f t="shared" si="25"/>
        <v>1.0238300879031266</v>
      </c>
      <c r="U144" s="51">
        <f t="shared" si="26"/>
        <v>1.0238300879031266</v>
      </c>
      <c r="V144" s="51">
        <f>(9*((F144-(MIN($F$4:$F$224)))/(MAX($F$4:$F4364)-MIN($F$4:$F$224))))+1</f>
        <v>1</v>
      </c>
      <c r="W144" s="51">
        <f t="shared" si="27"/>
        <v>1.0509029980967022</v>
      </c>
      <c r="X144" s="51">
        <f t="shared" si="28"/>
        <v>1.176370827737955</v>
      </c>
      <c r="Y144" s="51">
        <f t="shared" si="29"/>
        <v>0.99848116644377949</v>
      </c>
      <c r="Z144" s="51">
        <f t="shared" si="30"/>
        <v>0.9969639080111895</v>
      </c>
      <c r="AA144" s="51">
        <f>(9*((K144-(MIN($K$4:$K$224)))/(MAX($K$4:$K4364)-MIN($K$4:$K$224))))+1</f>
        <v>0.98390044143975441</v>
      </c>
      <c r="AB144" s="51">
        <f t="shared" si="31"/>
        <v>1.1115231560691163</v>
      </c>
      <c r="AC144" s="51">
        <f t="shared" si="32"/>
        <v>0.9989948183102435</v>
      </c>
      <c r="AD144" s="51">
        <f t="shared" si="33"/>
        <v>1.4952166747771751</v>
      </c>
      <c r="AE144" s="51">
        <f t="shared" si="34"/>
        <v>1.4157022642223707</v>
      </c>
      <c r="AF144" s="13">
        <f t="shared" si="35"/>
        <v>1.0972711446297814</v>
      </c>
    </row>
    <row r="145" spans="2:32">
      <c r="B145" s="17" t="s">
        <v>158</v>
      </c>
      <c r="C145" s="85">
        <v>2500</v>
      </c>
      <c r="D145" s="150"/>
      <c r="E145" s="6"/>
      <c r="F145" s="150">
        <v>500</v>
      </c>
      <c r="G145" s="6">
        <v>1784685.23</v>
      </c>
      <c r="H145" s="150">
        <v>3277644.28</v>
      </c>
      <c r="I145" s="6"/>
      <c r="J145" s="150"/>
      <c r="K145" s="6">
        <v>658499.80000000005</v>
      </c>
      <c r="L145" s="150">
        <v>5720829.3099999996</v>
      </c>
      <c r="M145" s="6"/>
      <c r="N145" s="150">
        <v>1111981.81</v>
      </c>
      <c r="O145" s="7">
        <v>1111981.81</v>
      </c>
      <c r="P145" s="6"/>
      <c r="R145" s="55" t="s">
        <v>158</v>
      </c>
      <c r="S145" s="51">
        <f t="shared" si="24"/>
        <v>1.1287028333648976</v>
      </c>
      <c r="T145" s="51">
        <f t="shared" si="25"/>
        <v>0.99997717077800607</v>
      </c>
      <c r="U145" s="51">
        <f t="shared" si="26"/>
        <v>0.99997717077800607</v>
      </c>
      <c r="V145" s="51">
        <f>(9*((F145-(MIN($F$4:$F$224)))/(MAX($F$4:$F4365)-MIN($F$4:$F$224))))+1</f>
        <v>1.0089999999999999</v>
      </c>
      <c r="W145" s="51">
        <f t="shared" si="27"/>
        <v>1.0884599605177763</v>
      </c>
      <c r="X145" s="51">
        <f t="shared" si="28"/>
        <v>1.1055796452553261</v>
      </c>
      <c r="Y145" s="51">
        <f t="shared" si="29"/>
        <v>0.99848116644377949</v>
      </c>
      <c r="Z145" s="51">
        <f t="shared" si="30"/>
        <v>0.9969639080111895</v>
      </c>
      <c r="AA145" s="51">
        <f>(9*((K145-(MIN($K$4:$K$224)))/(MAX($K$4:$K4365)-MIN($K$4:$K$224))))+1</f>
        <v>1.15909191483348</v>
      </c>
      <c r="AB145" s="51">
        <f t="shared" si="31"/>
        <v>1.0930109978271176</v>
      </c>
      <c r="AC145" s="51">
        <f t="shared" si="32"/>
        <v>0.9989948183102435</v>
      </c>
      <c r="AD145" s="51">
        <f t="shared" si="33"/>
        <v>1.5568003586359351</v>
      </c>
      <c r="AE145" s="51">
        <f t="shared" si="34"/>
        <v>1.4678720696386369</v>
      </c>
      <c r="AF145" s="13">
        <f t="shared" si="35"/>
        <v>1.1233009241841845</v>
      </c>
    </row>
    <row r="146" spans="2:32">
      <c r="B146" s="17" t="s">
        <v>159</v>
      </c>
      <c r="C146" s="85">
        <v>15000</v>
      </c>
      <c r="D146" s="150">
        <v>9000</v>
      </c>
      <c r="E146" s="6">
        <v>9000</v>
      </c>
      <c r="F146" s="150"/>
      <c r="G146" s="6"/>
      <c r="H146" s="150">
        <v>1579550</v>
      </c>
      <c r="I146" s="6">
        <v>4825750</v>
      </c>
      <c r="J146" s="150">
        <v>348000</v>
      </c>
      <c r="K146" s="6"/>
      <c r="L146" s="150">
        <v>6753300</v>
      </c>
      <c r="M146" s="6">
        <v>20000</v>
      </c>
      <c r="N146" s="150">
        <v>1600804.35</v>
      </c>
      <c r="O146" s="7">
        <v>1968804.35</v>
      </c>
      <c r="P146" s="6"/>
      <c r="R146" s="55" t="s">
        <v>159</v>
      </c>
      <c r="S146" s="51">
        <f t="shared" si="24"/>
        <v>1.828174753826298</v>
      </c>
      <c r="T146" s="51">
        <f t="shared" si="25"/>
        <v>1.0012613145151634</v>
      </c>
      <c r="U146" s="51">
        <f t="shared" si="26"/>
        <v>1.0012613145151634</v>
      </c>
      <c r="V146" s="51">
        <f>(9*((F146-(MIN($F$4:$F$224)))/(MAX($F$4:$F4366)-MIN($F$4:$F$224))))+1</f>
        <v>1</v>
      </c>
      <c r="W146" s="51">
        <f t="shared" si="27"/>
        <v>0.99979329322070076</v>
      </c>
      <c r="X146" s="51">
        <f t="shared" si="28"/>
        <v>1.0500381272350858</v>
      </c>
      <c r="Y146" s="51">
        <f t="shared" si="29"/>
        <v>1.8453750693173157</v>
      </c>
      <c r="Z146" s="51">
        <f t="shared" si="30"/>
        <v>1.5252439140642124</v>
      </c>
      <c r="AA146" s="51">
        <f>(9*((K146-(MIN($K$4:$K$224)))/(MAX($K$4:$K4366)-MIN($K$4:$K$224))))+1</f>
        <v>0.98390044143975441</v>
      </c>
      <c r="AB146" s="51">
        <f t="shared" si="31"/>
        <v>1.1101182897334012</v>
      </c>
      <c r="AC146" s="51">
        <f t="shared" si="32"/>
        <v>1.0100106287822108</v>
      </c>
      <c r="AD146" s="51">
        <f t="shared" si="33"/>
        <v>1.8018831138573306</v>
      </c>
      <c r="AE146" s="51">
        <f t="shared" si="34"/>
        <v>1.8317921049791412</v>
      </c>
      <c r="AF146" s="13">
        <f t="shared" si="35"/>
        <v>1.30683479734506</v>
      </c>
    </row>
    <row r="147" spans="2:32">
      <c r="B147" s="17" t="s">
        <v>160</v>
      </c>
      <c r="C147" s="85">
        <v>15000</v>
      </c>
      <c r="D147" s="150">
        <v>16751.78</v>
      </c>
      <c r="E147" s="6">
        <v>16751.78</v>
      </c>
      <c r="F147" s="150">
        <v>1520</v>
      </c>
      <c r="G147" s="6">
        <v>115219.09</v>
      </c>
      <c r="H147" s="150">
        <v>5563450.96</v>
      </c>
      <c r="I147" s="6">
        <v>839160</v>
      </c>
      <c r="J147" s="150">
        <v>569555.19999999995</v>
      </c>
      <c r="K147" s="6">
        <v>2136267.02</v>
      </c>
      <c r="L147" s="150">
        <v>9223652.2699999996</v>
      </c>
      <c r="M147" s="6"/>
      <c r="N147" s="150">
        <v>459279.81</v>
      </c>
      <c r="O147" s="7">
        <v>1028835.01</v>
      </c>
      <c r="P147" s="6"/>
      <c r="R147" s="55" t="s">
        <v>160</v>
      </c>
      <c r="S147" s="51">
        <f t="shared" si="24"/>
        <v>1.828174753826298</v>
      </c>
      <c r="T147" s="51">
        <f t="shared" si="25"/>
        <v>1.0023673589305879</v>
      </c>
      <c r="U147" s="51">
        <f t="shared" si="26"/>
        <v>1.0023673589305879</v>
      </c>
      <c r="V147" s="51">
        <f>(9*((F147-(MIN($F$4:$F$224)))/(MAX($F$4:$F4367)-MIN($F$4:$F$224))))+1</f>
        <v>1.0273600000000001</v>
      </c>
      <c r="W147" s="51">
        <f t="shared" si="27"/>
        <v>1.0055176038988936</v>
      </c>
      <c r="X147" s="51">
        <f t="shared" si="28"/>
        <v>1.1803441470873477</v>
      </c>
      <c r="Y147" s="51">
        <f t="shared" si="29"/>
        <v>1.1457493605142051</v>
      </c>
      <c r="Z147" s="51">
        <f t="shared" si="30"/>
        <v>1.8615748979638638</v>
      </c>
      <c r="AA147" s="51">
        <f>(9*((K147-(MIN($K$4:$K$224)))/(MAX($K$4:$K4367)-MIN($K$4:$K$224))))+1</f>
        <v>1.5522465013720783</v>
      </c>
      <c r="AB147" s="51">
        <f t="shared" si="31"/>
        <v>1.1510502385078889</v>
      </c>
      <c r="AC147" s="51">
        <f t="shared" si="32"/>
        <v>0.9989948183102435</v>
      </c>
      <c r="AD147" s="51">
        <f t="shared" si="33"/>
        <v>1.2295527556540531</v>
      </c>
      <c r="AE147" s="51">
        <f t="shared" si="34"/>
        <v>1.432556954802314</v>
      </c>
      <c r="AF147" s="13">
        <f t="shared" si="35"/>
        <v>1.2629120576767972</v>
      </c>
    </row>
    <row r="148" spans="2:32">
      <c r="B148" s="17" t="s">
        <v>161</v>
      </c>
      <c r="C148" s="85">
        <v>1500</v>
      </c>
      <c r="D148" s="150">
        <v>62000</v>
      </c>
      <c r="E148" s="6">
        <v>62000</v>
      </c>
      <c r="F148" s="150">
        <v>7500</v>
      </c>
      <c r="G148" s="6">
        <v>410160.71</v>
      </c>
      <c r="H148" s="150">
        <v>6017063.04</v>
      </c>
      <c r="I148" s="6"/>
      <c r="J148" s="150"/>
      <c r="K148" s="6">
        <v>1372708.25</v>
      </c>
      <c r="L148" s="150">
        <v>7799932</v>
      </c>
      <c r="M148" s="6"/>
      <c r="N148" s="150">
        <v>1764650</v>
      </c>
      <c r="O148" s="7">
        <v>1764650</v>
      </c>
      <c r="P148" s="6"/>
      <c r="R148" s="55" t="s">
        <v>161</v>
      </c>
      <c r="S148" s="51">
        <f t="shared" si="24"/>
        <v>1.0727450797279856</v>
      </c>
      <c r="T148" s="51">
        <f t="shared" si="25"/>
        <v>1.0088234943006451</v>
      </c>
      <c r="U148" s="51">
        <f t="shared" si="26"/>
        <v>1.0088234943006451</v>
      </c>
      <c r="V148" s="51">
        <f>(9*((F148-(MIN($F$4:$F$224)))/(MAX($F$4:$F4368)-MIN($F$4:$F$224))))+1</f>
        <v>1.135</v>
      </c>
      <c r="W148" s="51">
        <f t="shared" si="27"/>
        <v>1.0201708828373877</v>
      </c>
      <c r="X148" s="51">
        <f t="shared" si="28"/>
        <v>1.195180957865321</v>
      </c>
      <c r="Y148" s="51">
        <f t="shared" si="29"/>
        <v>0.99848116644377949</v>
      </c>
      <c r="Z148" s="51">
        <f t="shared" si="30"/>
        <v>0.9969639080111895</v>
      </c>
      <c r="AA148" s="51">
        <f>(9*((K148-(MIN($K$4:$K$224)))/(MAX($K$4:$K4368)-MIN($K$4:$K$224))))+1</f>
        <v>1.349104471656958</v>
      </c>
      <c r="AB148" s="51">
        <f t="shared" si="31"/>
        <v>1.1274602242947176</v>
      </c>
      <c r="AC148" s="51">
        <f t="shared" si="32"/>
        <v>0.9989948183102435</v>
      </c>
      <c r="AD148" s="51">
        <f t="shared" si="33"/>
        <v>1.8840310101737328</v>
      </c>
      <c r="AE148" s="51">
        <f t="shared" si="34"/>
        <v>1.7450811995133284</v>
      </c>
      <c r="AF148" s="13">
        <f t="shared" si="35"/>
        <v>1.1954508236489179</v>
      </c>
    </row>
    <row r="149" spans="2:32">
      <c r="B149" s="17" t="s">
        <v>162</v>
      </c>
      <c r="C149" s="85"/>
      <c r="D149" s="150">
        <v>17400</v>
      </c>
      <c r="E149" s="6">
        <v>17400</v>
      </c>
      <c r="F149" s="150">
        <v>0</v>
      </c>
      <c r="G149" s="6">
        <v>471835.17</v>
      </c>
      <c r="H149" s="150">
        <v>6679504.4699999997</v>
      </c>
      <c r="I149" s="6">
        <v>1674675.56</v>
      </c>
      <c r="J149" s="150">
        <v>160006.10999999999</v>
      </c>
      <c r="K149" s="6">
        <v>1738464.92</v>
      </c>
      <c r="L149" s="150">
        <v>11552400.92</v>
      </c>
      <c r="M149" s="6">
        <v>641687.18999999994</v>
      </c>
      <c r="N149" s="150"/>
      <c r="O149" s="7">
        <v>641687.18999999994</v>
      </c>
      <c r="P149" s="6"/>
      <c r="R149" s="55" t="s">
        <v>162</v>
      </c>
      <c r="S149" s="51">
        <f t="shared" si="24"/>
        <v>0.98880844927261757</v>
      </c>
      <c r="T149" s="51">
        <f t="shared" si="25"/>
        <v>1.0024598486698435</v>
      </c>
      <c r="U149" s="51">
        <f t="shared" si="26"/>
        <v>1.0024598486698435</v>
      </c>
      <c r="V149" s="51">
        <f>(9*((F149-(MIN($F$4:$F$224)))/(MAX($F$4:$F4369)-MIN($F$4:$F$224))))+1</f>
        <v>1</v>
      </c>
      <c r="W149" s="51">
        <f t="shared" si="27"/>
        <v>1.0232349911370606</v>
      </c>
      <c r="X149" s="51">
        <f t="shared" si="28"/>
        <v>1.2168481898058812</v>
      </c>
      <c r="Y149" s="51">
        <f t="shared" si="29"/>
        <v>1.2923779744125563</v>
      </c>
      <c r="Z149" s="51">
        <f t="shared" si="30"/>
        <v>1.2398605423770535</v>
      </c>
      <c r="AA149" s="51">
        <f>(9*((K149-(MIN($K$4:$K$224)))/(MAX($K$4:$K4369)-MIN($K$4:$K$224))))+1</f>
        <v>1.4464127015469028</v>
      </c>
      <c r="AB149" s="51">
        <f t="shared" si="31"/>
        <v>1.1896359178087836</v>
      </c>
      <c r="AC149" s="51">
        <f t="shared" si="32"/>
        <v>1.3524300416767092</v>
      </c>
      <c r="AD149" s="51">
        <f t="shared" si="33"/>
        <v>0.99928194765825362</v>
      </c>
      <c r="AE149" s="51">
        <f t="shared" si="34"/>
        <v>1.268122848836335</v>
      </c>
      <c r="AF149" s="13">
        <f t="shared" si="35"/>
        <v>1.1555333309132185</v>
      </c>
    </row>
    <row r="150" spans="2:32">
      <c r="B150" s="17" t="s">
        <v>163</v>
      </c>
      <c r="C150" s="85">
        <v>3000</v>
      </c>
      <c r="D150" s="150">
        <v>6051</v>
      </c>
      <c r="E150" s="6">
        <v>6051</v>
      </c>
      <c r="F150" s="150"/>
      <c r="G150" s="6">
        <v>85289.23</v>
      </c>
      <c r="H150" s="150">
        <v>2893153.7</v>
      </c>
      <c r="I150" s="6"/>
      <c r="J150" s="150"/>
      <c r="K150" s="6"/>
      <c r="L150" s="150">
        <v>3198494.12</v>
      </c>
      <c r="M150" s="6">
        <v>96271.91</v>
      </c>
      <c r="N150" s="150"/>
      <c r="O150" s="7">
        <v>96271.91</v>
      </c>
      <c r="P150" s="6"/>
      <c r="R150" s="55" t="s">
        <v>163</v>
      </c>
      <c r="S150" s="51">
        <f t="shared" si="24"/>
        <v>1.1566817101833538</v>
      </c>
      <c r="T150" s="51">
        <f t="shared" si="25"/>
        <v>1.0008405434172882</v>
      </c>
      <c r="U150" s="51">
        <f t="shared" si="26"/>
        <v>1.0008405434172882</v>
      </c>
      <c r="V150" s="51">
        <f>(9*((F150-(MIN($F$4:$F$224)))/(MAX($F$4:$F4370)-MIN($F$4:$F$224))))+1</f>
        <v>1</v>
      </c>
      <c r="W150" s="51">
        <f t="shared" si="27"/>
        <v>1.0040306296727057</v>
      </c>
      <c r="X150" s="51">
        <f t="shared" si="28"/>
        <v>1.0930036706883057</v>
      </c>
      <c r="Y150" s="51">
        <f t="shared" si="29"/>
        <v>0.99848116644377949</v>
      </c>
      <c r="Z150" s="51">
        <f t="shared" si="30"/>
        <v>0.9969639080111895</v>
      </c>
      <c r="AA150" s="51">
        <f>(9*((K150-(MIN($K$4:$K$224)))/(MAX($K$4:$K4370)-MIN($K$4:$K$224))))+1</f>
        <v>0.98390044143975441</v>
      </c>
      <c r="AB150" s="51">
        <f t="shared" si="31"/>
        <v>1.0512177296997474</v>
      </c>
      <c r="AC150" s="51">
        <f t="shared" si="32"/>
        <v>1.0520204740269585</v>
      </c>
      <c r="AD150" s="51">
        <f t="shared" si="33"/>
        <v>0.99928194765825362</v>
      </c>
      <c r="AE150" s="51">
        <f t="shared" si="34"/>
        <v>1.0364674724816805</v>
      </c>
      <c r="AF150" s="13">
        <f t="shared" si="35"/>
        <v>1.0287484797800235</v>
      </c>
    </row>
    <row r="151" spans="2:32">
      <c r="B151" s="17" t="s">
        <v>164</v>
      </c>
      <c r="C151" s="85">
        <v>10000</v>
      </c>
      <c r="D151" s="150">
        <v>3000</v>
      </c>
      <c r="E151" s="6">
        <v>3000</v>
      </c>
      <c r="F151" s="150">
        <v>0</v>
      </c>
      <c r="G151" s="6">
        <v>790602.55</v>
      </c>
      <c r="H151" s="150">
        <v>3155202.66</v>
      </c>
      <c r="I151" s="6">
        <v>100569.93</v>
      </c>
      <c r="J151" s="150"/>
      <c r="K151" s="6">
        <v>681017.03</v>
      </c>
      <c r="L151" s="150">
        <v>5716148.3399999999</v>
      </c>
      <c r="M151" s="6">
        <v>2731025.69</v>
      </c>
      <c r="N151" s="150"/>
      <c r="O151" s="7">
        <v>2731025.69</v>
      </c>
      <c r="P151" s="6"/>
      <c r="R151" s="55" t="s">
        <v>164</v>
      </c>
      <c r="S151" s="51">
        <f t="shared" si="24"/>
        <v>1.5483859856417377</v>
      </c>
      <c r="T151" s="51">
        <f t="shared" si="25"/>
        <v>1.0004052186903918</v>
      </c>
      <c r="U151" s="51">
        <f t="shared" si="26"/>
        <v>1.0004052186903918</v>
      </c>
      <c r="V151" s="51">
        <f>(9*((F151-(MIN($F$4:$F$224)))/(MAX($F$4:$F4371)-MIN($F$4:$F$224))))+1</f>
        <v>1</v>
      </c>
      <c r="W151" s="51">
        <f t="shared" si="27"/>
        <v>1.0390719806254649</v>
      </c>
      <c r="X151" s="51">
        <f t="shared" si="28"/>
        <v>1.1015748066996851</v>
      </c>
      <c r="Y151" s="51">
        <f t="shared" si="29"/>
        <v>1.0161306635228695</v>
      </c>
      <c r="Z151" s="51">
        <f t="shared" si="30"/>
        <v>0.9969639080111895</v>
      </c>
      <c r="AA151" s="51">
        <f>(9*((K151-(MIN($K$4:$K$224)))/(MAX($K$4:$K4371)-MIN($K$4:$K$224))))+1</f>
        <v>1.1650825418624409</v>
      </c>
      <c r="AB151" s="51">
        <f t="shared" si="31"/>
        <v>1.0929334375428692</v>
      </c>
      <c r="AC151" s="51">
        <f t="shared" si="32"/>
        <v>2.5032178880659397</v>
      </c>
      <c r="AD151" s="51">
        <f t="shared" si="33"/>
        <v>0.99928194765825362</v>
      </c>
      <c r="AE151" s="51">
        <f t="shared" si="34"/>
        <v>2.1555319741358123</v>
      </c>
      <c r="AF151" s="13">
        <f t="shared" si="35"/>
        <v>1.2783835054728496</v>
      </c>
    </row>
    <row r="152" spans="2:32">
      <c r="B152" s="17" t="s">
        <v>165</v>
      </c>
      <c r="C152" s="85">
        <v>6000</v>
      </c>
      <c r="D152" s="150">
        <v>60000</v>
      </c>
      <c r="E152" s="6">
        <v>60000</v>
      </c>
      <c r="F152" s="150"/>
      <c r="G152" s="6">
        <v>907122.05</v>
      </c>
      <c r="H152" s="150">
        <v>3772767.65</v>
      </c>
      <c r="I152" s="6">
        <v>216978.63</v>
      </c>
      <c r="J152" s="150"/>
      <c r="K152" s="6">
        <v>82665.2</v>
      </c>
      <c r="L152" s="150">
        <v>5004518.78</v>
      </c>
      <c r="M152" s="6"/>
      <c r="N152" s="150"/>
      <c r="O152" s="7"/>
      <c r="P152" s="6"/>
      <c r="R152" s="55" t="s">
        <v>165</v>
      </c>
      <c r="S152" s="51">
        <f t="shared" si="24"/>
        <v>1.3245549710940898</v>
      </c>
      <c r="T152" s="51">
        <f t="shared" si="25"/>
        <v>1.0085381290257212</v>
      </c>
      <c r="U152" s="51">
        <f t="shared" si="26"/>
        <v>1.0085381290257212</v>
      </c>
      <c r="V152" s="51">
        <f>(9*((F152-(MIN($F$4:$F$224)))/(MAX($F$4:$F4372)-MIN($F$4:$F$224))))+1</f>
        <v>1</v>
      </c>
      <c r="W152" s="51">
        <f t="shared" si="27"/>
        <v>1.0448608982264256</v>
      </c>
      <c r="X152" s="51">
        <f t="shared" si="28"/>
        <v>1.1217742134256499</v>
      </c>
      <c r="Y152" s="51">
        <f t="shared" si="29"/>
        <v>1.0365597819544987</v>
      </c>
      <c r="Z152" s="51">
        <f t="shared" si="30"/>
        <v>0.9969639080111895</v>
      </c>
      <c r="AA152" s="51">
        <f>(9*((K152-(MIN($K$4:$K$224)))/(MAX($K$4:$K4372)-MIN($K$4:$K$224))))+1</f>
        <v>1.0058932168155208</v>
      </c>
      <c r="AB152" s="51">
        <f t="shared" si="31"/>
        <v>1.0811422508971156</v>
      </c>
      <c r="AC152" s="51">
        <f t="shared" si="32"/>
        <v>0.9989948183102435</v>
      </c>
      <c r="AD152" s="51">
        <f t="shared" si="33"/>
        <v>0.99928194765825362</v>
      </c>
      <c r="AE152" s="51">
        <f t="shared" si="34"/>
        <v>0.99557770213378805</v>
      </c>
      <c r="AF152" s="13">
        <f t="shared" si="35"/>
        <v>1.0478984589675553</v>
      </c>
    </row>
    <row r="153" spans="2:32">
      <c r="B153" s="17" t="s">
        <v>166</v>
      </c>
      <c r="C153" s="85"/>
      <c r="D153" s="150">
        <v>9000</v>
      </c>
      <c r="E153" s="6">
        <v>9000</v>
      </c>
      <c r="F153" s="150">
        <v>6000</v>
      </c>
      <c r="G153" s="6">
        <v>2386302.4500000002</v>
      </c>
      <c r="H153" s="150">
        <v>14159325.189999999</v>
      </c>
      <c r="I153" s="6">
        <v>264289.52</v>
      </c>
      <c r="J153" s="150">
        <v>5930674.1200000001</v>
      </c>
      <c r="K153" s="6">
        <v>1513387.75</v>
      </c>
      <c r="L153" s="150">
        <v>24355437.460000001</v>
      </c>
      <c r="M153" s="6">
        <v>16341975.390000001</v>
      </c>
      <c r="N153" s="150"/>
      <c r="O153" s="7">
        <v>16341975.390000001</v>
      </c>
      <c r="P153" s="6"/>
      <c r="R153" s="55" t="s">
        <v>166</v>
      </c>
      <c r="S153" s="51">
        <f t="shared" si="24"/>
        <v>0.98880844927261757</v>
      </c>
      <c r="T153" s="51">
        <f t="shared" si="25"/>
        <v>1.0012613145151634</v>
      </c>
      <c r="U153" s="51">
        <f t="shared" si="26"/>
        <v>1.0012613145151634</v>
      </c>
      <c r="V153" s="51">
        <f>(9*((F153-(MIN($F$4:$F$224)))/(MAX($F$4:$F4373)-MIN($F$4:$F$224))))+1</f>
        <v>1.1080000000000001</v>
      </c>
      <c r="W153" s="51">
        <f t="shared" si="27"/>
        <v>1.1183494855663652</v>
      </c>
      <c r="X153" s="51">
        <f t="shared" si="28"/>
        <v>1.4614992684892427</v>
      </c>
      <c r="Y153" s="51">
        <f t="shared" si="29"/>
        <v>1.0448625958757587</v>
      </c>
      <c r="Z153" s="51">
        <f t="shared" si="30"/>
        <v>10</v>
      </c>
      <c r="AA153" s="51">
        <f>(9*((K153-(MIN($K$4:$K$224)))/(MAX($K$4:$K4373)-MIN($K$4:$K$224))))+1</f>
        <v>1.3865317402473094</v>
      </c>
      <c r="AB153" s="51">
        <f t="shared" si="31"/>
        <v>1.4017729648920219</v>
      </c>
      <c r="AC153" s="51">
        <f t="shared" si="32"/>
        <v>10</v>
      </c>
      <c r="AD153" s="51">
        <f t="shared" si="33"/>
        <v>0.99928194765825362</v>
      </c>
      <c r="AE153" s="51">
        <f t="shared" si="34"/>
        <v>7.9365392009552966</v>
      </c>
      <c r="AF153" s="13">
        <f t="shared" si="35"/>
        <v>3.0344744832297841</v>
      </c>
    </row>
    <row r="154" spans="2:32">
      <c r="B154" s="17" t="s">
        <v>167</v>
      </c>
      <c r="C154" s="85">
        <v>2312</v>
      </c>
      <c r="D154" s="150">
        <v>2343.3000000000002</v>
      </c>
      <c r="E154" s="6">
        <v>2343.3000000000002</v>
      </c>
      <c r="F154" s="150">
        <v>1490</v>
      </c>
      <c r="G154" s="6">
        <v>1273473.1200000001</v>
      </c>
      <c r="H154" s="150">
        <v>139439.32</v>
      </c>
      <c r="I154" s="6"/>
      <c r="J154" s="150"/>
      <c r="K154" s="6">
        <v>347327.12</v>
      </c>
      <c r="L154" s="150">
        <v>1760239.56</v>
      </c>
      <c r="M154" s="6">
        <v>597324.12</v>
      </c>
      <c r="N154" s="150">
        <v>39721.72</v>
      </c>
      <c r="O154" s="7">
        <v>1274091.68</v>
      </c>
      <c r="P154" s="6"/>
      <c r="R154" s="55" t="s">
        <v>167</v>
      </c>
      <c r="S154" s="51">
        <f t="shared" si="24"/>
        <v>1.1181827756811582</v>
      </c>
      <c r="T154" s="51">
        <f t="shared" si="25"/>
        <v>1.0003115190023706</v>
      </c>
      <c r="U154" s="51">
        <f t="shared" si="26"/>
        <v>1.0003115190023706</v>
      </c>
      <c r="V154" s="51">
        <f>(9*((F154-(MIN($F$4:$F$224)))/(MAX($F$4:$F4374)-MIN($F$4:$F$224))))+1</f>
        <v>1.0268200000000001</v>
      </c>
      <c r="W154" s="51">
        <f t="shared" si="27"/>
        <v>1.0630619388870342</v>
      </c>
      <c r="X154" s="51">
        <f t="shared" si="28"/>
        <v>1.0029347748320847</v>
      </c>
      <c r="Y154" s="51">
        <f t="shared" si="29"/>
        <v>0.99848116644377949</v>
      </c>
      <c r="Z154" s="51">
        <f t="shared" si="30"/>
        <v>0.9969639080111895</v>
      </c>
      <c r="AA154" s="51">
        <f>(9*((K154-(MIN($K$4:$K$224)))/(MAX($K$4:$K4374)-MIN($K$4:$K$224))))+1</f>
        <v>1.0763055566765387</v>
      </c>
      <c r="AB154" s="51">
        <f t="shared" si="31"/>
        <v>1.027386892822951</v>
      </c>
      <c r="AC154" s="51">
        <f t="shared" si="32"/>
        <v>1.3279952831229784</v>
      </c>
      <c r="AD154" s="51">
        <f t="shared" si="33"/>
        <v>1.0191973725478931</v>
      </c>
      <c r="AE154" s="51">
        <f t="shared" si="34"/>
        <v>1.5367253348893906</v>
      </c>
      <c r="AF154" s="13">
        <f t="shared" si="35"/>
        <v>1.0918983109169031</v>
      </c>
    </row>
    <row r="155" spans="2:32">
      <c r="B155" s="17" t="s">
        <v>168</v>
      </c>
      <c r="C155" s="85">
        <v>3400</v>
      </c>
      <c r="D155" s="150">
        <v>5397</v>
      </c>
      <c r="E155" s="6">
        <v>5397</v>
      </c>
      <c r="F155" s="150">
        <v>5000</v>
      </c>
      <c r="G155" s="6">
        <v>1219265.26</v>
      </c>
      <c r="H155" s="150">
        <v>361991.87</v>
      </c>
      <c r="I155" s="6">
        <v>397497.27</v>
      </c>
      <c r="J155" s="150"/>
      <c r="K155" s="6">
        <v>5209279.09</v>
      </c>
      <c r="L155" s="150">
        <v>7188033.4900000002</v>
      </c>
      <c r="M155" s="6">
        <v>239327.17</v>
      </c>
      <c r="N155" s="150">
        <v>174231.22</v>
      </c>
      <c r="O155" s="7">
        <v>413558.39</v>
      </c>
      <c r="P155" s="6"/>
      <c r="R155" s="55" t="s">
        <v>168</v>
      </c>
      <c r="S155" s="51">
        <f t="shared" si="24"/>
        <v>1.1790648116381184</v>
      </c>
      <c r="T155" s="51">
        <f t="shared" si="25"/>
        <v>1.000747228972388</v>
      </c>
      <c r="U155" s="51">
        <f t="shared" si="26"/>
        <v>1.000747228972388</v>
      </c>
      <c r="V155" s="51">
        <f>(9*((F155-(MIN($F$4:$F$224)))/(MAX($F$4:$F4375)-MIN($F$4:$F$224))))+1</f>
        <v>1.0900000000000001</v>
      </c>
      <c r="W155" s="51">
        <f t="shared" si="27"/>
        <v>1.0603687859395499</v>
      </c>
      <c r="X155" s="51">
        <f t="shared" si="28"/>
        <v>1.0102140564431596</v>
      </c>
      <c r="Y155" s="51">
        <f t="shared" si="29"/>
        <v>1.0682398597809553</v>
      </c>
      <c r="Z155" s="51">
        <f t="shared" si="30"/>
        <v>0.9969639080111895</v>
      </c>
      <c r="AA155" s="51">
        <f>(9*((K155-(MIN($K$4:$K$224)))/(MAX($K$4:$K4375)-MIN($K$4:$K$224))))+1</f>
        <v>2.3698101700322698</v>
      </c>
      <c r="AB155" s="51">
        <f t="shared" si="31"/>
        <v>1.1173215089500816</v>
      </c>
      <c r="AC155" s="51">
        <f t="shared" si="32"/>
        <v>1.1308139555858592</v>
      </c>
      <c r="AD155" s="51">
        <f t="shared" si="33"/>
        <v>1.0866368954132919</v>
      </c>
      <c r="AE155" s="51">
        <f t="shared" si="34"/>
        <v>1.1712292249148788</v>
      </c>
      <c r="AF155" s="13">
        <f t="shared" si="35"/>
        <v>1.1755505872810867</v>
      </c>
    </row>
    <row r="156" spans="2:32">
      <c r="B156" s="17" t="s">
        <v>169</v>
      </c>
      <c r="C156" s="85">
        <v>1200</v>
      </c>
      <c r="D156" s="150">
        <v>5340</v>
      </c>
      <c r="E156" s="6">
        <v>5340</v>
      </c>
      <c r="F156" s="150">
        <v>800</v>
      </c>
      <c r="G156" s="6">
        <v>549732.12</v>
      </c>
      <c r="H156" s="150">
        <v>49713.21</v>
      </c>
      <c r="I156" s="6">
        <v>930503.1</v>
      </c>
      <c r="J156" s="150"/>
      <c r="K156" s="6"/>
      <c r="L156" s="150">
        <v>1529948.43</v>
      </c>
      <c r="M156" s="6">
        <v>349742.17</v>
      </c>
      <c r="N156" s="150">
        <v>327149.07</v>
      </c>
      <c r="O156" s="7">
        <v>676891.24</v>
      </c>
      <c r="P156" s="6"/>
      <c r="R156" s="55" t="s">
        <v>169</v>
      </c>
      <c r="S156" s="51">
        <f t="shared" si="24"/>
        <v>1.055957753636912</v>
      </c>
      <c r="T156" s="51">
        <f t="shared" si="25"/>
        <v>1.0007390960620528</v>
      </c>
      <c r="U156" s="51">
        <f t="shared" si="26"/>
        <v>1.0007390960620528</v>
      </c>
      <c r="V156" s="51">
        <f>(9*((F156-(MIN($F$4:$F$224)))/(MAX($F$4:$F4376)-MIN($F$4:$F$224))))+1</f>
        <v>1.0144</v>
      </c>
      <c r="W156" s="51">
        <f t="shared" si="27"/>
        <v>1.0271050646004394</v>
      </c>
      <c r="X156" s="51">
        <f t="shared" si="28"/>
        <v>1</v>
      </c>
      <c r="Y156" s="51">
        <f t="shared" si="29"/>
        <v>1.1617795971529801</v>
      </c>
      <c r="Z156" s="51">
        <f t="shared" si="30"/>
        <v>0.9969639080111895</v>
      </c>
      <c r="AA156" s="51">
        <f>(9*((K156-(MIN($K$4:$K$224)))/(MAX($K$4:$K4376)-MIN($K$4:$K$224))))+1</f>
        <v>0.98390044143975441</v>
      </c>
      <c r="AB156" s="51">
        <f t="shared" si="31"/>
        <v>1.0235711355113921</v>
      </c>
      <c r="AC156" s="51">
        <f t="shared" si="32"/>
        <v>1.1916294912489731</v>
      </c>
      <c r="AD156" s="51">
        <f t="shared" si="33"/>
        <v>1.1633058804411345</v>
      </c>
      <c r="AE156" s="51">
        <f t="shared" si="34"/>
        <v>1.2830751388637762</v>
      </c>
      <c r="AF156" s="13">
        <f t="shared" si="35"/>
        <v>1.0694743540792813</v>
      </c>
    </row>
    <row r="157" spans="2:32">
      <c r="B157" s="17" t="s">
        <v>170</v>
      </c>
      <c r="C157" s="85">
        <v>1327</v>
      </c>
      <c r="D157" s="150">
        <v>25622</v>
      </c>
      <c r="E157" s="6">
        <v>25622</v>
      </c>
      <c r="F157" s="150">
        <v>1275</v>
      </c>
      <c r="G157" s="6">
        <v>1257327.1200000001</v>
      </c>
      <c r="H157" s="150">
        <v>397497.52</v>
      </c>
      <c r="I157" s="6">
        <v>527312.17000000004</v>
      </c>
      <c r="J157" s="150"/>
      <c r="K157" s="6"/>
      <c r="L157" s="150">
        <v>2182136.81</v>
      </c>
      <c r="M157" s="6">
        <v>21342.37</v>
      </c>
      <c r="N157" s="150">
        <v>1432.17</v>
      </c>
      <c r="O157" s="7">
        <v>23294.959999999999</v>
      </c>
      <c r="P157" s="6"/>
      <c r="R157" s="55" t="s">
        <v>170</v>
      </c>
      <c r="S157" s="51">
        <f t="shared" si="24"/>
        <v>1.0630643883487998</v>
      </c>
      <c r="T157" s="51">
        <f t="shared" si="25"/>
        <v>1.0036329853150554</v>
      </c>
      <c r="U157" s="51">
        <f t="shared" si="26"/>
        <v>1.0036329853150554</v>
      </c>
      <c r="V157" s="51">
        <f>(9*((F157-(MIN($F$4:$F$224)))/(MAX($F$4:$F4377)-MIN($F$4:$F$224))))+1</f>
        <v>1.02295</v>
      </c>
      <c r="W157" s="51">
        <f t="shared" si="27"/>
        <v>1.0622597738967527</v>
      </c>
      <c r="X157" s="51">
        <f t="shared" si="28"/>
        <v>1.0113753804771204</v>
      </c>
      <c r="Y157" s="51">
        <f t="shared" si="29"/>
        <v>1.0910216962441242</v>
      </c>
      <c r="Z157" s="51">
        <f t="shared" si="30"/>
        <v>0.9969639080111895</v>
      </c>
      <c r="AA157" s="51">
        <f>(9*((K157-(MIN($K$4:$K$224)))/(MAX($K$4:$K4377)-MIN($K$4:$K$224))))+1</f>
        <v>0.98390044143975441</v>
      </c>
      <c r="AB157" s="51">
        <f t="shared" si="31"/>
        <v>1.0343774248352529</v>
      </c>
      <c r="AC157" s="51">
        <f t="shared" si="32"/>
        <v>1.0107499934573736</v>
      </c>
      <c r="AD157" s="51">
        <f t="shared" si="33"/>
        <v>1</v>
      </c>
      <c r="AE157" s="51">
        <f t="shared" si="34"/>
        <v>1.0054718193759133</v>
      </c>
      <c r="AF157" s="13">
        <f t="shared" si="35"/>
        <v>1.0222615997474147</v>
      </c>
    </row>
    <row r="158" spans="2:32">
      <c r="B158" s="17" t="s">
        <v>171</v>
      </c>
      <c r="C158" s="85"/>
      <c r="D158" s="150">
        <v>1995080.47</v>
      </c>
      <c r="E158" s="6">
        <v>1995080.47</v>
      </c>
      <c r="F158" s="150"/>
      <c r="G158" s="6">
        <v>14661093.58</v>
      </c>
      <c r="H158" s="150">
        <v>36762472.93</v>
      </c>
      <c r="I158" s="6">
        <v>4932034.9400000004</v>
      </c>
      <c r="J158" s="150"/>
      <c r="K158" s="6">
        <v>8789611.7200000007</v>
      </c>
      <c r="L158" s="150">
        <v>80353665.349999994</v>
      </c>
      <c r="M158" s="6"/>
      <c r="N158" s="150">
        <v>8301353.3899999997</v>
      </c>
      <c r="O158" s="7">
        <v>8301353.3899999997</v>
      </c>
      <c r="P158" s="6"/>
      <c r="R158" s="55" t="s">
        <v>171</v>
      </c>
      <c r="S158" s="51">
        <f t="shared" si="24"/>
        <v>0.98880844927261757</v>
      </c>
      <c r="T158" s="51">
        <f t="shared" si="25"/>
        <v>1.2846405141863717</v>
      </c>
      <c r="U158" s="51">
        <f t="shared" si="26"/>
        <v>1.2846405141863717</v>
      </c>
      <c r="V158" s="51">
        <f>(9*((F158-(MIN($F$4:$F$224)))/(MAX($F$4:$F4378)-MIN($F$4:$F$224))))+1</f>
        <v>1</v>
      </c>
      <c r="W158" s="51">
        <f t="shared" si="27"/>
        <v>1.7281852162429756</v>
      </c>
      <c r="X158" s="51">
        <f t="shared" si="28"/>
        <v>2.2008063566182727</v>
      </c>
      <c r="Y158" s="51">
        <f t="shared" si="29"/>
        <v>1.8640275207814985</v>
      </c>
      <c r="Z158" s="51">
        <f t="shared" si="30"/>
        <v>0.9969639080111895</v>
      </c>
      <c r="AA158" s="51">
        <f>(9*((K158-(MIN($K$4:$K$224)))/(MAX($K$4:$K4378)-MIN($K$4:$K$224))))+1</f>
        <v>3.3223446259111213</v>
      </c>
      <c r="AB158" s="51">
        <f t="shared" si="31"/>
        <v>2.3296230627469194</v>
      </c>
      <c r="AC158" s="51">
        <f t="shared" si="32"/>
        <v>0.9989948183102435</v>
      </c>
      <c r="AD158" s="51">
        <f t="shared" si="33"/>
        <v>5.1613620368613224</v>
      </c>
      <c r="AE158" s="51">
        <f t="shared" si="34"/>
        <v>4.5214289467366848</v>
      </c>
      <c r="AF158" s="13">
        <f t="shared" si="35"/>
        <v>2.1293712284511992</v>
      </c>
    </row>
    <row r="159" spans="2:32">
      <c r="B159" s="17" t="s">
        <v>172</v>
      </c>
      <c r="C159" s="85">
        <v>1000</v>
      </c>
      <c r="D159" s="150">
        <v>16870.05</v>
      </c>
      <c r="E159" s="6">
        <v>16870.05</v>
      </c>
      <c r="F159" s="150">
        <v>1520</v>
      </c>
      <c r="G159" s="6">
        <v>3432456.17</v>
      </c>
      <c r="H159" s="150">
        <v>497327</v>
      </c>
      <c r="I159" s="6">
        <v>1424371.51</v>
      </c>
      <c r="J159" s="150"/>
      <c r="K159" s="6"/>
      <c r="L159" s="150">
        <v>5354154.68</v>
      </c>
      <c r="M159" s="6">
        <v>897452.32</v>
      </c>
      <c r="N159" s="150">
        <v>24932.47</v>
      </c>
      <c r="O159" s="7">
        <v>922384.79</v>
      </c>
      <c r="P159" s="6"/>
      <c r="R159" s="55" t="s">
        <v>172</v>
      </c>
      <c r="S159" s="51">
        <f t="shared" si="24"/>
        <v>1.0447662029095297</v>
      </c>
      <c r="T159" s="51">
        <f t="shared" si="25"/>
        <v>1.0023842340061206</v>
      </c>
      <c r="U159" s="51">
        <f t="shared" si="26"/>
        <v>1.0023842340061206</v>
      </c>
      <c r="V159" s="51">
        <f>(9*((F159-(MIN($F$4:$F$224)))/(MAX($F$4:$F4379)-MIN($F$4:$F$224))))+1</f>
        <v>1.0273600000000001</v>
      </c>
      <c r="W159" s="51">
        <f t="shared" si="27"/>
        <v>1.1703244569919078</v>
      </c>
      <c r="X159" s="51">
        <f t="shared" si="28"/>
        <v>1.0146406178244667</v>
      </c>
      <c r="Y159" s="51">
        <f t="shared" si="29"/>
        <v>1.248450921869521</v>
      </c>
      <c r="Z159" s="51">
        <f t="shared" si="30"/>
        <v>0.9969639080111895</v>
      </c>
      <c r="AA159" s="51">
        <f>(9*((K159-(MIN($K$4:$K$224)))/(MAX($K$4:$K4379)-MIN($K$4:$K$224))))+1</f>
        <v>0.98390044143975441</v>
      </c>
      <c r="AB159" s="51">
        <f t="shared" si="31"/>
        <v>1.0869354646514122</v>
      </c>
      <c r="AC159" s="51">
        <f t="shared" si="32"/>
        <v>1.4933030515476142</v>
      </c>
      <c r="AD159" s="51">
        <f t="shared" si="33"/>
        <v>1.0117824318668476</v>
      </c>
      <c r="AE159" s="51">
        <f t="shared" si="34"/>
        <v>1.3873441294903137</v>
      </c>
      <c r="AF159" s="13">
        <f t="shared" si="35"/>
        <v>1.113118468816523</v>
      </c>
    </row>
    <row r="160" spans="2:32">
      <c r="B160" s="17" t="s">
        <v>173</v>
      </c>
      <c r="C160" s="85">
        <v>2500</v>
      </c>
      <c r="D160" s="150">
        <v>249731</v>
      </c>
      <c r="E160" s="6">
        <v>249731</v>
      </c>
      <c r="F160" s="150">
        <v>1000</v>
      </c>
      <c r="G160" s="6">
        <v>7497497.1200000001</v>
      </c>
      <c r="H160" s="150">
        <v>599573.12</v>
      </c>
      <c r="I160" s="6">
        <v>124739.17</v>
      </c>
      <c r="J160" s="150"/>
      <c r="K160" s="6"/>
      <c r="L160" s="150">
        <v>8221809.4100000001</v>
      </c>
      <c r="M160" s="6">
        <v>392471.32</v>
      </c>
      <c r="N160" s="150">
        <v>159727.17000000001</v>
      </c>
      <c r="O160" s="7">
        <v>552198.49</v>
      </c>
      <c r="P160" s="6"/>
      <c r="R160" s="55" t="s">
        <v>173</v>
      </c>
      <c r="S160" s="51">
        <f t="shared" si="24"/>
        <v>1.1287028333648976</v>
      </c>
      <c r="T160" s="51">
        <f t="shared" si="25"/>
        <v>1.0356094485140086</v>
      </c>
      <c r="U160" s="51">
        <f t="shared" si="26"/>
        <v>1.0356094485140086</v>
      </c>
      <c r="V160" s="51">
        <f>(9*((F160-(MIN($F$4:$F$224)))/(MAX($F$4:$F4380)-MIN($F$4:$F$224))))+1</f>
        <v>1.018</v>
      </c>
      <c r="W160" s="51">
        <f t="shared" si="27"/>
        <v>1.3722836750119045</v>
      </c>
      <c r="X160" s="51">
        <f t="shared" si="28"/>
        <v>1.0179848989891613</v>
      </c>
      <c r="Y160" s="51">
        <f t="shared" si="29"/>
        <v>1.0203722388206131</v>
      </c>
      <c r="Z160" s="51">
        <f t="shared" si="30"/>
        <v>0.9969639080111895</v>
      </c>
      <c r="AA160" s="51">
        <f>(9*((K160-(MIN($K$4:$K$224)))/(MAX($K$4:$K4380)-MIN($K$4:$K$224))))+1</f>
        <v>0.98390044143975441</v>
      </c>
      <c r="AB160" s="51">
        <f t="shared" si="31"/>
        <v>1.134450427572582</v>
      </c>
      <c r="AC160" s="51">
        <f t="shared" si="32"/>
        <v>1.2151643021503864</v>
      </c>
      <c r="AD160" s="51">
        <f t="shared" si="33"/>
        <v>1.0793649465054758</v>
      </c>
      <c r="AE160" s="51">
        <f t="shared" si="34"/>
        <v>1.2301141255053922</v>
      </c>
      <c r="AF160" s="13">
        <f t="shared" si="35"/>
        <v>1.097578514953798</v>
      </c>
    </row>
    <row r="161" spans="2:32">
      <c r="B161" s="17" t="s">
        <v>174</v>
      </c>
      <c r="C161" s="85">
        <v>30000</v>
      </c>
      <c r="D161" s="150">
        <v>600000</v>
      </c>
      <c r="E161" s="6">
        <v>600000</v>
      </c>
      <c r="F161" s="150">
        <v>1327</v>
      </c>
      <c r="G161" s="6">
        <v>343971</v>
      </c>
      <c r="H161" s="150">
        <v>2765954</v>
      </c>
      <c r="I161" s="6">
        <v>23973.17</v>
      </c>
      <c r="J161" s="150"/>
      <c r="K161" s="6"/>
      <c r="L161" s="150">
        <v>3133898.17</v>
      </c>
      <c r="M161" s="6">
        <v>197327.17</v>
      </c>
      <c r="N161" s="150">
        <v>239717.21</v>
      </c>
      <c r="O161" s="7">
        <v>438387.55</v>
      </c>
      <c r="P161" s="6"/>
      <c r="R161" s="55" t="s">
        <v>174</v>
      </c>
      <c r="S161" s="51">
        <f t="shared" si="24"/>
        <v>2.6675410583799781</v>
      </c>
      <c r="T161" s="51">
        <f t="shared" si="25"/>
        <v>1.0855867532551577</v>
      </c>
      <c r="U161" s="51">
        <f t="shared" si="26"/>
        <v>1.0855867532551577</v>
      </c>
      <c r="V161" s="51">
        <f>(9*((F161-(MIN($F$4:$F$224)))/(MAX($F$4:$F4381)-MIN($F$4:$F$224))))+1</f>
        <v>1.0238860000000001</v>
      </c>
      <c r="W161" s="51">
        <f t="shared" si="27"/>
        <v>1.0168824480498928</v>
      </c>
      <c r="X161" s="51">
        <f t="shared" si="28"/>
        <v>1.0888432041506533</v>
      </c>
      <c r="Y161" s="51">
        <f t="shared" si="29"/>
        <v>1.0026883324812972</v>
      </c>
      <c r="Z161" s="51">
        <f t="shared" si="30"/>
        <v>0.9969639080111895</v>
      </c>
      <c r="AA161" s="51">
        <f>(9*((K161-(MIN($K$4:$K$224)))/(MAX($K$4:$K4381)-MIN($K$4:$K$224))))+1</f>
        <v>0.98390044143975441</v>
      </c>
      <c r="AB161" s="51">
        <f t="shared" si="31"/>
        <v>1.0501474215705997</v>
      </c>
      <c r="AC161" s="51">
        <f t="shared" si="32"/>
        <v>1.1076807535947277</v>
      </c>
      <c r="AD161" s="51">
        <f t="shared" si="33"/>
        <v>1.1194698471376554</v>
      </c>
      <c r="AE161" s="51">
        <f t="shared" si="34"/>
        <v>1.1817749661423156</v>
      </c>
      <c r="AF161" s="13">
        <f t="shared" si="35"/>
        <v>1.1854578374975675</v>
      </c>
    </row>
    <row r="162" spans="2:32">
      <c r="B162" s="17" t="s">
        <v>175</v>
      </c>
      <c r="C162" s="85">
        <v>1320</v>
      </c>
      <c r="D162" s="150">
        <v>179479</v>
      </c>
      <c r="E162" s="6">
        <v>179479</v>
      </c>
      <c r="F162" s="150">
        <v>2651</v>
      </c>
      <c r="G162" s="6">
        <v>7347397.2300000004</v>
      </c>
      <c r="H162" s="150">
        <v>849739.37</v>
      </c>
      <c r="I162" s="6">
        <v>13473.87</v>
      </c>
      <c r="J162" s="150">
        <v>243739.27</v>
      </c>
      <c r="K162" s="6"/>
      <c r="L162" s="150">
        <v>8454349.7400000002</v>
      </c>
      <c r="M162" s="6">
        <v>341597.12</v>
      </c>
      <c r="N162" s="150">
        <v>953217.27</v>
      </c>
      <c r="O162" s="7">
        <v>1294814.3899999999</v>
      </c>
      <c r="P162" s="6"/>
      <c r="R162" s="55" t="s">
        <v>175</v>
      </c>
      <c r="S162" s="51">
        <f t="shared" si="24"/>
        <v>1.0626726840733414</v>
      </c>
      <c r="T162" s="51">
        <f t="shared" si="25"/>
        <v>1.0255857078670338</v>
      </c>
      <c r="U162" s="51">
        <f t="shared" si="26"/>
        <v>1.0255857078670338</v>
      </c>
      <c r="V162" s="51">
        <f>(9*((F162-(MIN($F$4:$F$224)))/(MAX($F$4:$F4382)-MIN($F$4:$F$224))))+1</f>
        <v>1.0477179999999999</v>
      </c>
      <c r="W162" s="51">
        <f t="shared" si="27"/>
        <v>1.3648264176848197</v>
      </c>
      <c r="X162" s="51">
        <f t="shared" si="28"/>
        <v>1.026167373570273</v>
      </c>
      <c r="Y162" s="51">
        <f t="shared" si="29"/>
        <v>1.0008457602066372</v>
      </c>
      <c r="Z162" s="51">
        <f t="shared" si="30"/>
        <v>1.3669713305139464</v>
      </c>
      <c r="AA162" s="51">
        <f>(9*((K162-(MIN($K$4:$K$224)))/(MAX($K$4:$K4382)-MIN($K$4:$K$224))))+1</f>
        <v>0.98390044143975441</v>
      </c>
      <c r="AB162" s="51">
        <f t="shared" si="31"/>
        <v>1.1383034524998983</v>
      </c>
      <c r="AC162" s="51">
        <f t="shared" si="32"/>
        <v>1.1871432748947384</v>
      </c>
      <c r="AD162" s="51">
        <f t="shared" si="33"/>
        <v>1.4771999971332568</v>
      </c>
      <c r="AE162" s="51">
        <f t="shared" si="34"/>
        <v>1.5455269349914968</v>
      </c>
      <c r="AF162" s="13">
        <f t="shared" si="35"/>
        <v>1.1732651602109407</v>
      </c>
    </row>
    <row r="163" spans="2:32">
      <c r="B163" s="17" t="s">
        <v>176</v>
      </c>
      <c r="C163" s="85">
        <v>1971</v>
      </c>
      <c r="D163" s="150">
        <v>12396</v>
      </c>
      <c r="E163" s="6">
        <v>12396</v>
      </c>
      <c r="F163" s="150">
        <v>2500</v>
      </c>
      <c r="G163" s="6">
        <v>4580304.8899999997</v>
      </c>
      <c r="H163" s="150">
        <v>397243.21</v>
      </c>
      <c r="I163" s="6"/>
      <c r="J163" s="150"/>
      <c r="K163" s="6"/>
      <c r="L163" s="150">
        <v>4977548.0999999996</v>
      </c>
      <c r="M163" s="6">
        <v>1397493.53</v>
      </c>
      <c r="N163" s="150">
        <v>724251.1</v>
      </c>
      <c r="O163" s="7">
        <v>2121744.63</v>
      </c>
      <c r="P163" s="6"/>
      <c r="R163" s="55" t="s">
        <v>176</v>
      </c>
      <c r="S163" s="51">
        <f t="shared" si="24"/>
        <v>1.0991011816909713</v>
      </c>
      <c r="T163" s="51">
        <f t="shared" si="25"/>
        <v>1.0017458647519841</v>
      </c>
      <c r="U163" s="51">
        <f t="shared" si="26"/>
        <v>1.0017458647519841</v>
      </c>
      <c r="V163" s="51">
        <f>(9*((F163-(MIN($F$4:$F$224)))/(MAX($F$4:$F4383)-MIN($F$4:$F$224))))+1</f>
        <v>1.0449999999999999</v>
      </c>
      <c r="W163" s="51">
        <f t="shared" si="27"/>
        <v>1.2273518357435178</v>
      </c>
      <c r="X163" s="51">
        <f t="shared" si="28"/>
        <v>1.0113670624681534</v>
      </c>
      <c r="Y163" s="51">
        <f t="shared" si="29"/>
        <v>0.99848116644377949</v>
      </c>
      <c r="Z163" s="51">
        <f t="shared" si="30"/>
        <v>0.9969639080111895</v>
      </c>
      <c r="AA163" s="51">
        <f>(9*((K163-(MIN($K$4:$K$224)))/(MAX($K$4:$K4383)-MIN($K$4:$K$224))))+1</f>
        <v>0.98390044143975441</v>
      </c>
      <c r="AB163" s="51">
        <f t="shared" si="31"/>
        <v>1.0806953662541521</v>
      </c>
      <c r="AC163" s="51">
        <f t="shared" si="32"/>
        <v>1.7687210114242762</v>
      </c>
      <c r="AD163" s="51">
        <f t="shared" si="33"/>
        <v>1.3624023861309278</v>
      </c>
      <c r="AE163" s="51">
        <f t="shared" si="34"/>
        <v>1.8967507510280495</v>
      </c>
      <c r="AF163" s="13">
        <f t="shared" si="35"/>
        <v>1.1903251415491338</v>
      </c>
    </row>
    <row r="164" spans="2:32">
      <c r="B164" s="17" t="s">
        <v>177</v>
      </c>
      <c r="C164" s="85">
        <v>2439</v>
      </c>
      <c r="D164" s="150">
        <v>234123</v>
      </c>
      <c r="E164" s="6">
        <v>234123</v>
      </c>
      <c r="F164" s="150">
        <v>327</v>
      </c>
      <c r="G164" s="6">
        <v>1759732.41</v>
      </c>
      <c r="H164" s="150">
        <v>272327.17</v>
      </c>
      <c r="I164" s="6"/>
      <c r="J164" s="150">
        <v>3497397</v>
      </c>
      <c r="K164" s="6"/>
      <c r="L164" s="150">
        <v>5529456.5800000001</v>
      </c>
      <c r="M164" s="6">
        <v>1237497.27</v>
      </c>
      <c r="N164" s="150">
        <v>212432</v>
      </c>
      <c r="O164" s="7">
        <v>1449929.27</v>
      </c>
      <c r="P164" s="6"/>
      <c r="R164" s="55" t="s">
        <v>177</v>
      </c>
      <c r="S164" s="51">
        <f t="shared" si="24"/>
        <v>1.125289410393046</v>
      </c>
      <c r="T164" s="51">
        <f t="shared" si="25"/>
        <v>1.0333824579085031</v>
      </c>
      <c r="U164" s="51">
        <f t="shared" si="26"/>
        <v>1.0333824579085031</v>
      </c>
      <c r="V164" s="51">
        <f>(9*((F164-(MIN($F$4:$F$224)))/(MAX($F$4:$F4384)-MIN($F$4:$F$224))))+1</f>
        <v>1.0058860000000001</v>
      </c>
      <c r="W164" s="51">
        <f t="shared" si="27"/>
        <v>1.0872202554135526</v>
      </c>
      <c r="X164" s="51">
        <f t="shared" si="28"/>
        <v>1.0072812902184072</v>
      </c>
      <c r="Y164" s="51">
        <f t="shared" si="29"/>
        <v>0.99848116644377949</v>
      </c>
      <c r="Z164" s="51">
        <f t="shared" si="30"/>
        <v>6.3061734147060857</v>
      </c>
      <c r="AA164" s="51">
        <f>(9*((K164-(MIN($K$4:$K$224)))/(MAX($K$4:$K4384)-MIN($K$4:$K$224))))+1</f>
        <v>0.98390044143975441</v>
      </c>
      <c r="AB164" s="51">
        <f t="shared" si="31"/>
        <v>1.0898400902297189</v>
      </c>
      <c r="AC164" s="51">
        <f t="shared" si="32"/>
        <v>1.6805965876050954</v>
      </c>
      <c r="AD164" s="51">
        <f t="shared" si="33"/>
        <v>1.1057897610197067</v>
      </c>
      <c r="AE164" s="51">
        <f t="shared" si="34"/>
        <v>1.6114092034615095</v>
      </c>
      <c r="AF164" s="13">
        <f t="shared" si="35"/>
        <v>1.5437409643652049</v>
      </c>
    </row>
    <row r="165" spans="2:32">
      <c r="B165" s="17" t="s">
        <v>178</v>
      </c>
      <c r="C165" s="85">
        <v>2000</v>
      </c>
      <c r="D165" s="150">
        <v>3215.39</v>
      </c>
      <c r="E165" s="6">
        <v>3215.39</v>
      </c>
      <c r="F165" s="150">
        <v>1249</v>
      </c>
      <c r="G165" s="6">
        <v>2960042.4</v>
      </c>
      <c r="H165" s="150">
        <v>83137.7</v>
      </c>
      <c r="I165" s="6"/>
      <c r="J165" s="150"/>
      <c r="K165" s="6"/>
      <c r="L165" s="150">
        <v>3043180.1</v>
      </c>
      <c r="M165" s="6">
        <v>12100</v>
      </c>
      <c r="N165" s="150">
        <v>392497.27</v>
      </c>
      <c r="O165" s="7">
        <v>404597.27</v>
      </c>
      <c r="P165" s="6"/>
      <c r="R165" s="55" t="s">
        <v>178</v>
      </c>
      <c r="S165" s="51">
        <f t="shared" si="24"/>
        <v>1.1007239565464417</v>
      </c>
      <c r="T165" s="51">
        <f t="shared" si="25"/>
        <v>1.0004359511036747</v>
      </c>
      <c r="U165" s="51">
        <f t="shared" si="26"/>
        <v>1.0004359511036747</v>
      </c>
      <c r="V165" s="51">
        <f>(9*((F165-(MIN($F$4:$F$224)))/(MAX($F$4:$F4385)-MIN($F$4:$F$224))))+1</f>
        <v>1.0224819999999999</v>
      </c>
      <c r="W165" s="51">
        <f t="shared" si="27"/>
        <v>1.1468540130911942</v>
      </c>
      <c r="X165" s="51">
        <f t="shared" si="28"/>
        <v>1.0010932531459045</v>
      </c>
      <c r="Y165" s="51">
        <f t="shared" si="29"/>
        <v>0.99848116644377949</v>
      </c>
      <c r="Z165" s="51">
        <f t="shared" si="30"/>
        <v>0.9969639080111895</v>
      </c>
      <c r="AA165" s="51">
        <f>(9*((K165-(MIN($K$4:$K$224)))/(MAX($K$4:$K4385)-MIN($K$4:$K$224))))+1</f>
        <v>0.98390044143975441</v>
      </c>
      <c r="AB165" s="51">
        <f t="shared" si="31"/>
        <v>1.0486442888233982</v>
      </c>
      <c r="AC165" s="51">
        <f t="shared" si="32"/>
        <v>1.0056593836457837</v>
      </c>
      <c r="AD165" s="51">
        <f t="shared" si="33"/>
        <v>1.196069747886279</v>
      </c>
      <c r="AE165" s="51">
        <f t="shared" si="34"/>
        <v>1.1674231496135796</v>
      </c>
      <c r="AF165" s="13">
        <f t="shared" si="35"/>
        <v>1.0514744008349732</v>
      </c>
    </row>
    <row r="166" spans="2:32">
      <c r="B166" s="17" t="s">
        <v>179</v>
      </c>
      <c r="C166" s="85">
        <v>1200</v>
      </c>
      <c r="D166" s="150"/>
      <c r="E166" s="6"/>
      <c r="F166" s="150">
        <v>1000</v>
      </c>
      <c r="G166" s="6">
        <v>3546500.76</v>
      </c>
      <c r="H166" s="150">
        <v>4797748.04</v>
      </c>
      <c r="I166" s="6">
        <v>794968.86</v>
      </c>
      <c r="J166" s="150">
        <v>48840</v>
      </c>
      <c r="K166" s="6">
        <v>522146.43</v>
      </c>
      <c r="L166" s="150">
        <v>9765204.0899999999</v>
      </c>
      <c r="M166" s="6"/>
      <c r="N166" s="150">
        <v>446047.45</v>
      </c>
      <c r="O166" s="7">
        <v>446047.45</v>
      </c>
      <c r="P166" s="6"/>
      <c r="R166" s="55" t="s">
        <v>179</v>
      </c>
      <c r="S166" s="51">
        <f t="shared" si="24"/>
        <v>1.055957753636912</v>
      </c>
      <c r="T166" s="51">
        <f t="shared" si="25"/>
        <v>0.99997717077800607</v>
      </c>
      <c r="U166" s="51">
        <f t="shared" si="26"/>
        <v>0.99997717077800607</v>
      </c>
      <c r="V166" s="51">
        <f>(9*((F166-(MIN($F$4:$F$224)))/(MAX($F$4:$F4386)-MIN($F$4:$F$224))))+1</f>
        <v>1.018</v>
      </c>
      <c r="W166" s="51">
        <f t="shared" si="27"/>
        <v>1.175990416203416</v>
      </c>
      <c r="X166" s="51">
        <f t="shared" si="28"/>
        <v>1.1552994231104607</v>
      </c>
      <c r="Y166" s="51">
        <f t="shared" si="29"/>
        <v>1.1379940464123492</v>
      </c>
      <c r="Z166" s="51">
        <f t="shared" si="30"/>
        <v>1.0711052743779415</v>
      </c>
      <c r="AA166" s="51">
        <f>(9*((K166-(MIN($K$4:$K$224)))/(MAX($K$4:$K4386)-MIN($K$4:$K$224))))+1</f>
        <v>1.1228155973729435</v>
      </c>
      <c r="AB166" s="51">
        <f t="shared" si="31"/>
        <v>1.1600233601246575</v>
      </c>
      <c r="AC166" s="51">
        <f t="shared" si="32"/>
        <v>0.9989948183102435</v>
      </c>
      <c r="AD166" s="51">
        <f t="shared" si="33"/>
        <v>1.2229183986399894</v>
      </c>
      <c r="AE166" s="51">
        <f t="shared" si="34"/>
        <v>1.1850283715425804</v>
      </c>
      <c r="AF166" s="13">
        <f t="shared" si="35"/>
        <v>1.1003139847144237</v>
      </c>
    </row>
    <row r="167" spans="2:32">
      <c r="B167" s="17" t="s">
        <v>180</v>
      </c>
      <c r="C167" s="85"/>
      <c r="D167" s="150">
        <v>20094</v>
      </c>
      <c r="E167" s="6">
        <v>20094</v>
      </c>
      <c r="F167" s="150"/>
      <c r="G167" s="6">
        <v>440738.28</v>
      </c>
      <c r="H167" s="150">
        <v>2452455.09</v>
      </c>
      <c r="I167" s="6">
        <v>1104495</v>
      </c>
      <c r="J167" s="150"/>
      <c r="K167" s="6">
        <v>541559.11</v>
      </c>
      <c r="L167" s="150">
        <v>4539247.4800000004</v>
      </c>
      <c r="M167" s="6">
        <v>71230.34</v>
      </c>
      <c r="N167" s="150">
        <v>403881.29</v>
      </c>
      <c r="O167" s="7">
        <v>475111.63</v>
      </c>
      <c r="P167" s="6"/>
      <c r="R167" s="55" t="s">
        <v>180</v>
      </c>
      <c r="S167" s="51">
        <f t="shared" si="24"/>
        <v>0.98880844927261757</v>
      </c>
      <c r="T167" s="51">
        <f t="shared" si="25"/>
        <v>1.0028442356951659</v>
      </c>
      <c r="U167" s="51">
        <f t="shared" si="26"/>
        <v>1.0028442356951659</v>
      </c>
      <c r="V167" s="51">
        <f>(9*((F167-(MIN($F$4:$F$224)))/(MAX($F$4:$F4387)-MIN($F$4:$F$224))))+1</f>
        <v>1</v>
      </c>
      <c r="W167" s="51">
        <f t="shared" si="27"/>
        <v>1.0216900365684594</v>
      </c>
      <c r="X167" s="51">
        <f t="shared" si="28"/>
        <v>1.078589235590621</v>
      </c>
      <c r="Y167" s="51">
        <f t="shared" si="29"/>
        <v>1.1923142662219086</v>
      </c>
      <c r="Z167" s="51">
        <f t="shared" si="30"/>
        <v>0.9969639080111895</v>
      </c>
      <c r="AA167" s="51">
        <f>(9*((K167-(MIN($K$4:$K$224)))/(MAX($K$4:$K4387)-MIN($K$4:$K$224))))+1</f>
        <v>1.1279802701818356</v>
      </c>
      <c r="AB167" s="51">
        <f t="shared" si="31"/>
        <v>1.0734330422756913</v>
      </c>
      <c r="AC167" s="51">
        <f t="shared" si="32"/>
        <v>1.0382278145749333</v>
      </c>
      <c r="AD167" s="51">
        <f t="shared" si="33"/>
        <v>1.2017773958746378</v>
      </c>
      <c r="AE167" s="51">
        <f t="shared" si="34"/>
        <v>1.1973728617012345</v>
      </c>
      <c r="AF167" s="13">
        <f t="shared" si="35"/>
        <v>1.070988134743343</v>
      </c>
    </row>
    <row r="168" spans="2:32">
      <c r="B168" s="17" t="s">
        <v>181</v>
      </c>
      <c r="C168" s="85">
        <v>161035.62</v>
      </c>
      <c r="D168" s="150">
        <v>11593124</v>
      </c>
      <c r="E168" s="6">
        <v>12942941</v>
      </c>
      <c r="F168" s="150">
        <v>214516.1</v>
      </c>
      <c r="G168" s="6">
        <v>33231351</v>
      </c>
      <c r="H168" s="150">
        <v>40288272</v>
      </c>
      <c r="I168" s="6">
        <v>31507168</v>
      </c>
      <c r="J168" s="150">
        <v>509100</v>
      </c>
      <c r="K168" s="6"/>
      <c r="L168" s="150">
        <v>125691237</v>
      </c>
      <c r="M168" s="6"/>
      <c r="N168" s="150">
        <v>4010850.74</v>
      </c>
      <c r="O168" s="7">
        <v>20362578.739999998</v>
      </c>
      <c r="P168" s="6"/>
      <c r="R168" s="55" t="s">
        <v>181</v>
      </c>
      <c r="S168" s="51">
        <f t="shared" si="24"/>
        <v>10</v>
      </c>
      <c r="T168" s="51">
        <f t="shared" si="25"/>
        <v>2.6541146795210828</v>
      </c>
      <c r="U168" s="51">
        <f t="shared" si="26"/>
        <v>2.8467101291720187</v>
      </c>
      <c r="V168" s="51">
        <f>(9*((F168-(MIN($F$4:$F$224)))/(MAX($F$4:$F4388)-MIN($F$4:$F$224))))+1</f>
        <v>4.8612897999999998</v>
      </c>
      <c r="W168" s="51">
        <f t="shared" si="27"/>
        <v>2.6507920763222677</v>
      </c>
      <c r="X168" s="51">
        <f t="shared" si="28"/>
        <v>2.3161287123252547</v>
      </c>
      <c r="Y168" s="51">
        <f t="shared" si="29"/>
        <v>6.5278244759836825</v>
      </c>
      <c r="Z168" s="51">
        <f t="shared" si="30"/>
        <v>1.7698011237628961</v>
      </c>
      <c r="AA168" s="51">
        <f>(9*((K168-(MIN($K$4:$K$224)))/(MAX($K$4:$K4388)-MIN($K$4:$K$224))))+1</f>
        <v>0.98390044143975441</v>
      </c>
      <c r="AB168" s="51">
        <f t="shared" si="31"/>
        <v>3.0808338041759002</v>
      </c>
      <c r="AC168" s="51">
        <f t="shared" si="32"/>
        <v>0.9989948183102435</v>
      </c>
      <c r="AD168" s="51">
        <f t="shared" si="33"/>
        <v>3.0102169387921984</v>
      </c>
      <c r="AE168" s="51">
        <f t="shared" si="34"/>
        <v>9.6442184984935597</v>
      </c>
      <c r="AF168" s="13">
        <f t="shared" si="35"/>
        <v>3.9496019614076046</v>
      </c>
    </row>
    <row r="169" spans="2:32">
      <c r="B169" s="17" t="s">
        <v>182</v>
      </c>
      <c r="C169" s="85"/>
      <c r="D169" s="150"/>
      <c r="E169" s="6"/>
      <c r="F169" s="150"/>
      <c r="G169" s="6">
        <v>63368.94</v>
      </c>
      <c r="H169" s="150">
        <v>1209114.73</v>
      </c>
      <c r="I169" s="6">
        <v>110481.60000000001</v>
      </c>
      <c r="J169" s="150">
        <v>9300</v>
      </c>
      <c r="K169" s="6"/>
      <c r="L169" s="150">
        <v>1448960.55</v>
      </c>
      <c r="M169" s="6"/>
      <c r="N169" s="150">
        <v>556334.16</v>
      </c>
      <c r="O169" s="7">
        <v>656830.73</v>
      </c>
      <c r="P169" s="6"/>
      <c r="R169" s="55" t="s">
        <v>182</v>
      </c>
      <c r="S169" s="51">
        <f t="shared" si="24"/>
        <v>0.98880844927261757</v>
      </c>
      <c r="T169" s="51">
        <f t="shared" si="25"/>
        <v>0.99997717077800607</v>
      </c>
      <c r="U169" s="51">
        <f t="shared" si="26"/>
        <v>0.99997717077800607</v>
      </c>
      <c r="V169" s="51">
        <f>(9*((F169-(MIN($F$4:$F$224)))/(MAX($F$4:$F4389)-MIN($F$4:$F$224))))+1</f>
        <v>1</v>
      </c>
      <c r="W169" s="51">
        <f t="shared" si="27"/>
        <v>1.002941586614684</v>
      </c>
      <c r="X169" s="51">
        <f t="shared" si="28"/>
        <v>1.0379218758193884</v>
      </c>
      <c r="Y169" s="51">
        <f t="shared" si="29"/>
        <v>1.0178701098038194</v>
      </c>
      <c r="Z169" s="51">
        <f t="shared" si="30"/>
        <v>1.0110817357591582</v>
      </c>
      <c r="AA169" s="51">
        <f>(9*((K169-(MIN($K$4:$K$224)))/(MAX($K$4:$K4389)-MIN($K$4:$K$224))))+1</f>
        <v>0.98390044143975441</v>
      </c>
      <c r="AB169" s="51">
        <f t="shared" si="31"/>
        <v>1.0222292249686036</v>
      </c>
      <c r="AC169" s="51">
        <f t="shared" si="32"/>
        <v>0.9989948183102435</v>
      </c>
      <c r="AD169" s="51">
        <f t="shared" si="33"/>
        <v>1.278213252169254</v>
      </c>
      <c r="AE169" s="51">
        <f t="shared" si="34"/>
        <v>1.274554796357207</v>
      </c>
      <c r="AF169" s="13">
        <f t="shared" si="35"/>
        <v>1.0474208178515954</v>
      </c>
    </row>
    <row r="170" spans="2:32">
      <c r="B170" s="17" t="s">
        <v>183</v>
      </c>
      <c r="C170" s="85">
        <v>1950</v>
      </c>
      <c r="D170" s="150"/>
      <c r="E170" s="6"/>
      <c r="F170" s="150"/>
      <c r="G170" s="6">
        <v>725936.39</v>
      </c>
      <c r="H170" s="150">
        <v>2199148.2599999998</v>
      </c>
      <c r="I170" s="6">
        <v>463762.56</v>
      </c>
      <c r="J170" s="150"/>
      <c r="K170" s="6">
        <v>105974.54</v>
      </c>
      <c r="L170" s="150">
        <v>3511775.89</v>
      </c>
      <c r="M170" s="6"/>
      <c r="N170" s="150">
        <v>1683091.79</v>
      </c>
      <c r="O170" s="7">
        <v>1683091.79</v>
      </c>
      <c r="P170" s="6"/>
      <c r="R170" s="55" t="s">
        <v>183</v>
      </c>
      <c r="S170" s="51">
        <f t="shared" si="24"/>
        <v>1.097926068864596</v>
      </c>
      <c r="T170" s="51">
        <f t="shared" si="25"/>
        <v>0.99997717077800607</v>
      </c>
      <c r="U170" s="51">
        <f t="shared" si="26"/>
        <v>0.99997717077800607</v>
      </c>
      <c r="V170" s="51">
        <f>(9*((F170-(MIN($F$4:$F$224)))/(MAX($F$4:$F4390)-MIN($F$4:$F$224))))+1</f>
        <v>1</v>
      </c>
      <c r="W170" s="51">
        <f t="shared" si="27"/>
        <v>1.0358592387941787</v>
      </c>
      <c r="X170" s="51">
        <f t="shared" si="28"/>
        <v>1.0703040384559277</v>
      </c>
      <c r="Y170" s="51">
        <f t="shared" si="29"/>
        <v>1.079869071835692</v>
      </c>
      <c r="Z170" s="51">
        <f t="shared" si="30"/>
        <v>0.9969639080111895</v>
      </c>
      <c r="AA170" s="51">
        <f>(9*((K170-(MIN($K$4:$K$224)))/(MAX($K$4:$K4390)-MIN($K$4:$K$224))))+1</f>
        <v>1.0120945818249487</v>
      </c>
      <c r="AB170" s="51">
        <f t="shared" si="31"/>
        <v>1.0564085818374551</v>
      </c>
      <c r="AC170" s="51">
        <f t="shared" si="32"/>
        <v>0.9989948183102435</v>
      </c>
      <c r="AD170" s="51">
        <f t="shared" si="33"/>
        <v>1.843139870379473</v>
      </c>
      <c r="AE170" s="51">
        <f t="shared" si="34"/>
        <v>1.7104408098411468</v>
      </c>
      <c r="AF170" s="13">
        <f t="shared" si="35"/>
        <v>1.146304256131605</v>
      </c>
    </row>
    <row r="171" spans="2:32">
      <c r="B171" s="17" t="s">
        <v>184</v>
      </c>
      <c r="C171" s="85"/>
      <c r="D171" s="150">
        <v>15785</v>
      </c>
      <c r="E171" s="6">
        <v>15785</v>
      </c>
      <c r="F171" s="150"/>
      <c r="G171" s="6">
        <v>135516.74</v>
      </c>
      <c r="H171" s="150">
        <v>1061316.8999999999</v>
      </c>
      <c r="I171" s="6">
        <v>131352.82999999999</v>
      </c>
      <c r="J171" s="150"/>
      <c r="K171" s="6"/>
      <c r="L171" s="150">
        <v>1425306.28</v>
      </c>
      <c r="M171" s="6"/>
      <c r="N171" s="150">
        <v>416152.99</v>
      </c>
      <c r="O171" s="7">
        <v>513272.8</v>
      </c>
      <c r="P171" s="6"/>
      <c r="R171" s="55" t="s">
        <v>184</v>
      </c>
      <c r="S171" s="51">
        <f t="shared" si="24"/>
        <v>0.98880844927261757</v>
      </c>
      <c r="T171" s="51">
        <f t="shared" si="25"/>
        <v>1.0022294162103424</v>
      </c>
      <c r="U171" s="51">
        <f t="shared" si="26"/>
        <v>1.0022294162103424</v>
      </c>
      <c r="V171" s="51">
        <f>(9*((F171-(MIN($F$4:$F$224)))/(MAX($F$4:$F4391)-MIN($F$4:$F$224))))+1</f>
        <v>1</v>
      </c>
      <c r="W171" s="51">
        <f t="shared" si="27"/>
        <v>1.0065260310148967</v>
      </c>
      <c r="X171" s="51">
        <f t="shared" si="28"/>
        <v>1.0330876826093993</v>
      </c>
      <c r="Y171" s="51">
        <f t="shared" si="29"/>
        <v>1.0215329015838477</v>
      </c>
      <c r="Z171" s="51">
        <f t="shared" si="30"/>
        <v>0.9969639080111895</v>
      </c>
      <c r="AA171" s="51">
        <f>(9*((K171-(MIN($K$4:$K$224)))/(MAX($K$4:$K4391)-MIN($K$4:$K$224))))+1</f>
        <v>0.98390044143975441</v>
      </c>
      <c r="AB171" s="51">
        <f t="shared" si="31"/>
        <v>1.021837290838522</v>
      </c>
      <c r="AC171" s="51">
        <f t="shared" si="32"/>
        <v>0.9989948183102435</v>
      </c>
      <c r="AD171" s="51">
        <f t="shared" si="33"/>
        <v>1.2079301032503051</v>
      </c>
      <c r="AE171" s="51">
        <f t="shared" si="34"/>
        <v>1.2135811355113924</v>
      </c>
      <c r="AF171" s="13">
        <f t="shared" si="35"/>
        <v>1.0367401226356041</v>
      </c>
    </row>
    <row r="172" spans="2:32">
      <c r="B172" s="17" t="s">
        <v>185</v>
      </c>
      <c r="C172" s="85"/>
      <c r="D172" s="150">
        <v>163980</v>
      </c>
      <c r="E172" s="6">
        <v>168060</v>
      </c>
      <c r="F172" s="150">
        <v>1000</v>
      </c>
      <c r="G172" s="6">
        <v>1651248.31</v>
      </c>
      <c r="H172" s="150">
        <v>5959874.2699999996</v>
      </c>
      <c r="I172" s="6">
        <v>1398034.04</v>
      </c>
      <c r="J172" s="150"/>
      <c r="K172" s="6">
        <v>855719.09</v>
      </c>
      <c r="L172" s="150">
        <v>9864875.7100000009</v>
      </c>
      <c r="M172" s="6">
        <v>71800</v>
      </c>
      <c r="N172" s="150">
        <v>85981.41</v>
      </c>
      <c r="O172" s="7">
        <v>157781.41</v>
      </c>
      <c r="P172" s="6"/>
      <c r="R172" s="55" t="s">
        <v>185</v>
      </c>
      <c r="S172" s="51">
        <f t="shared" si="24"/>
        <v>0.98880844927261757</v>
      </c>
      <c r="T172" s="51">
        <f t="shared" si="25"/>
        <v>1.0233742696690116</v>
      </c>
      <c r="U172" s="51">
        <f t="shared" si="26"/>
        <v>1.0239564148298563</v>
      </c>
      <c r="V172" s="51">
        <f>(9*((F172-(MIN($F$4:$F$224)))/(MAX($F$4:$F4392)-MIN($F$4:$F$224))))+1</f>
        <v>1.018</v>
      </c>
      <c r="W172" s="51">
        <f t="shared" si="27"/>
        <v>1.0818305522658873</v>
      </c>
      <c r="X172" s="51">
        <f t="shared" si="28"/>
        <v>1.193310419146169</v>
      </c>
      <c r="Y172" s="51">
        <f t="shared" si="29"/>
        <v>1.2438288335391858</v>
      </c>
      <c r="Z172" s="51">
        <f t="shared" si="30"/>
        <v>0.9969639080111895</v>
      </c>
      <c r="AA172" s="51">
        <f>(9*((K172-(MIN($K$4:$K$224)))/(MAX($K$4:$K4392)-MIN($K$4:$K$224))))+1</f>
        <v>1.2115613886233954</v>
      </c>
      <c r="AB172" s="51">
        <f t="shared" si="31"/>
        <v>1.1616748467136979</v>
      </c>
      <c r="AC172" s="51">
        <f t="shared" si="32"/>
        <v>1.0385415779046063</v>
      </c>
      <c r="AD172" s="51">
        <f t="shared" si="33"/>
        <v>1.0423907635091356</v>
      </c>
      <c r="AE172" s="51">
        <f t="shared" si="34"/>
        <v>1.0625925314860536</v>
      </c>
      <c r="AF172" s="13">
        <f t="shared" si="35"/>
        <v>1.0836026119208313</v>
      </c>
    </row>
    <row r="173" spans="2:32">
      <c r="B173" s="17" t="s">
        <v>186</v>
      </c>
      <c r="C173" s="85"/>
      <c r="D173" s="150"/>
      <c r="E173" s="6"/>
      <c r="F173" s="150"/>
      <c r="G173" s="6">
        <v>900000</v>
      </c>
      <c r="H173" s="150">
        <v>2300000</v>
      </c>
      <c r="I173" s="6"/>
      <c r="J173" s="150">
        <v>69000</v>
      </c>
      <c r="K173" s="6"/>
      <c r="L173" s="150">
        <v>3622797.12</v>
      </c>
      <c r="M173" s="6"/>
      <c r="N173" s="150">
        <v>1021699</v>
      </c>
      <c r="O173" s="7">
        <v>1021699</v>
      </c>
      <c r="P173" s="6"/>
      <c r="R173" s="55" t="s">
        <v>186</v>
      </c>
      <c r="S173" s="51">
        <f t="shared" si="24"/>
        <v>0.98880844927261757</v>
      </c>
      <c r="T173" s="51">
        <f t="shared" si="25"/>
        <v>0.99997717077800607</v>
      </c>
      <c r="U173" s="51">
        <f t="shared" si="26"/>
        <v>0.99997717077800607</v>
      </c>
      <c r="V173" s="51">
        <f>(9*((F173-(MIN($F$4:$F$224)))/(MAX($F$4:$F4393)-MIN($F$4:$F$224))))+1</f>
        <v>1</v>
      </c>
      <c r="W173" s="51">
        <f t="shared" si="27"/>
        <v>1.0445070607949234</v>
      </c>
      <c r="X173" s="51">
        <f t="shared" si="28"/>
        <v>1.0736027120340419</v>
      </c>
      <c r="Y173" s="51">
        <f t="shared" si="29"/>
        <v>0.99848116644377949</v>
      </c>
      <c r="Z173" s="51">
        <f t="shared" si="30"/>
        <v>1.1017090816251509</v>
      </c>
      <c r="AA173" s="51">
        <f>(9*((K173-(MIN($K$4:$K$224)))/(MAX($K$4:$K4393)-MIN($K$4:$K$224))))+1</f>
        <v>0.98390044143975441</v>
      </c>
      <c r="AB173" s="51">
        <f t="shared" si="31"/>
        <v>1.0582481232479766</v>
      </c>
      <c r="AC173" s="51">
        <f t="shared" si="32"/>
        <v>0.9989948183102435</v>
      </c>
      <c r="AD173" s="51">
        <f t="shared" si="33"/>
        <v>1.5115349340425239</v>
      </c>
      <c r="AE173" s="51">
        <f t="shared" si="34"/>
        <v>1.4295260623010613</v>
      </c>
      <c r="AF173" s="13">
        <f t="shared" si="35"/>
        <v>1.0914820916206218</v>
      </c>
    </row>
    <row r="174" spans="2:32">
      <c r="B174" s="17" t="s">
        <v>187</v>
      </c>
      <c r="C174" s="85"/>
      <c r="D174" s="150"/>
      <c r="E174" s="6"/>
      <c r="F174" s="150">
        <v>2000</v>
      </c>
      <c r="G174" s="6">
        <v>723510.9</v>
      </c>
      <c r="H174" s="150">
        <v>2471971.4</v>
      </c>
      <c r="I174" s="6"/>
      <c r="J174" s="150">
        <v>275706.99</v>
      </c>
      <c r="K174" s="6"/>
      <c r="L174" s="150">
        <v>3531189.29</v>
      </c>
      <c r="M174" s="6">
        <v>24042.3</v>
      </c>
      <c r="N174" s="150">
        <v>318465.74</v>
      </c>
      <c r="O174" s="7">
        <v>342508.04</v>
      </c>
      <c r="P174" s="6"/>
      <c r="R174" s="55" t="s">
        <v>187</v>
      </c>
      <c r="S174" s="51">
        <f t="shared" si="24"/>
        <v>0.98880844927261757</v>
      </c>
      <c r="T174" s="51">
        <f t="shared" si="25"/>
        <v>0.99997717077800607</v>
      </c>
      <c r="U174" s="51">
        <f t="shared" si="26"/>
        <v>0.99997717077800607</v>
      </c>
      <c r="V174" s="51">
        <f>(9*((F174-(MIN($F$4:$F$224)))/(MAX($F$4:$F4394)-MIN($F$4:$F$224))))+1</f>
        <v>1.036</v>
      </c>
      <c r="W174" s="51">
        <f t="shared" si="27"/>
        <v>1.0357387356873859</v>
      </c>
      <c r="X174" s="51">
        <f t="shared" si="28"/>
        <v>1.0792275779349303</v>
      </c>
      <c r="Y174" s="51">
        <f t="shared" si="29"/>
        <v>0.99848116644377949</v>
      </c>
      <c r="Z174" s="51">
        <f t="shared" si="30"/>
        <v>1.4154997998102146</v>
      </c>
      <c r="AA174" s="51">
        <f>(9*((K174-(MIN($K$4:$K$224)))/(MAX($K$4:$K4394)-MIN($K$4:$K$224))))+1</f>
        <v>0.98390044143975441</v>
      </c>
      <c r="AB174" s="51">
        <f t="shared" si="31"/>
        <v>1.0567302478216909</v>
      </c>
      <c r="AC174" s="51">
        <f t="shared" si="32"/>
        <v>1.0122370893157524</v>
      </c>
      <c r="AD174" s="51">
        <f t="shared" si="33"/>
        <v>1.1589522873337124</v>
      </c>
      <c r="AE174" s="51">
        <f t="shared" si="34"/>
        <v>1.1410518606698217</v>
      </c>
      <c r="AF174" s="13">
        <f t="shared" si="35"/>
        <v>1.0697370767142824</v>
      </c>
    </row>
    <row r="175" spans="2:32">
      <c r="B175" s="17" t="s">
        <v>188</v>
      </c>
      <c r="C175" s="85"/>
      <c r="D175" s="150">
        <v>26724</v>
      </c>
      <c r="E175" s="6">
        <v>29124</v>
      </c>
      <c r="F175" s="150">
        <v>20000</v>
      </c>
      <c r="G175" s="6">
        <v>1587598.98</v>
      </c>
      <c r="H175" s="150">
        <v>3380208.11</v>
      </c>
      <c r="I175" s="6">
        <v>333958.28000000003</v>
      </c>
      <c r="J175" s="150">
        <v>77090.509999999995</v>
      </c>
      <c r="K175" s="6">
        <v>1164190.96</v>
      </c>
      <c r="L175" s="150">
        <v>6786756.5199999996</v>
      </c>
      <c r="M175" s="6">
        <v>120800.35</v>
      </c>
      <c r="N175" s="150">
        <v>378348.42</v>
      </c>
      <c r="O175" s="7">
        <v>499148.77</v>
      </c>
      <c r="P175" s="6"/>
      <c r="R175" s="55" t="s">
        <v>188</v>
      </c>
      <c r="S175" s="51">
        <f t="shared" si="24"/>
        <v>0.98880844927261757</v>
      </c>
      <c r="T175" s="51">
        <f t="shared" si="25"/>
        <v>1.0037902215815384</v>
      </c>
      <c r="U175" s="51">
        <f t="shared" si="26"/>
        <v>1.0041326599114471</v>
      </c>
      <c r="V175" s="51">
        <f>(9*((F175-(MIN($F$4:$F$224)))/(MAX($F$4:$F4395)-MIN($F$4:$F$224))))+1</f>
        <v>1.3599999999999999</v>
      </c>
      <c r="W175" s="51">
        <f t="shared" si="27"/>
        <v>1.0786683285460261</v>
      </c>
      <c r="X175" s="51">
        <f t="shared" si="28"/>
        <v>1.1089343181255331</v>
      </c>
      <c r="Y175" s="51">
        <f t="shared" si="29"/>
        <v>1.057089099127017</v>
      </c>
      <c r="Z175" s="51">
        <f t="shared" si="30"/>
        <v>1.1139908479233465</v>
      </c>
      <c r="AA175" s="51">
        <f>(9*((K175-(MIN($K$4:$K$224)))/(MAX($K$4:$K4395)-MIN($K$4:$K$224))))+1</f>
        <v>1.2936292061167609</v>
      </c>
      <c r="AB175" s="51">
        <f t="shared" si="31"/>
        <v>1.11067264004993</v>
      </c>
      <c r="AC175" s="51">
        <f t="shared" si="32"/>
        <v>1.0655305063376097</v>
      </c>
      <c r="AD175" s="51">
        <f t="shared" si="33"/>
        <v>1.1889758869092171</v>
      </c>
      <c r="AE175" s="51">
        <f t="shared" si="34"/>
        <v>1.2075822066121242</v>
      </c>
      <c r="AF175" s="13">
        <f t="shared" si="35"/>
        <v>1.1216772592702438</v>
      </c>
    </row>
    <row r="176" spans="2:32">
      <c r="B176" s="17" t="s">
        <v>189</v>
      </c>
      <c r="C176" s="85"/>
      <c r="D176" s="150">
        <v>7524</v>
      </c>
      <c r="E176" s="6">
        <v>10764</v>
      </c>
      <c r="F176" s="150">
        <v>200</v>
      </c>
      <c r="G176" s="6">
        <v>150097.66</v>
      </c>
      <c r="H176" s="150">
        <v>2554317.7200000002</v>
      </c>
      <c r="I176" s="6">
        <v>165512.65</v>
      </c>
      <c r="J176" s="150">
        <v>23859.21</v>
      </c>
      <c r="K176" s="6"/>
      <c r="L176" s="150">
        <v>2893787.24</v>
      </c>
      <c r="M176" s="6"/>
      <c r="N176" s="150">
        <v>438832.13</v>
      </c>
      <c r="O176" s="7">
        <v>628203.99</v>
      </c>
      <c r="P176" s="6"/>
      <c r="R176" s="55" t="s">
        <v>189</v>
      </c>
      <c r="S176" s="51">
        <f t="shared" si="24"/>
        <v>0.98880844927261757</v>
      </c>
      <c r="T176" s="51">
        <f t="shared" si="25"/>
        <v>1.0010507149422696</v>
      </c>
      <c r="U176" s="51">
        <f t="shared" si="26"/>
        <v>1.0015130066876461</v>
      </c>
      <c r="V176" s="51">
        <f>(9*((F176-(MIN($F$4:$F$224)))/(MAX($F$4:$F4396)-MIN($F$4:$F$224))))+1</f>
        <v>1.0036</v>
      </c>
      <c r="W176" s="51">
        <f t="shared" si="27"/>
        <v>1.0072504397570059</v>
      </c>
      <c r="X176" s="51">
        <f t="shared" si="28"/>
        <v>1.0819209735078668</v>
      </c>
      <c r="Y176" s="51">
        <f t="shared" si="29"/>
        <v>1.0275277714551128</v>
      </c>
      <c r="Z176" s="51">
        <f t="shared" si="30"/>
        <v>1.033183286181363</v>
      </c>
      <c r="AA176" s="51">
        <f>(9*((K176-(MIN($K$4:$K$224)))/(MAX($K$4:$K4396)-MIN($K$4:$K$224))))+1</f>
        <v>0.98390044143975441</v>
      </c>
      <c r="AB176" s="51">
        <f t="shared" si="31"/>
        <v>1.0461689572817983</v>
      </c>
      <c r="AC176" s="51">
        <f t="shared" si="32"/>
        <v>0.9989948183102435</v>
      </c>
      <c r="AD176" s="51">
        <f t="shared" si="33"/>
        <v>1.2193008271069663</v>
      </c>
      <c r="AE176" s="51">
        <f t="shared" si="34"/>
        <v>1.2623961010076621</v>
      </c>
      <c r="AF176" s="13">
        <f t="shared" si="35"/>
        <v>1.0504319836115619</v>
      </c>
    </row>
    <row r="177" spans="2:32">
      <c r="B177" s="17" t="s">
        <v>190</v>
      </c>
      <c r="C177" s="85">
        <v>1014</v>
      </c>
      <c r="D177" s="150"/>
      <c r="E177" s="6"/>
      <c r="F177" s="150">
        <v>1133.8499999999999</v>
      </c>
      <c r="G177" s="6">
        <v>419192.93</v>
      </c>
      <c r="H177" s="150">
        <v>1700722.49</v>
      </c>
      <c r="I177" s="6">
        <v>92300</v>
      </c>
      <c r="J177" s="150"/>
      <c r="K177" s="6">
        <v>105749.01</v>
      </c>
      <c r="L177" s="150">
        <v>2317964.4300000002</v>
      </c>
      <c r="M177" s="6">
        <v>44141.54</v>
      </c>
      <c r="N177" s="150">
        <v>256292.58</v>
      </c>
      <c r="O177" s="7">
        <v>300434.12</v>
      </c>
      <c r="P177" s="6"/>
      <c r="R177" s="55" t="s">
        <v>190</v>
      </c>
      <c r="S177" s="51">
        <f t="shared" si="24"/>
        <v>1.0455496114604463</v>
      </c>
      <c r="T177" s="51">
        <f t="shared" si="25"/>
        <v>0.99997717077800607</v>
      </c>
      <c r="U177" s="51">
        <f t="shared" si="26"/>
        <v>0.99997717077800607</v>
      </c>
      <c r="V177" s="51">
        <f>(9*((F177-(MIN($F$4:$F$224)))/(MAX($F$4:$F4397)-MIN($F$4:$F$224))))+1</f>
        <v>1.0204093000000001</v>
      </c>
      <c r="W177" s="51">
        <f t="shared" si="27"/>
        <v>1.020619621266009</v>
      </c>
      <c r="X177" s="51">
        <f t="shared" si="28"/>
        <v>1.0540014548996088</v>
      </c>
      <c r="Y177" s="51">
        <f t="shared" si="29"/>
        <v>1.0146793340312483</v>
      </c>
      <c r="Z177" s="51">
        <f t="shared" si="30"/>
        <v>0.9969639080111895</v>
      </c>
      <c r="AA177" s="51">
        <f>(9*((K177-(MIN($K$4:$K$224)))/(MAX($K$4:$K4397)-MIN($K$4:$K$224))))+1</f>
        <v>1.0120345803898769</v>
      </c>
      <c r="AB177" s="51">
        <f t="shared" si="31"/>
        <v>1.0366279901702125</v>
      </c>
      <c r="AC177" s="51">
        <f t="shared" si="32"/>
        <v>1.0233075602392818</v>
      </c>
      <c r="AD177" s="51">
        <f t="shared" si="33"/>
        <v>1.1277803013741028</v>
      </c>
      <c r="AE177" s="51">
        <f t="shared" si="34"/>
        <v>1.1231817163417865</v>
      </c>
      <c r="AF177" s="13">
        <f t="shared" si="35"/>
        <v>1.0365469015184441</v>
      </c>
    </row>
    <row r="178" spans="2:32">
      <c r="B178" s="17" t="s">
        <v>191</v>
      </c>
      <c r="C178" s="85">
        <v>3300</v>
      </c>
      <c r="D178" s="150"/>
      <c r="E178" s="6"/>
      <c r="F178" s="150">
        <v>10000</v>
      </c>
      <c r="G178" s="6"/>
      <c r="H178" s="150">
        <v>2452784.2200000002</v>
      </c>
      <c r="I178" s="6">
        <v>153221.68</v>
      </c>
      <c r="J178" s="150"/>
      <c r="K178" s="6">
        <v>237707.6</v>
      </c>
      <c r="L178" s="150">
        <v>2843713.5</v>
      </c>
      <c r="M178" s="6">
        <v>210082.66</v>
      </c>
      <c r="N178" s="150">
        <v>543320.68000000005</v>
      </c>
      <c r="O178" s="7">
        <v>753403.34</v>
      </c>
      <c r="P178" s="6"/>
      <c r="R178" s="55" t="s">
        <v>191</v>
      </c>
      <c r="S178" s="51">
        <f t="shared" si="24"/>
        <v>1.1734690362744273</v>
      </c>
      <c r="T178" s="51">
        <f t="shared" si="25"/>
        <v>0.99997717077800607</v>
      </c>
      <c r="U178" s="51">
        <f t="shared" si="26"/>
        <v>0.99997717077800607</v>
      </c>
      <c r="V178" s="51">
        <f>(9*((F178-(MIN($F$4:$F$224)))/(MAX($F$4:$F4398)-MIN($F$4:$F$224))))+1</f>
        <v>1.18</v>
      </c>
      <c r="W178" s="51">
        <f t="shared" si="27"/>
        <v>0.99979329322070076</v>
      </c>
      <c r="X178" s="51">
        <f t="shared" si="28"/>
        <v>1.0786000008231769</v>
      </c>
      <c r="Y178" s="51">
        <f t="shared" si="29"/>
        <v>1.0253707704597439</v>
      </c>
      <c r="Z178" s="51">
        <f t="shared" si="30"/>
        <v>0.9969639080111895</v>
      </c>
      <c r="AA178" s="51">
        <f>(9*((K178-(MIN($K$4:$K$224)))/(MAX($K$4:$K4398)-MIN($K$4:$K$224))))+1</f>
        <v>1.0471416826381366</v>
      </c>
      <c r="AB178" s="51">
        <f t="shared" si="31"/>
        <v>1.0453392716594205</v>
      </c>
      <c r="AC178" s="51">
        <f t="shared" si="32"/>
        <v>1.1147063566105815</v>
      </c>
      <c r="AD178" s="51">
        <f t="shared" si="33"/>
        <v>1.2716886358260333</v>
      </c>
      <c r="AE178" s="51">
        <f t="shared" si="34"/>
        <v>1.3155722836470778</v>
      </c>
      <c r="AF178" s="13">
        <f t="shared" si="35"/>
        <v>1.096046121594346</v>
      </c>
    </row>
    <row r="179" spans="2:32">
      <c r="B179" s="17" t="s">
        <v>192</v>
      </c>
      <c r="C179" s="85">
        <v>10000</v>
      </c>
      <c r="D179" s="150">
        <v>2880</v>
      </c>
      <c r="E179" s="6">
        <v>2880</v>
      </c>
      <c r="F179" s="150"/>
      <c r="G179" s="6">
        <v>2018890.84</v>
      </c>
      <c r="H179" s="150">
        <v>1473638.48</v>
      </c>
      <c r="I179" s="6">
        <v>131959.48000000001</v>
      </c>
      <c r="J179" s="150"/>
      <c r="K179" s="6">
        <v>329796.15000000002</v>
      </c>
      <c r="L179" s="150">
        <v>3969313.7</v>
      </c>
      <c r="M179" s="6">
        <v>28851.98</v>
      </c>
      <c r="N179" s="150">
        <v>692447.61</v>
      </c>
      <c r="O179" s="7">
        <v>721299.59</v>
      </c>
      <c r="P179" s="6"/>
      <c r="R179" s="55" t="s">
        <v>192</v>
      </c>
      <c r="S179" s="51">
        <f t="shared" si="24"/>
        <v>1.5483859856417377</v>
      </c>
      <c r="T179" s="51">
        <f t="shared" si="25"/>
        <v>1.0003880967738965</v>
      </c>
      <c r="U179" s="51">
        <f t="shared" si="26"/>
        <v>1.0003880967738965</v>
      </c>
      <c r="V179" s="51">
        <f>(9*((F179-(MIN($F$4:$F$224)))/(MAX($F$4:$F4399)-MIN($F$4:$F$224))))+1</f>
        <v>1</v>
      </c>
      <c r="W179" s="51">
        <f t="shared" si="27"/>
        <v>1.1000957551956865</v>
      </c>
      <c r="X179" s="51">
        <f t="shared" si="28"/>
        <v>1.0465739576268878</v>
      </c>
      <c r="Y179" s="51">
        <f t="shared" si="29"/>
        <v>1.0216393654881482</v>
      </c>
      <c r="Z179" s="51">
        <f t="shared" si="30"/>
        <v>0.9969639080111895</v>
      </c>
      <c r="AA179" s="51">
        <f>(9*((K179-(MIN($K$4:$K$224)))/(MAX($K$4:$K4399)-MIN($K$4:$K$224))))+1</f>
        <v>1.0716415059595585</v>
      </c>
      <c r="AB179" s="51">
        <f t="shared" si="31"/>
        <v>1.0639896521280139</v>
      </c>
      <c r="AC179" s="51">
        <f t="shared" si="32"/>
        <v>1.0148862154812932</v>
      </c>
      <c r="AD179" s="51">
        <f t="shared" si="33"/>
        <v>1.3464569533469648</v>
      </c>
      <c r="AE179" s="51">
        <f t="shared" si="34"/>
        <v>1.3019367905441972</v>
      </c>
      <c r="AF179" s="13">
        <f t="shared" si="35"/>
        <v>1.1164112525362668</v>
      </c>
    </row>
    <row r="180" spans="2:32">
      <c r="B180" s="17" t="s">
        <v>193</v>
      </c>
      <c r="C180" s="85"/>
      <c r="D180" s="150">
        <v>18600</v>
      </c>
      <c r="E180" s="6">
        <v>18600</v>
      </c>
      <c r="F180" s="150">
        <v>9700</v>
      </c>
      <c r="G180" s="6">
        <v>448773.13</v>
      </c>
      <c r="H180" s="150">
        <v>4477542.1500000004</v>
      </c>
      <c r="I180" s="6">
        <v>498220.84</v>
      </c>
      <c r="J180" s="150">
        <v>2000</v>
      </c>
      <c r="K180" s="6">
        <v>224729.17</v>
      </c>
      <c r="L180" s="150">
        <v>5662371.5700000003</v>
      </c>
      <c r="M180" s="6">
        <v>96273.3</v>
      </c>
      <c r="N180" s="150">
        <v>103994.9</v>
      </c>
      <c r="O180" s="7">
        <v>200268.2</v>
      </c>
      <c r="P180" s="6"/>
      <c r="R180" s="55" t="s">
        <v>193</v>
      </c>
      <c r="S180" s="51">
        <f t="shared" si="24"/>
        <v>0.98880844927261757</v>
      </c>
      <c r="T180" s="51">
        <f t="shared" si="25"/>
        <v>1.0026310678347978</v>
      </c>
      <c r="U180" s="51">
        <f t="shared" si="26"/>
        <v>1.0026310678347978</v>
      </c>
      <c r="V180" s="51">
        <f>(9*((F180-(MIN($F$4:$F$224)))/(MAX($F$4:$F4400)-MIN($F$4:$F$224))))+1</f>
        <v>1.1746000000000001</v>
      </c>
      <c r="W180" s="51">
        <f t="shared" si="27"/>
        <v>1.0220892236966745</v>
      </c>
      <c r="X180" s="51">
        <f t="shared" si="28"/>
        <v>1.1448260816599367</v>
      </c>
      <c r="Y180" s="51">
        <f t="shared" si="29"/>
        <v>1.0859163198770347</v>
      </c>
      <c r="Z180" s="51">
        <f t="shared" si="30"/>
        <v>1</v>
      </c>
      <c r="AA180" s="51">
        <f>(9*((K180-(MIN($K$4:$K$224)))/(MAX($K$4:$K4400)-MIN($K$4:$K$224))))+1</f>
        <v>1.0436888186068378</v>
      </c>
      <c r="AB180" s="51">
        <f t="shared" si="31"/>
        <v>1.0920423953940921</v>
      </c>
      <c r="AC180" s="51">
        <f t="shared" si="32"/>
        <v>1.0520212396257862</v>
      </c>
      <c r="AD180" s="51">
        <f t="shared" si="33"/>
        <v>1.0514222532607191</v>
      </c>
      <c r="AE180" s="51">
        <f t="shared" si="34"/>
        <v>1.0806380349555404</v>
      </c>
      <c r="AF180" s="13">
        <f t="shared" si="35"/>
        <v>1.0570242270783721</v>
      </c>
    </row>
    <row r="181" spans="2:32">
      <c r="B181" s="17" t="s">
        <v>194</v>
      </c>
      <c r="C181" s="85"/>
      <c r="D181" s="150">
        <v>699362</v>
      </c>
      <c r="E181" s="6">
        <v>699362</v>
      </c>
      <c r="F181" s="150">
        <v>10000</v>
      </c>
      <c r="G181" s="6">
        <v>16865019.149999999</v>
      </c>
      <c r="H181" s="150">
        <v>7480071.6500000004</v>
      </c>
      <c r="I181" s="6">
        <v>1206238.3500000001</v>
      </c>
      <c r="J181" s="150">
        <v>2513494.16</v>
      </c>
      <c r="K181" s="6"/>
      <c r="L181" s="150">
        <v>29878328.260000002</v>
      </c>
      <c r="M181" s="6">
        <v>5610234.5300000003</v>
      </c>
      <c r="N181" s="150">
        <v>585000</v>
      </c>
      <c r="O181" s="7">
        <v>6415234.5300000003</v>
      </c>
      <c r="P181" s="6"/>
      <c r="R181" s="55" t="s">
        <v>194</v>
      </c>
      <c r="S181" s="51">
        <f t="shared" si="24"/>
        <v>0.98880844927261757</v>
      </c>
      <c r="T181" s="51">
        <f t="shared" si="25"/>
        <v>1.099763985478649</v>
      </c>
      <c r="U181" s="51">
        <f t="shared" si="26"/>
        <v>1.099763985478649</v>
      </c>
      <c r="V181" s="51">
        <f>(9*((F181-(MIN($F$4:$F$224)))/(MAX($F$4:$F4401)-MIN($F$4:$F$224))))+1</f>
        <v>1.18</v>
      </c>
      <c r="W181" s="51">
        <f t="shared" si="27"/>
        <v>1.8376805670072711</v>
      </c>
      <c r="X181" s="51">
        <f t="shared" si="28"/>
        <v>1.243033259138064</v>
      </c>
      <c r="Y181" s="51">
        <f t="shared" si="29"/>
        <v>1.2101696923780352</v>
      </c>
      <c r="Z181" s="51">
        <f t="shared" si="30"/>
        <v>4.8125636495601487</v>
      </c>
      <c r="AA181" s="51">
        <f>(9*((K181-(MIN($K$4:$K$224)))/(MAX($K$4:$K4401)-MIN($K$4:$K$224))))+1</f>
        <v>0.98390044143975441</v>
      </c>
      <c r="AB181" s="51">
        <f t="shared" si="31"/>
        <v>1.4932832673124492</v>
      </c>
      <c r="AC181" s="51">
        <f t="shared" si="32"/>
        <v>4.0890588325985915</v>
      </c>
      <c r="AD181" s="51">
        <f t="shared" si="33"/>
        <v>1.2925855498295371</v>
      </c>
      <c r="AE181" s="51">
        <f t="shared" si="34"/>
        <v>3.7203337255633584</v>
      </c>
      <c r="AF181" s="13">
        <f t="shared" si="35"/>
        <v>1.9269958003890093</v>
      </c>
    </row>
    <row r="182" spans="2:32">
      <c r="B182" s="17" t="s">
        <v>195</v>
      </c>
      <c r="C182" s="85"/>
      <c r="D182" s="150">
        <v>19059.060000000001</v>
      </c>
      <c r="E182" s="6">
        <v>19059.060000000001</v>
      </c>
      <c r="F182" s="150">
        <v>2000</v>
      </c>
      <c r="G182" s="6">
        <v>1352850.86</v>
      </c>
      <c r="H182" s="150">
        <v>3213605.42</v>
      </c>
      <c r="I182" s="6">
        <v>78325.77</v>
      </c>
      <c r="J182" s="150">
        <v>25094.67</v>
      </c>
      <c r="K182" s="6">
        <v>329638.42</v>
      </c>
      <c r="L182" s="150">
        <v>5138439.87</v>
      </c>
      <c r="M182" s="6">
        <v>313769.5</v>
      </c>
      <c r="N182" s="150">
        <v>1255078.01</v>
      </c>
      <c r="O182" s="7">
        <v>1568847.51</v>
      </c>
      <c r="P182" s="6"/>
      <c r="R182" s="55" t="s">
        <v>195</v>
      </c>
      <c r="S182" s="51">
        <f t="shared" si="24"/>
        <v>0.98880844927261757</v>
      </c>
      <c r="T182" s="51">
        <f t="shared" si="25"/>
        <v>1.0026965677263511</v>
      </c>
      <c r="U182" s="51">
        <f t="shared" si="26"/>
        <v>1.0026965677263511</v>
      </c>
      <c r="V182" s="51">
        <f>(9*((F182-(MIN($F$4:$F$224)))/(MAX($F$4:$F4402)-MIN($F$4:$F$224))))+1</f>
        <v>1.036</v>
      </c>
      <c r="W182" s="51">
        <f t="shared" si="27"/>
        <v>1.0670055809058421</v>
      </c>
      <c r="X182" s="51">
        <f t="shared" si="28"/>
        <v>1.1034850527827069</v>
      </c>
      <c r="Y182" s="51">
        <f t="shared" si="29"/>
        <v>1.0122269297035578</v>
      </c>
      <c r="Z182" s="51">
        <f t="shared" si="30"/>
        <v>1.0350587712856107</v>
      </c>
      <c r="AA182" s="51">
        <f>(9*((K182-(MIN($K$4:$K$224)))/(MAX($K$4:$K4402)-MIN($K$4:$K$224))))+1</f>
        <v>1.0715995424675449</v>
      </c>
      <c r="AB182" s="51">
        <f t="shared" si="31"/>
        <v>1.0833612264101518</v>
      </c>
      <c r="AC182" s="51">
        <f t="shared" si="32"/>
        <v>1.1718160855044419</v>
      </c>
      <c r="AD182" s="51">
        <f t="shared" si="33"/>
        <v>1.6285450268701616</v>
      </c>
      <c r="AE182" s="51">
        <f t="shared" si="34"/>
        <v>1.6619175970705649</v>
      </c>
      <c r="AF182" s="13">
        <f t="shared" si="35"/>
        <v>1.143478261363531</v>
      </c>
    </row>
    <row r="183" spans="2:32">
      <c r="B183" s="17" t="s">
        <v>196</v>
      </c>
      <c r="C183" s="85">
        <v>5000</v>
      </c>
      <c r="D183" s="150">
        <v>16946</v>
      </c>
      <c r="E183" s="6">
        <v>16946</v>
      </c>
      <c r="F183" s="150">
        <v>10000</v>
      </c>
      <c r="G183" s="6">
        <v>1050039.97</v>
      </c>
      <c r="H183" s="150">
        <v>8763395.5099999998</v>
      </c>
      <c r="I183" s="6">
        <v>3130988.85</v>
      </c>
      <c r="J183" s="150"/>
      <c r="K183" s="6">
        <v>516052.3</v>
      </c>
      <c r="L183" s="150">
        <v>13707650.960000001</v>
      </c>
      <c r="M183" s="6">
        <v>110029.37</v>
      </c>
      <c r="N183" s="150">
        <v>5391439.25</v>
      </c>
      <c r="O183" s="7">
        <v>5501468.6200000001</v>
      </c>
      <c r="P183" s="6"/>
      <c r="R183" s="55" t="s">
        <v>196</v>
      </c>
      <c r="S183" s="51">
        <f t="shared" si="24"/>
        <v>1.2685972174571778</v>
      </c>
      <c r="T183" s="51">
        <f t="shared" si="25"/>
        <v>1.0023950707524358</v>
      </c>
      <c r="U183" s="51">
        <f t="shared" si="26"/>
        <v>1.0023950707524358</v>
      </c>
      <c r="V183" s="51">
        <f>(9*((F183-(MIN($F$4:$F$224)))/(MAX($F$4:$F4403)-MIN($F$4:$F$224))))+1</f>
        <v>1.18</v>
      </c>
      <c r="W183" s="51">
        <f t="shared" si="27"/>
        <v>1.051961341178727</v>
      </c>
      <c r="X183" s="51">
        <f t="shared" si="28"/>
        <v>1.285008405121121</v>
      </c>
      <c r="Y183" s="51">
        <f t="shared" si="29"/>
        <v>1.5479533452823069</v>
      </c>
      <c r="Z183" s="51">
        <f t="shared" si="30"/>
        <v>0.9969639080111895</v>
      </c>
      <c r="AA183" s="51">
        <f>(9*((K183-(MIN($K$4:$K$224)))/(MAX($K$4:$K4403)-MIN($K$4:$K$224))))+1</f>
        <v>1.1211942762825606</v>
      </c>
      <c r="AB183" s="51">
        <f t="shared" si="31"/>
        <v>1.2253468507412324</v>
      </c>
      <c r="AC183" s="51">
        <f t="shared" si="32"/>
        <v>1.059597952623742</v>
      </c>
      <c r="AD183" s="51">
        <f t="shared" si="33"/>
        <v>3.7024076791328566</v>
      </c>
      <c r="AE183" s="51">
        <f t="shared" si="34"/>
        <v>3.3322280131947877</v>
      </c>
      <c r="AF183" s="13">
        <f t="shared" si="35"/>
        <v>1.5212345485023515</v>
      </c>
    </row>
    <row r="184" spans="2:32">
      <c r="B184" s="17" t="s">
        <v>197</v>
      </c>
      <c r="C184" s="85"/>
      <c r="D184" s="150">
        <v>33360</v>
      </c>
      <c r="E184" s="6">
        <v>33360</v>
      </c>
      <c r="F184" s="150">
        <v>300</v>
      </c>
      <c r="G184" s="6">
        <v>484717.96</v>
      </c>
      <c r="H184" s="150">
        <v>2796110.99</v>
      </c>
      <c r="I184" s="6">
        <v>535887.59</v>
      </c>
      <c r="J184" s="150"/>
      <c r="K184" s="6">
        <v>546311.87</v>
      </c>
      <c r="L184" s="150">
        <v>4363028.41</v>
      </c>
      <c r="M184" s="6">
        <v>79410</v>
      </c>
      <c r="N184" s="150">
        <v>456314.49</v>
      </c>
      <c r="O184" s="7">
        <v>535724.49</v>
      </c>
      <c r="P184" s="6"/>
      <c r="R184" s="55" t="s">
        <v>197</v>
      </c>
      <c r="S184" s="51">
        <f t="shared" si="24"/>
        <v>0.98880844927261757</v>
      </c>
      <c r="T184" s="51">
        <f t="shared" si="25"/>
        <v>1.0047370635637358</v>
      </c>
      <c r="U184" s="51">
        <f t="shared" si="26"/>
        <v>1.0047370635637358</v>
      </c>
      <c r="V184" s="51">
        <f>(9*((F184-(MIN($F$4:$F$224)))/(MAX($F$4:$F4404)-MIN($F$4:$F$224))))+1</f>
        <v>1.0054000000000001</v>
      </c>
      <c r="W184" s="51">
        <f t="shared" si="27"/>
        <v>1.0238750334456912</v>
      </c>
      <c r="X184" s="51">
        <f t="shared" si="28"/>
        <v>1.0898295834249072</v>
      </c>
      <c r="Y184" s="51">
        <f t="shared" si="29"/>
        <v>1.0925266376340801</v>
      </c>
      <c r="Z184" s="51">
        <f t="shared" si="30"/>
        <v>0.9969639080111895</v>
      </c>
      <c r="AA184" s="51">
        <f>(9*((K184-(MIN($K$4:$K$224)))/(MAX($K$4:$K4404)-MIN($K$4:$K$224))))+1</f>
        <v>1.1292447246692732</v>
      </c>
      <c r="AB184" s="51">
        <f t="shared" si="31"/>
        <v>1.0705132198544427</v>
      </c>
      <c r="AC184" s="51">
        <f t="shared" si="32"/>
        <v>1.0427330937891899</v>
      </c>
      <c r="AD184" s="51">
        <f t="shared" si="33"/>
        <v>1.2280660222564623</v>
      </c>
      <c r="AE184" s="51">
        <f t="shared" si="34"/>
        <v>1.2231170889169296</v>
      </c>
      <c r="AF184" s="13">
        <f t="shared" si="35"/>
        <v>1.0692732221847887</v>
      </c>
    </row>
    <row r="185" spans="2:32">
      <c r="B185" s="17" t="s">
        <v>198</v>
      </c>
      <c r="C185" s="85"/>
      <c r="D185" s="150">
        <v>16313.5</v>
      </c>
      <c r="E185" s="6">
        <v>16313.5</v>
      </c>
      <c r="F185" s="150">
        <v>3500</v>
      </c>
      <c r="G185" s="6">
        <v>965148.36</v>
      </c>
      <c r="H185" s="150">
        <v>1478226.47</v>
      </c>
      <c r="I185" s="6">
        <v>66494.89</v>
      </c>
      <c r="J185" s="150">
        <v>217773.26</v>
      </c>
      <c r="K185" s="6"/>
      <c r="L185" s="150">
        <v>2747696.35</v>
      </c>
      <c r="M185" s="6">
        <v>22274.58</v>
      </c>
      <c r="N185" s="150">
        <v>256157.7</v>
      </c>
      <c r="O185" s="7">
        <v>278432.28000000003</v>
      </c>
      <c r="P185" s="6"/>
      <c r="R185" s="55" t="s">
        <v>198</v>
      </c>
      <c r="S185" s="51">
        <f t="shared" si="24"/>
        <v>0.98880844927261757</v>
      </c>
      <c r="T185" s="51">
        <f t="shared" si="25"/>
        <v>1.0023048239842411</v>
      </c>
      <c r="U185" s="51">
        <f t="shared" si="26"/>
        <v>1.0023048239842411</v>
      </c>
      <c r="V185" s="51">
        <f>(9*((F185-(MIN($F$4:$F$224)))/(MAX($F$4:$F4405)-MIN($F$4:$F$224))))+1</f>
        <v>1.0629999999999999</v>
      </c>
      <c r="W185" s="51">
        <f t="shared" si="27"/>
        <v>1.0477437592692365</v>
      </c>
      <c r="X185" s="51">
        <f t="shared" si="28"/>
        <v>1.0467240222801069</v>
      </c>
      <c r="Y185" s="51">
        <f t="shared" si="29"/>
        <v>1.0101506720984956</v>
      </c>
      <c r="Z185" s="51">
        <f t="shared" si="30"/>
        <v>1.32755373304276</v>
      </c>
      <c r="AA185" s="51">
        <f>(9*((K185-(MIN($K$4:$K$224)))/(MAX($K$4:$K4405)-MIN($K$4:$K$224))))+1</f>
        <v>0.98390044143975441</v>
      </c>
      <c r="AB185" s="51">
        <f t="shared" si="31"/>
        <v>1.0437483369927334</v>
      </c>
      <c r="AC185" s="51">
        <f t="shared" si="32"/>
        <v>1.0112634458913772</v>
      </c>
      <c r="AD185" s="51">
        <f t="shared" si="33"/>
        <v>1.1277126760922895</v>
      </c>
      <c r="AE185" s="51">
        <f t="shared" si="34"/>
        <v>1.1138368286706988</v>
      </c>
      <c r="AF185" s="13">
        <f t="shared" si="35"/>
        <v>1.0591578471552732</v>
      </c>
    </row>
    <row r="186" spans="2:32">
      <c r="B186" s="17" t="s">
        <v>199</v>
      </c>
      <c r="C186" s="85">
        <v>5000</v>
      </c>
      <c r="D186" s="150">
        <v>174349.48</v>
      </c>
      <c r="E186" s="6">
        <v>174349.48</v>
      </c>
      <c r="F186" s="150"/>
      <c r="G186" s="6">
        <v>7889675.8799999999</v>
      </c>
      <c r="H186" s="150">
        <v>5751173.29</v>
      </c>
      <c r="I186" s="6">
        <v>2227617.13</v>
      </c>
      <c r="J186" s="150"/>
      <c r="K186" s="6"/>
      <c r="L186" s="150">
        <v>16015597.369999999</v>
      </c>
      <c r="M186" s="6">
        <v>813403.7</v>
      </c>
      <c r="N186" s="150">
        <v>565246.5</v>
      </c>
      <c r="O186" s="7">
        <v>1378650.2</v>
      </c>
      <c r="P186" s="6"/>
      <c r="R186" s="55" t="s">
        <v>199</v>
      </c>
      <c r="S186" s="51">
        <f t="shared" si="24"/>
        <v>1.2685972174571778</v>
      </c>
      <c r="T186" s="51">
        <f t="shared" si="25"/>
        <v>1.0248538144245203</v>
      </c>
      <c r="U186" s="51">
        <f t="shared" si="26"/>
        <v>1.0248538144245203</v>
      </c>
      <c r="V186" s="51">
        <f>(9*((F186-(MIN($F$4:$F$224)))/(MAX($F$4:$F4406)-MIN($F$4:$F$224))))+1</f>
        <v>1</v>
      </c>
      <c r="W186" s="51">
        <f t="shared" si="27"/>
        <v>1.3917678860365568</v>
      </c>
      <c r="X186" s="51">
        <f t="shared" si="28"/>
        <v>1.1864841967284645</v>
      </c>
      <c r="Y186" s="51">
        <f t="shared" si="29"/>
        <v>1.3894163299590145</v>
      </c>
      <c r="Z186" s="51">
        <f t="shared" si="30"/>
        <v>0.9969639080111895</v>
      </c>
      <c r="AA186" s="51">
        <f>(9*((K186-(MIN($K$4:$K$224)))/(MAX($K$4:$K4406)-MIN($K$4:$K$224))))+1</f>
        <v>0.98390044143975441</v>
      </c>
      <c r="AB186" s="51">
        <f t="shared" si="31"/>
        <v>1.2635878519845014</v>
      </c>
      <c r="AC186" s="51">
        <f t="shared" si="32"/>
        <v>1.4470098681300938</v>
      </c>
      <c r="AD186" s="51">
        <f t="shared" si="33"/>
        <v>1.2826816648628867</v>
      </c>
      <c r="AE186" s="51">
        <f t="shared" si="34"/>
        <v>1.5811346944909141</v>
      </c>
      <c r="AF186" s="13">
        <f t="shared" si="35"/>
        <v>1.2185578221499687</v>
      </c>
    </row>
    <row r="187" spans="2:32">
      <c r="B187" s="17" t="s">
        <v>200</v>
      </c>
      <c r="C187" s="85">
        <v>500</v>
      </c>
      <c r="D187" s="150">
        <v>9083.5</v>
      </c>
      <c r="E187" s="6">
        <v>9083.5</v>
      </c>
      <c r="F187" s="150"/>
      <c r="G187" s="6">
        <v>220110.55</v>
      </c>
      <c r="H187" s="150">
        <v>1927683.92</v>
      </c>
      <c r="I187" s="6">
        <v>32120.89</v>
      </c>
      <c r="J187" s="150"/>
      <c r="K187" s="6"/>
      <c r="L187" s="150">
        <v>2274482.64</v>
      </c>
      <c r="M187" s="6">
        <v>44923.62</v>
      </c>
      <c r="N187" s="150">
        <v>329439.95</v>
      </c>
      <c r="O187" s="7">
        <v>374363.57</v>
      </c>
      <c r="P187" s="6"/>
      <c r="R187" s="55" t="s">
        <v>200</v>
      </c>
      <c r="S187" s="51">
        <f t="shared" si="24"/>
        <v>1.0167873260910736</v>
      </c>
      <c r="T187" s="51">
        <f t="shared" si="25"/>
        <v>1.0012732285153914</v>
      </c>
      <c r="U187" s="51">
        <f t="shared" si="26"/>
        <v>1.0012732285153914</v>
      </c>
      <c r="V187" s="51">
        <f>(9*((F187-(MIN($F$4:$F$224)))/(MAX($F$4:$F4407)-MIN($F$4:$F$224))))+1</f>
        <v>1</v>
      </c>
      <c r="W187" s="51">
        <f t="shared" si="27"/>
        <v>1.0107288176355167</v>
      </c>
      <c r="X187" s="51">
        <f t="shared" si="28"/>
        <v>1.061424942807621</v>
      </c>
      <c r="Y187" s="51">
        <f t="shared" si="29"/>
        <v>1.0041182147566576</v>
      </c>
      <c r="Z187" s="51">
        <f t="shared" si="30"/>
        <v>0.9969639080111895</v>
      </c>
      <c r="AA187" s="51">
        <f>(9*((K187-(MIN($K$4:$K$224)))/(MAX($K$4:$K4407)-MIN($K$4:$K$224))))+1</f>
        <v>0.98390044143975441</v>
      </c>
      <c r="AB187" s="51">
        <f t="shared" si="31"/>
        <v>1.0359075283872849</v>
      </c>
      <c r="AC187" s="51">
        <f t="shared" si="32"/>
        <v>1.0237383224919776</v>
      </c>
      <c r="AD187" s="51">
        <f t="shared" si="33"/>
        <v>1.1644544673747108</v>
      </c>
      <c r="AE187" s="51">
        <f t="shared" si="34"/>
        <v>1.154581926771246</v>
      </c>
      <c r="AF187" s="13">
        <f t="shared" si="35"/>
        <v>1.0350117194459858</v>
      </c>
    </row>
    <row r="188" spans="2:32">
      <c r="B188" s="17" t="s">
        <v>201</v>
      </c>
      <c r="C188" s="85">
        <v>1000</v>
      </c>
      <c r="D188" s="150">
        <v>24000</v>
      </c>
      <c r="E188" s="6">
        <v>24000</v>
      </c>
      <c r="F188" s="150"/>
      <c r="G188" s="6">
        <v>587206.84</v>
      </c>
      <c r="H188" s="150">
        <v>5087659.22</v>
      </c>
      <c r="I188" s="6"/>
      <c r="J188" s="150"/>
      <c r="K188" s="6">
        <v>205902.02</v>
      </c>
      <c r="L188" s="150">
        <v>5893841.1699999999</v>
      </c>
      <c r="M188" s="6">
        <v>131765.26</v>
      </c>
      <c r="N188" s="150">
        <v>746669.83</v>
      </c>
      <c r="O188" s="7">
        <v>878435.09</v>
      </c>
      <c r="P188" s="6"/>
      <c r="R188" s="55" t="s">
        <v>201</v>
      </c>
      <c r="S188" s="51">
        <f t="shared" si="24"/>
        <v>1.0447662029095297</v>
      </c>
      <c r="T188" s="51">
        <f t="shared" si="25"/>
        <v>1.0034015540770922</v>
      </c>
      <c r="U188" s="51">
        <f t="shared" si="26"/>
        <v>1.0034015540770922</v>
      </c>
      <c r="V188" s="51">
        <f>(9*((F188-(MIN($F$4:$F$224)))/(MAX($F$4:$F4408)-MIN($F$4:$F$224))))+1</f>
        <v>1</v>
      </c>
      <c r="W188" s="51">
        <f t="shared" si="27"/>
        <v>1.0289668822893161</v>
      </c>
      <c r="X188" s="51">
        <f t="shared" si="28"/>
        <v>1.1647818807206702</v>
      </c>
      <c r="Y188" s="51">
        <f t="shared" si="29"/>
        <v>0.99848116644377949</v>
      </c>
      <c r="Z188" s="51">
        <f t="shared" si="30"/>
        <v>0.9969639080111895</v>
      </c>
      <c r="AA188" s="51">
        <f>(9*((K188-(MIN($K$4:$K$224)))/(MAX($K$4:$K4408)-MIN($K$4:$K$224))))+1</f>
        <v>1.038679923921821</v>
      </c>
      <c r="AB188" s="51">
        <f t="shared" si="31"/>
        <v>1.0958776791004321</v>
      </c>
      <c r="AC188" s="51">
        <f t="shared" si="32"/>
        <v>1.0715698748577187</v>
      </c>
      <c r="AD188" s="51">
        <f t="shared" si="33"/>
        <v>1.3736425472678602</v>
      </c>
      <c r="AE188" s="51">
        <f t="shared" si="34"/>
        <v>1.3686772811868078</v>
      </c>
      <c r="AF188" s="13">
        <f t="shared" si="35"/>
        <v>1.0914777272971776</v>
      </c>
    </row>
    <row r="189" spans="2:32">
      <c r="B189" s="17" t="s">
        <v>202</v>
      </c>
      <c r="C189" s="85">
        <v>1800</v>
      </c>
      <c r="D189" s="150">
        <v>68000</v>
      </c>
      <c r="E189" s="6">
        <v>68000</v>
      </c>
      <c r="F189" s="150"/>
      <c r="G189" s="6">
        <v>3871960.05</v>
      </c>
      <c r="H189" s="150">
        <v>7391770.2000000002</v>
      </c>
      <c r="I189" s="6"/>
      <c r="J189" s="150"/>
      <c r="K189" s="6"/>
      <c r="L189" s="150">
        <v>11263730.25</v>
      </c>
      <c r="M189" s="6">
        <v>261229.96</v>
      </c>
      <c r="N189" s="150">
        <v>1480303.11</v>
      </c>
      <c r="O189" s="7">
        <v>1741533.07</v>
      </c>
      <c r="P189" s="6"/>
      <c r="R189" s="55" t="s">
        <v>202</v>
      </c>
      <c r="S189" s="51">
        <f t="shared" si="24"/>
        <v>1.0895324058190592</v>
      </c>
      <c r="T189" s="51">
        <f t="shared" si="25"/>
        <v>1.0096795901254165</v>
      </c>
      <c r="U189" s="51">
        <f t="shared" si="26"/>
        <v>1.0096795901254165</v>
      </c>
      <c r="V189" s="51">
        <f>(9*((F189-(MIN($F$4:$F$224)))/(MAX($F$4:$F4409)-MIN($F$4:$F$224))))+1</f>
        <v>1</v>
      </c>
      <c r="W189" s="51">
        <f t="shared" si="27"/>
        <v>1.19215987292334</v>
      </c>
      <c r="X189" s="51">
        <f t="shared" si="28"/>
        <v>1.2401450822952631</v>
      </c>
      <c r="Y189" s="51">
        <f t="shared" si="29"/>
        <v>0.99848116644377949</v>
      </c>
      <c r="Z189" s="51">
        <f t="shared" si="30"/>
        <v>0.9969639080111895</v>
      </c>
      <c r="AA189" s="51">
        <f>(9*((K189-(MIN($K$4:$K$224)))/(MAX($K$4:$K4409)-MIN($K$4:$K$224))))+1</f>
        <v>0.98390044143975441</v>
      </c>
      <c r="AB189" s="51">
        <f t="shared" si="31"/>
        <v>1.1848528537815883</v>
      </c>
      <c r="AC189" s="51">
        <f t="shared" si="32"/>
        <v>1.1428778047582244</v>
      </c>
      <c r="AD189" s="51">
        <f t="shared" si="33"/>
        <v>1.7414669638434734</v>
      </c>
      <c r="AE189" s="51">
        <f t="shared" si="34"/>
        <v>1.7352626973266747</v>
      </c>
      <c r="AF189" s="13">
        <f t="shared" si="35"/>
        <v>1.1788463366840909</v>
      </c>
    </row>
    <row r="190" spans="2:32">
      <c r="B190" s="17" t="s">
        <v>203</v>
      </c>
      <c r="C190" s="85">
        <v>3000</v>
      </c>
      <c r="D190" s="150">
        <v>7200</v>
      </c>
      <c r="E190" s="6">
        <v>7200</v>
      </c>
      <c r="F190" s="150">
        <v>5000</v>
      </c>
      <c r="G190" s="6">
        <v>995482.82</v>
      </c>
      <c r="H190" s="150">
        <v>3527468.16</v>
      </c>
      <c r="I190" s="6">
        <v>199276</v>
      </c>
      <c r="J190" s="150">
        <v>987633.15</v>
      </c>
      <c r="K190" s="6">
        <v>250000</v>
      </c>
      <c r="L190" s="150">
        <v>5972210.1299999999</v>
      </c>
      <c r="M190" s="6">
        <v>63920</v>
      </c>
      <c r="N190" s="150">
        <v>975576.17</v>
      </c>
      <c r="O190" s="7">
        <v>1039496.17</v>
      </c>
      <c r="P190" s="6"/>
      <c r="R190" s="55" t="s">
        <v>203</v>
      </c>
      <c r="S190" s="51">
        <f t="shared" si="24"/>
        <v>1.1566817101833538</v>
      </c>
      <c r="T190" s="51">
        <f t="shared" si="25"/>
        <v>1.0010044857677318</v>
      </c>
      <c r="U190" s="51">
        <f t="shared" si="26"/>
        <v>1.0010044857677318</v>
      </c>
      <c r="V190" s="51">
        <f>(9*((F190-(MIN($F$4:$F$224)))/(MAX($F$4:$F4410)-MIN($F$4:$F$224))))+1</f>
        <v>1.0900000000000001</v>
      </c>
      <c r="W190" s="51">
        <f t="shared" si="27"/>
        <v>1.0492508348180472</v>
      </c>
      <c r="X190" s="51">
        <f t="shared" si="28"/>
        <v>1.1137509215480101</v>
      </c>
      <c r="Y190" s="51">
        <f t="shared" si="29"/>
        <v>1.0334530629135565</v>
      </c>
      <c r="Z190" s="51">
        <f t="shared" si="30"/>
        <v>2.4962364553105174</v>
      </c>
      <c r="AA190" s="51">
        <f>(9*((K190-(MIN($K$4:$K$224)))/(MAX($K$4:$K4410)-MIN($K$4:$K$224))))+1</f>
        <v>1.0504120308866023</v>
      </c>
      <c r="AB190" s="51">
        <f t="shared" si="31"/>
        <v>1.0971761960347113</v>
      </c>
      <c r="AC190" s="51">
        <f t="shared" si="32"/>
        <v>1.0342013485786512</v>
      </c>
      <c r="AD190" s="51">
        <f t="shared" si="33"/>
        <v>1.488410161082979</v>
      </c>
      <c r="AE190" s="51">
        <f t="shared" si="34"/>
        <v>1.4370850916601174</v>
      </c>
      <c r="AF190" s="13">
        <f t="shared" si="35"/>
        <v>1.234512829580924</v>
      </c>
    </row>
    <row r="191" spans="2:32">
      <c r="B191" s="17" t="s">
        <v>204</v>
      </c>
      <c r="C191" s="85">
        <v>330</v>
      </c>
      <c r="D191" s="150">
        <v>2217</v>
      </c>
      <c r="E191" s="6">
        <v>2457</v>
      </c>
      <c r="F191" s="150">
        <v>5000</v>
      </c>
      <c r="G191" s="6">
        <v>436596.39</v>
      </c>
      <c r="H191" s="150">
        <v>5516129.1699999999</v>
      </c>
      <c r="I191" s="6">
        <v>989691.25</v>
      </c>
      <c r="J191" s="150"/>
      <c r="K191" s="6">
        <v>774231.39</v>
      </c>
      <c r="L191" s="150">
        <v>7716648.2000000002</v>
      </c>
      <c r="M191" s="6">
        <v>31907.599999999999</v>
      </c>
      <c r="N191" s="150">
        <v>2153813.77</v>
      </c>
      <c r="O191" s="7">
        <v>2185721.37</v>
      </c>
      <c r="P191" s="6"/>
      <c r="R191" s="55" t="s">
        <v>204</v>
      </c>
      <c r="S191" s="51">
        <f t="shared" si="24"/>
        <v>1.0072745079727985</v>
      </c>
      <c r="T191" s="51">
        <f t="shared" si="25"/>
        <v>1.0002934981852591</v>
      </c>
      <c r="U191" s="51">
        <f t="shared" si="26"/>
        <v>1.0003277420182499</v>
      </c>
      <c r="V191" s="51">
        <f>(9*((F191-(MIN($F$4:$F$224)))/(MAX($F$4:$F4411)-MIN($F$4:$F$224))))+1</f>
        <v>1.0900000000000001</v>
      </c>
      <c r="W191" s="51">
        <f t="shared" si="27"/>
        <v>1.0214842593387059</v>
      </c>
      <c r="X191" s="51">
        <f t="shared" si="28"/>
        <v>1.178796339004492</v>
      </c>
      <c r="Y191" s="51">
        <f t="shared" si="29"/>
        <v>1.1721668081268937</v>
      </c>
      <c r="Z191" s="51">
        <f t="shared" si="30"/>
        <v>0.9969639080111895</v>
      </c>
      <c r="AA191" s="51">
        <f>(9*((K191-(MIN($K$4:$K$224)))/(MAX($K$4:$K4411)-MIN($K$4:$K$224))))+1</f>
        <v>1.1898818828339237</v>
      </c>
      <c r="AB191" s="51">
        <f t="shared" si="31"/>
        <v>1.1260802720195935</v>
      </c>
      <c r="AC191" s="51">
        <f t="shared" si="32"/>
        <v>1.0165692220210107</v>
      </c>
      <c r="AD191" s="51">
        <f t="shared" si="33"/>
        <v>2.0791474812430608</v>
      </c>
      <c r="AE191" s="51">
        <f t="shared" si="34"/>
        <v>1.9239237260547921</v>
      </c>
      <c r="AF191" s="13">
        <f t="shared" si="35"/>
        <v>1.2156084343715359</v>
      </c>
    </row>
    <row r="192" spans="2:32">
      <c r="B192" s="17" t="s">
        <v>205</v>
      </c>
      <c r="C192" s="85">
        <v>1200</v>
      </c>
      <c r="D192" s="150"/>
      <c r="E192" s="6"/>
      <c r="F192" s="150">
        <v>2000</v>
      </c>
      <c r="G192" s="6">
        <v>204481.49</v>
      </c>
      <c r="H192" s="150">
        <v>3971288.88</v>
      </c>
      <c r="I192" s="6">
        <v>271769.28999999998</v>
      </c>
      <c r="J192" s="150">
        <v>365737.33</v>
      </c>
      <c r="K192" s="6">
        <v>200520.06</v>
      </c>
      <c r="L192" s="150">
        <v>5013797.05</v>
      </c>
      <c r="M192" s="6"/>
      <c r="N192" s="150">
        <v>229727.23</v>
      </c>
      <c r="O192" s="7">
        <v>229727.23</v>
      </c>
      <c r="P192" s="6"/>
      <c r="R192" s="55" t="s">
        <v>205</v>
      </c>
      <c r="S192" s="51">
        <f t="shared" si="24"/>
        <v>1.055957753636912</v>
      </c>
      <c r="T192" s="51">
        <f t="shared" si="25"/>
        <v>0.99997717077800607</v>
      </c>
      <c r="U192" s="51">
        <f t="shared" si="26"/>
        <v>0.99997717077800607</v>
      </c>
      <c r="V192" s="51">
        <f>(9*((F192-(MIN($F$4:$F$224)))/(MAX($F$4:$F4412)-MIN($F$4:$F$224))))+1</f>
        <v>1.036</v>
      </c>
      <c r="W192" s="51">
        <f t="shared" si="27"/>
        <v>1.0099523352396904</v>
      </c>
      <c r="X192" s="51">
        <f t="shared" si="28"/>
        <v>1.1282674750797939</v>
      </c>
      <c r="Y192" s="51">
        <f t="shared" si="29"/>
        <v>1.0461752564172073</v>
      </c>
      <c r="Z192" s="51">
        <f t="shared" si="30"/>
        <v>1.5521699968221563</v>
      </c>
      <c r="AA192" s="51">
        <f>(9*((K192-(MIN($K$4:$K$224)))/(MAX($K$4:$K4412)-MIN($K$4:$K$224))))+1</f>
        <v>1.0372480730660636</v>
      </c>
      <c r="AB192" s="51">
        <f t="shared" si="31"/>
        <v>1.0812959851142829</v>
      </c>
      <c r="AC192" s="51">
        <f t="shared" si="32"/>
        <v>0.9989948183102435</v>
      </c>
      <c r="AD192" s="51">
        <f t="shared" si="33"/>
        <v>1.1144611341126653</v>
      </c>
      <c r="AE192" s="51">
        <f t="shared" si="34"/>
        <v>1.0931502305832337</v>
      </c>
      <c r="AF192" s="13">
        <f t="shared" si="35"/>
        <v>1.0887405692260201</v>
      </c>
    </row>
    <row r="193" spans="2:32">
      <c r="B193" s="17" t="s">
        <v>206</v>
      </c>
      <c r="C193" s="85">
        <v>2000</v>
      </c>
      <c r="D193" s="150">
        <v>8064</v>
      </c>
      <c r="E193" s="6">
        <v>8064</v>
      </c>
      <c r="F193" s="150"/>
      <c r="G193" s="6">
        <v>217858.27</v>
      </c>
      <c r="H193" s="150">
        <v>3925826.6</v>
      </c>
      <c r="I193" s="6">
        <v>105844.41</v>
      </c>
      <c r="J193" s="150"/>
      <c r="K193" s="6">
        <v>325647.83</v>
      </c>
      <c r="L193" s="150">
        <v>4575177.1100000003</v>
      </c>
      <c r="M193" s="6"/>
      <c r="N193" s="150">
        <v>928862.71999999997</v>
      </c>
      <c r="O193" s="7">
        <v>928862.71999999997</v>
      </c>
      <c r="P193" s="6"/>
      <c r="R193" s="55" t="s">
        <v>206</v>
      </c>
      <c r="S193" s="51">
        <f t="shared" si="24"/>
        <v>1.1007239565464417</v>
      </c>
      <c r="T193" s="51">
        <f t="shared" si="25"/>
        <v>1.001127763566499</v>
      </c>
      <c r="U193" s="51">
        <f t="shared" si="26"/>
        <v>1.001127763566499</v>
      </c>
      <c r="V193" s="51">
        <f>(9*((F193-(MIN($F$4:$F$224)))/(MAX($F$4:$F4413)-MIN($F$4:$F$224))))+1</f>
        <v>1</v>
      </c>
      <c r="W193" s="51">
        <f t="shared" si="27"/>
        <v>1.0106169199417032</v>
      </c>
      <c r="X193" s="51">
        <f t="shared" si="28"/>
        <v>1.1267804881241219</v>
      </c>
      <c r="Y193" s="51">
        <f t="shared" si="29"/>
        <v>1.0170563071954235</v>
      </c>
      <c r="Z193" s="51">
        <f t="shared" si="30"/>
        <v>0.9969639080111895</v>
      </c>
      <c r="AA193" s="51">
        <f>(9*((K193-(MIN($K$4:$K$224)))/(MAX($K$4:$K4413)-MIN($K$4:$K$224))))+1</f>
        <v>1.0705378605326219</v>
      </c>
      <c r="AB193" s="51">
        <f t="shared" si="31"/>
        <v>1.0740283702345843</v>
      </c>
      <c r="AC193" s="51">
        <f t="shared" si="32"/>
        <v>0.9989948183102435</v>
      </c>
      <c r="AD193" s="51">
        <f t="shared" si="33"/>
        <v>1.4649892668011875</v>
      </c>
      <c r="AE193" s="51">
        <f t="shared" si="34"/>
        <v>1.3900955142922742</v>
      </c>
      <c r="AF193" s="13">
        <f t="shared" si="35"/>
        <v>1.0963879182402145</v>
      </c>
    </row>
    <row r="194" spans="2:32">
      <c r="B194" s="17" t="s">
        <v>207</v>
      </c>
      <c r="C194" s="85">
        <v>2967.68</v>
      </c>
      <c r="D194" s="150">
        <v>793693.85</v>
      </c>
      <c r="E194" s="6">
        <v>834659.85</v>
      </c>
      <c r="F194" s="150">
        <v>3381.43</v>
      </c>
      <c r="G194" s="6">
        <v>47976060.119999997</v>
      </c>
      <c r="H194" s="150">
        <v>17724919.09</v>
      </c>
      <c r="I194" s="6">
        <v>1771904.06</v>
      </c>
      <c r="J194" s="150">
        <v>1702275.43</v>
      </c>
      <c r="K194" s="6">
        <v>1715684.13</v>
      </c>
      <c r="L194" s="150">
        <v>70890842.829999998</v>
      </c>
      <c r="M194" s="6">
        <v>6315586.2000000002</v>
      </c>
      <c r="N194" s="150">
        <v>14736367.800000001</v>
      </c>
      <c r="O194" s="7">
        <v>21051954</v>
      </c>
      <c r="P194" s="6"/>
      <c r="R194" s="55" t="s">
        <v>207</v>
      </c>
      <c r="S194" s="51">
        <f t="shared" si="24"/>
        <v>1.1548731555858087</v>
      </c>
      <c r="T194" s="51">
        <f t="shared" si="25"/>
        <v>1.113223502633311</v>
      </c>
      <c r="U194" s="51">
        <f t="shared" si="26"/>
        <v>1.1190686395595761</v>
      </c>
      <c r="V194" s="51">
        <f>(9*((F194-(MIN($F$4:$F$224)))/(MAX($F$4:$F4414)-MIN($F$4:$F$224))))+1</f>
        <v>1.0608657400000001</v>
      </c>
      <c r="W194" s="51">
        <f t="shared" si="27"/>
        <v>3.3833381835902681</v>
      </c>
      <c r="X194" s="51">
        <f t="shared" si="28"/>
        <v>1.578123239361878</v>
      </c>
      <c r="Y194" s="51">
        <f t="shared" si="29"/>
        <v>1.3094410679908683</v>
      </c>
      <c r="Z194" s="51">
        <f t="shared" si="30"/>
        <v>3.5810963058971437</v>
      </c>
      <c r="AA194" s="51">
        <f>(9*((K194-(MIN($K$4:$K$224)))/(MAX($K$4:$K4414)-MIN($K$4:$K$224))))+1</f>
        <v>1.4403519553398834</v>
      </c>
      <c r="AB194" s="51">
        <f t="shared" si="31"/>
        <v>2.172830943924648</v>
      </c>
      <c r="AC194" s="51">
        <f t="shared" si="32"/>
        <v>4.4775598482388759</v>
      </c>
      <c r="AD194" s="51">
        <f t="shared" si="33"/>
        <v>8.3877088855401531</v>
      </c>
      <c r="AE194" s="51">
        <f t="shared" si="34"/>
        <v>9.9370182992341771</v>
      </c>
      <c r="AF194" s="13">
        <f t="shared" si="35"/>
        <v>3.1319615205305071</v>
      </c>
    </row>
    <row r="195" spans="2:32">
      <c r="B195" s="17" t="s">
        <v>208</v>
      </c>
      <c r="C195" s="85"/>
      <c r="D195" s="150">
        <v>12597</v>
      </c>
      <c r="E195" s="6">
        <v>27931.8</v>
      </c>
      <c r="F195" s="150">
        <v>5018</v>
      </c>
      <c r="G195" s="6">
        <v>678115.08</v>
      </c>
      <c r="H195" s="150">
        <v>3401992.21</v>
      </c>
      <c r="I195" s="6"/>
      <c r="J195" s="150"/>
      <c r="K195" s="6">
        <v>407203.6</v>
      </c>
      <c r="L195" s="150">
        <v>5366412.8899999997</v>
      </c>
      <c r="M195" s="6">
        <v>237902.57</v>
      </c>
      <c r="N195" s="150">
        <v>557198.80000000005</v>
      </c>
      <c r="O195" s="7">
        <v>795101.37</v>
      </c>
      <c r="P195" s="6"/>
      <c r="R195" s="55" t="s">
        <v>208</v>
      </c>
      <c r="S195" s="51">
        <f t="shared" si="24"/>
        <v>0.98880844927261757</v>
      </c>
      <c r="T195" s="51">
        <f t="shared" si="25"/>
        <v>1.001774543962114</v>
      </c>
      <c r="U195" s="51">
        <f t="shared" si="26"/>
        <v>1.003962553671065</v>
      </c>
      <c r="V195" s="51">
        <f>(9*((F195-(MIN($F$4:$F$224)))/(MAX($F$4:$F4415)-MIN($F$4:$F$224))))+1</f>
        <v>1.0903240000000001</v>
      </c>
      <c r="W195" s="51">
        <f t="shared" si="27"/>
        <v>1.0334833821936957</v>
      </c>
      <c r="X195" s="51">
        <f t="shared" si="28"/>
        <v>1.1096468356794493</v>
      </c>
      <c r="Y195" s="51">
        <f t="shared" si="29"/>
        <v>0.99848116644377949</v>
      </c>
      <c r="Z195" s="51">
        <f t="shared" si="30"/>
        <v>0.9969639080111895</v>
      </c>
      <c r="AA195" s="51">
        <f>(9*((K195-(MIN($K$4:$K$224)))/(MAX($K$4:$K4415)-MIN($K$4:$K$224))))+1</f>
        <v>1.0922354760976682</v>
      </c>
      <c r="AB195" s="51">
        <f t="shared" si="31"/>
        <v>1.0871385743171389</v>
      </c>
      <c r="AC195" s="51">
        <f t="shared" si="32"/>
        <v>1.1300292994059411</v>
      </c>
      <c r="AD195" s="51">
        <f t="shared" si="33"/>
        <v>1.2786467599069997</v>
      </c>
      <c r="AE195" s="51">
        <f t="shared" si="34"/>
        <v>1.3332827754266585</v>
      </c>
      <c r="AF195" s="13">
        <f t="shared" si="35"/>
        <v>1.0880598249529474</v>
      </c>
    </row>
    <row r="196" spans="2:32">
      <c r="B196" s="17" t="s">
        <v>81</v>
      </c>
      <c r="C196" s="85"/>
      <c r="D196" s="150">
        <v>1602</v>
      </c>
      <c r="E196" s="6">
        <v>1602</v>
      </c>
      <c r="F196" s="150"/>
      <c r="G196" s="6">
        <v>48028.41</v>
      </c>
      <c r="H196" s="150">
        <v>2775554.1</v>
      </c>
      <c r="I196" s="6">
        <v>289449.38</v>
      </c>
      <c r="J196" s="150"/>
      <c r="K196" s="6">
        <v>349075.76</v>
      </c>
      <c r="L196" s="150">
        <v>3462107.65</v>
      </c>
      <c r="M196" s="6">
        <v>60475.76</v>
      </c>
      <c r="N196" s="150">
        <v>1955382.94</v>
      </c>
      <c r="O196" s="7">
        <v>2015858.7</v>
      </c>
      <c r="P196" s="6"/>
      <c r="R196" s="55" t="s">
        <v>81</v>
      </c>
      <c r="S196" s="51">
        <f t="shared" si="24"/>
        <v>0.98880844927261757</v>
      </c>
      <c r="T196" s="51">
        <f t="shared" si="25"/>
        <v>1.0002057483632201</v>
      </c>
      <c r="U196" s="51">
        <f t="shared" si="26"/>
        <v>1.0002057483632201</v>
      </c>
      <c r="V196" s="51">
        <f>(9*((F196-(MIN($F$4:$F$224)))/(MAX($F$4:$F4416)-MIN($F$4:$F$224))))+1</f>
        <v>1</v>
      </c>
      <c r="W196" s="51">
        <f t="shared" si="27"/>
        <v>1.0021794389559224</v>
      </c>
      <c r="X196" s="51">
        <f t="shared" si="28"/>
        <v>1.0891572056365697</v>
      </c>
      <c r="Y196" s="51">
        <f t="shared" si="29"/>
        <v>1.0492780198059564</v>
      </c>
      <c r="Z196" s="51">
        <f t="shared" si="30"/>
        <v>0.9969639080111895</v>
      </c>
      <c r="AA196" s="51">
        <f>(9*((K196-(MIN($K$4:$K$224)))/(MAX($K$4:$K4416)-MIN($K$4:$K$224))))+1</f>
        <v>1.0767707759796199</v>
      </c>
      <c r="AB196" s="51">
        <f t="shared" si="31"/>
        <v>1.0555856150565277</v>
      </c>
      <c r="AC196" s="51">
        <f t="shared" si="32"/>
        <v>1.0323042938256528</v>
      </c>
      <c r="AD196" s="51">
        <f t="shared" si="33"/>
        <v>1.9796594859937657</v>
      </c>
      <c r="AE196" s="51">
        <f t="shared" si="34"/>
        <v>1.8517775977918354</v>
      </c>
      <c r="AF196" s="13">
        <f t="shared" si="35"/>
        <v>1.1632997143889308</v>
      </c>
    </row>
    <row r="197" spans="2:32">
      <c r="B197" s="17" t="s">
        <v>209</v>
      </c>
      <c r="C197" s="85">
        <v>500</v>
      </c>
      <c r="D197" s="150"/>
      <c r="E197" s="6"/>
      <c r="F197" s="150">
        <v>400</v>
      </c>
      <c r="G197" s="6">
        <v>369700</v>
      </c>
      <c r="H197" s="150">
        <v>5965567.5599999996</v>
      </c>
      <c r="I197" s="6">
        <v>658249.16</v>
      </c>
      <c r="J197" s="150">
        <v>45000</v>
      </c>
      <c r="K197" s="6">
        <v>961430.77</v>
      </c>
      <c r="L197" s="150">
        <v>10394810.67</v>
      </c>
      <c r="M197" s="6">
        <v>108000</v>
      </c>
      <c r="N197" s="150">
        <v>3173659.99</v>
      </c>
      <c r="O197" s="7">
        <v>3939909.15</v>
      </c>
      <c r="P197" s="6"/>
      <c r="R197" s="55" t="s">
        <v>209</v>
      </c>
      <c r="S197" s="51">
        <f t="shared" ref="S197:S227" si="36">(9*((C197-(MIN($C$4:$C$224)))/(MAX($C$4:$C$224)-MIN($C$4:$C$224))))+1</f>
        <v>1.0167873260910736</v>
      </c>
      <c r="T197" s="51">
        <f t="shared" ref="T197:T227" si="37">(9*((D197-(MIN($D$4:$D$224)))/(MAX($D$4:$D$224)-MIN($D$4:$D$224))))+1</f>
        <v>0.99997717077800607</v>
      </c>
      <c r="U197" s="51">
        <f t="shared" ref="U197:U227" si="38">(9*((E197-(MIN($E$4:$E$224)))/(MAX($E$4:$E$224)-MIN($E$4:$E$224))))+1</f>
        <v>0.99997717077800607</v>
      </c>
      <c r="V197" s="51">
        <f>(9*((F197-(MIN($F$4:$F$224)))/(MAX($F$4:$F4417)-MIN($F$4:$F$224))))+1</f>
        <v>1.0072000000000001</v>
      </c>
      <c r="W197" s="51">
        <f t="shared" ref="W197:W227" si="39">(9*((G197-(MIN($G$4:$G$224)))/(MAX($G$4:$G$224)-MIN($G$4:$G$224))))+1</f>
        <v>1.018160715300912</v>
      </c>
      <c r="X197" s="51">
        <f t="shared" ref="X197:X227" si="40">(9*((H197-(MIN($H$4:$H$224)))/(MAX($H$4:$H$224)-MIN($H$4:$H$224))))+1</f>
        <v>1.1934966361147166</v>
      </c>
      <c r="Y197" s="51">
        <f t="shared" ref="Y197:Y227" si="41">(9*((I197-(MIN($I$4:$I$224)))/(MAX($I$4:$I$224)-MIN($I$4:$I$224))))+1</f>
        <v>1.1140004536376098</v>
      </c>
      <c r="Z197" s="51">
        <f t="shared" ref="Z197:Z227" si="42">(9*((J197-(MIN($J$4:$J$224)))/(MAX($J$4:$J$224)-MIN($J$4:$J$224))))+1</f>
        <v>1.0652759777594252</v>
      </c>
      <c r="AA197" s="51">
        <f>(9*((K197-(MIN($K$4:$K$224)))/(MAX($K$4:$K4417)-MIN($K$4:$K$224))))+1</f>
        <v>1.2396855960629813</v>
      </c>
      <c r="AB197" s="51">
        <f t="shared" ref="AB197:AB227" si="43">(9*((L197-(MIN($L$4:$L$224)))/(MAX($L$4:$L$224)-MIN($L$4:$L$224))))+1</f>
        <v>1.1704554853699531</v>
      </c>
      <c r="AC197" s="51">
        <f t="shared" ref="AC197:AC227" si="44">(9*((M197-(MIN($M$4:$M$224)))/(MAX($M$4:$M$224)-MIN($M$4:$M$224))))+1</f>
        <v>1.0584801948588674</v>
      </c>
      <c r="AD197" s="51">
        <f t="shared" ref="AD197:AD227" si="45">(9*((N197-(MIN($N$4:$N$224)))/(MAX($N$4:$N$224)-MIN($N$4:$N$224))))+1</f>
        <v>2.5904715325024918</v>
      </c>
      <c r="AE197" s="51">
        <f t="shared" ref="AE197:AE227" si="46">(9*((O197-(MIN($O$4:$O$224)))/(MAX($O$4:$O$224)-MIN($O$4:$O$224))))+1</f>
        <v>2.6689835827801778</v>
      </c>
      <c r="AF197" s="13">
        <f t="shared" ref="AF197:AF227" si="47">AVERAGE(S197:AE197)</f>
        <v>1.3186886032334018</v>
      </c>
    </row>
    <row r="198" spans="2:32">
      <c r="B198" s="17" t="s">
        <v>210</v>
      </c>
      <c r="C198" s="85">
        <v>2000</v>
      </c>
      <c r="D198" s="150">
        <v>6010.53</v>
      </c>
      <c r="E198" s="6">
        <v>6010.53</v>
      </c>
      <c r="F198" s="150">
        <v>2000</v>
      </c>
      <c r="G198" s="6">
        <v>1178288.77</v>
      </c>
      <c r="H198" s="150">
        <v>2883667.35</v>
      </c>
      <c r="I198" s="6">
        <v>32143.599999999999</v>
      </c>
      <c r="J198" s="150"/>
      <c r="K198" s="6">
        <v>120779.97</v>
      </c>
      <c r="L198" s="150">
        <v>4214879.6900000004</v>
      </c>
      <c r="M198" s="6">
        <v>595570.57999999996</v>
      </c>
      <c r="N198" s="150">
        <v>441970.72</v>
      </c>
      <c r="O198" s="7">
        <v>1065283.1000000001</v>
      </c>
      <c r="P198" s="6"/>
      <c r="R198" s="55" t="s">
        <v>210</v>
      </c>
      <c r="S198" s="51">
        <f t="shared" si="36"/>
        <v>1.1007239565464417</v>
      </c>
      <c r="T198" s="51">
        <f t="shared" si="37"/>
        <v>1.00083476905095</v>
      </c>
      <c r="U198" s="51">
        <f t="shared" si="38"/>
        <v>1.00083476905095</v>
      </c>
      <c r="V198" s="51">
        <f>(9*((F198-(MIN($F$4:$F$224)))/(MAX($F$4:$F4418)-MIN($F$4:$F$224))))+1</f>
        <v>1.036</v>
      </c>
      <c r="W198" s="51">
        <f t="shared" si="39"/>
        <v>1.058332993439697</v>
      </c>
      <c r="X198" s="51">
        <f t="shared" si="40"/>
        <v>1.0926933897541569</v>
      </c>
      <c r="Y198" s="51">
        <f t="shared" si="41"/>
        <v>1.0041222002429622</v>
      </c>
      <c r="Z198" s="51">
        <f t="shared" si="42"/>
        <v>0.9969639080111895</v>
      </c>
      <c r="AA198" s="51">
        <f>(9*((K198-(MIN($K$4:$K$224)))/(MAX($K$4:$K4418)-MIN($K$4:$K$224))))+1</f>
        <v>1.0160335125519249</v>
      </c>
      <c r="AB198" s="51">
        <f t="shared" si="43"/>
        <v>1.068058502811984</v>
      </c>
      <c r="AC198" s="51">
        <f t="shared" si="44"/>
        <v>1.3270294499082276</v>
      </c>
      <c r="AD198" s="51">
        <f t="shared" si="45"/>
        <v>1.2208744335219044</v>
      </c>
      <c r="AE198" s="51">
        <f t="shared" si="46"/>
        <v>1.4480376285494052</v>
      </c>
      <c r="AF198" s="13">
        <f t="shared" si="47"/>
        <v>1.1054261164184458</v>
      </c>
    </row>
    <row r="199" spans="2:32">
      <c r="B199" s="17" t="s">
        <v>211</v>
      </c>
      <c r="C199" s="85">
        <v>1500</v>
      </c>
      <c r="D199" s="150">
        <v>40000</v>
      </c>
      <c r="E199" s="6">
        <v>40000</v>
      </c>
      <c r="F199" s="150">
        <v>2500</v>
      </c>
      <c r="G199" s="6">
        <v>840214.71</v>
      </c>
      <c r="H199" s="150">
        <v>3649015.07</v>
      </c>
      <c r="I199" s="6">
        <v>152879.54</v>
      </c>
      <c r="J199" s="150">
        <v>142258.65</v>
      </c>
      <c r="K199" s="6">
        <v>362842.39</v>
      </c>
      <c r="L199" s="150">
        <v>5597210.3600000003</v>
      </c>
      <c r="M199" s="6">
        <v>146950</v>
      </c>
      <c r="N199" s="150">
        <v>1035902.12</v>
      </c>
      <c r="O199" s="7">
        <v>1291799.25</v>
      </c>
      <c r="P199" s="6"/>
      <c r="R199" s="55" t="s">
        <v>211</v>
      </c>
      <c r="S199" s="51">
        <f t="shared" si="36"/>
        <v>1.0727450797279856</v>
      </c>
      <c r="T199" s="51">
        <f t="shared" si="37"/>
        <v>1.0056844762764829</v>
      </c>
      <c r="U199" s="51">
        <f t="shared" si="38"/>
        <v>1.0056844762764829</v>
      </c>
      <c r="V199" s="51">
        <f>(9*((F199-(MIN($F$4:$F$224)))/(MAX($F$4:$F4419)-MIN($F$4:$F$224))))+1</f>
        <v>1.0449999999999999</v>
      </c>
      <c r="W199" s="51">
        <f t="shared" si="39"/>
        <v>1.0415368101711262</v>
      </c>
      <c r="X199" s="51">
        <f t="shared" si="40"/>
        <v>1.1177264957970849</v>
      </c>
      <c r="Y199" s="51">
        <f t="shared" si="41"/>
        <v>1.0253107266779629</v>
      </c>
      <c r="Z199" s="51">
        <f t="shared" si="42"/>
        <v>1.2129190818131863</v>
      </c>
      <c r="AA199" s="51">
        <f>(9*((K199-(MIN($K$4:$K$224)))/(MAX($K$4:$K4419)-MIN($K$4:$K$224))))+1</f>
        <v>1.0804333377501265</v>
      </c>
      <c r="AB199" s="51">
        <f t="shared" si="43"/>
        <v>1.0909627213159478</v>
      </c>
      <c r="AC199" s="51">
        <f t="shared" si="44"/>
        <v>1.0799334857530238</v>
      </c>
      <c r="AD199" s="51">
        <f t="shared" si="45"/>
        <v>1.5186560045691411</v>
      </c>
      <c r="AE199" s="51">
        <f t="shared" si="46"/>
        <v>1.5442463082524331</v>
      </c>
      <c r="AF199" s="13">
        <f t="shared" si="47"/>
        <v>1.1416030003369988</v>
      </c>
    </row>
    <row r="200" spans="2:32">
      <c r="B200" s="17" t="s">
        <v>212</v>
      </c>
      <c r="C200" s="85">
        <v>10000</v>
      </c>
      <c r="D200" s="150"/>
      <c r="E200" s="6"/>
      <c r="F200" s="150"/>
      <c r="G200" s="6">
        <v>1348801.47</v>
      </c>
      <c r="H200" s="150">
        <v>1918544.92</v>
      </c>
      <c r="I200" s="6"/>
      <c r="J200" s="150"/>
      <c r="K200" s="6">
        <v>738355.23</v>
      </c>
      <c r="L200" s="150">
        <v>4005701.62</v>
      </c>
      <c r="M200" s="6">
        <v>320000</v>
      </c>
      <c r="N200" s="150">
        <v>1548459.03</v>
      </c>
      <c r="O200" s="7">
        <v>1868459.03</v>
      </c>
      <c r="P200" s="6"/>
      <c r="R200" s="55" t="s">
        <v>212</v>
      </c>
      <c r="S200" s="51">
        <f t="shared" si="36"/>
        <v>1.5483859856417377</v>
      </c>
      <c r="T200" s="51">
        <f t="shared" si="37"/>
        <v>0.99997717077800607</v>
      </c>
      <c r="U200" s="51">
        <f t="shared" si="38"/>
        <v>0.99997717077800607</v>
      </c>
      <c r="V200" s="51">
        <f>(9*((F200-(MIN($F$4:$F$224)))/(MAX($F$4:$F4420)-MIN($F$4:$F$224))))+1</f>
        <v>1</v>
      </c>
      <c r="W200" s="51">
        <f t="shared" si="39"/>
        <v>1.0668043992577561</v>
      </c>
      <c r="X200" s="51">
        <f t="shared" si="40"/>
        <v>1.0611260230484738</v>
      </c>
      <c r="Y200" s="51">
        <f t="shared" si="41"/>
        <v>0.99848116644377949</v>
      </c>
      <c r="Z200" s="51">
        <f t="shared" si="42"/>
        <v>0.9969639080111895</v>
      </c>
      <c r="AA200" s="51">
        <f>(9*((K200-(MIN($K$4:$K$224)))/(MAX($K$4:$K4420)-MIN($K$4:$K$224))))+1</f>
        <v>1.1803371611345259</v>
      </c>
      <c r="AB200" s="51">
        <f t="shared" si="43"/>
        <v>1.0645925736204416</v>
      </c>
      <c r="AC200" s="51">
        <f t="shared" si="44"/>
        <v>1.1752477858617214</v>
      </c>
      <c r="AD200" s="51">
        <f t="shared" si="45"/>
        <v>1.7756385481944099</v>
      </c>
      <c r="AE200" s="51">
        <f t="shared" si="46"/>
        <v>1.7891722266544485</v>
      </c>
      <c r="AF200" s="13">
        <f t="shared" si="47"/>
        <v>1.2043618553403459</v>
      </c>
    </row>
    <row r="201" spans="2:32">
      <c r="B201" s="17" t="s">
        <v>213</v>
      </c>
      <c r="C201" s="85">
        <v>1950</v>
      </c>
      <c r="D201" s="150">
        <v>600</v>
      </c>
      <c r="E201" s="6">
        <v>600</v>
      </c>
      <c r="F201" s="150">
        <v>0</v>
      </c>
      <c r="G201" s="6">
        <v>2030849.99</v>
      </c>
      <c r="H201" s="150">
        <v>4149128.28</v>
      </c>
      <c r="I201" s="6">
        <v>452598.57</v>
      </c>
      <c r="J201" s="150"/>
      <c r="K201" s="6">
        <v>562636.48</v>
      </c>
      <c r="L201" s="150">
        <v>8031644.25</v>
      </c>
      <c r="M201" s="6">
        <v>80927.03</v>
      </c>
      <c r="N201" s="150">
        <v>728343</v>
      </c>
      <c r="O201" s="7">
        <v>809270.03</v>
      </c>
      <c r="P201" s="6"/>
      <c r="R201" s="55" t="s">
        <v>213</v>
      </c>
      <c r="S201" s="51">
        <f t="shared" si="36"/>
        <v>1.097926068864596</v>
      </c>
      <c r="T201" s="51">
        <f t="shared" si="37"/>
        <v>1.0000627803604833</v>
      </c>
      <c r="U201" s="51">
        <f t="shared" si="38"/>
        <v>1.0000627803604833</v>
      </c>
      <c r="V201" s="51">
        <f>(9*((F201-(MIN($F$4:$F$224)))/(MAX($F$4:$F4421)-MIN($F$4:$F$224))))+1</f>
        <v>1</v>
      </c>
      <c r="W201" s="51">
        <f t="shared" si="39"/>
        <v>1.1006899092551143</v>
      </c>
      <c r="X201" s="51">
        <f t="shared" si="40"/>
        <v>1.1340842723896634</v>
      </c>
      <c r="Y201" s="51">
        <f t="shared" si="41"/>
        <v>1.0779098499400819</v>
      </c>
      <c r="Z201" s="51">
        <f t="shared" si="42"/>
        <v>0.9969639080111895</v>
      </c>
      <c r="AA201" s="51">
        <f>(9*((K201-(MIN($K$4:$K$224)))/(MAX($K$4:$K4421)-MIN($K$4:$K$224))))+1</f>
        <v>1.1335878277020728</v>
      </c>
      <c r="AB201" s="51">
        <f t="shared" si="43"/>
        <v>1.1312995285358982</v>
      </c>
      <c r="AC201" s="51">
        <f t="shared" si="44"/>
        <v>1.0435686595372045</v>
      </c>
      <c r="AD201" s="51">
        <f t="shared" si="45"/>
        <v>1.3644539570877221</v>
      </c>
      <c r="AE201" s="51">
        <f t="shared" si="46"/>
        <v>1.3393006601194768</v>
      </c>
      <c r="AF201" s="13">
        <f t="shared" si="47"/>
        <v>1.1092238617049219</v>
      </c>
    </row>
    <row r="202" spans="2:32">
      <c r="B202" s="17" t="s">
        <v>214</v>
      </c>
      <c r="C202" s="85">
        <v>3000</v>
      </c>
      <c r="D202" s="150">
        <v>6500</v>
      </c>
      <c r="E202" s="6">
        <v>6500</v>
      </c>
      <c r="F202" s="150">
        <v>150</v>
      </c>
      <c r="G202" s="6">
        <v>167468.16</v>
      </c>
      <c r="H202" s="150">
        <v>2908947.68</v>
      </c>
      <c r="I202" s="6">
        <v>175477</v>
      </c>
      <c r="J202" s="150">
        <v>73012.39</v>
      </c>
      <c r="K202" s="6">
        <v>244091.5</v>
      </c>
      <c r="L202" s="150">
        <v>3568996.73</v>
      </c>
      <c r="M202" s="6"/>
      <c r="N202" s="150">
        <v>520261.73</v>
      </c>
      <c r="O202" s="7">
        <v>653396.78</v>
      </c>
      <c r="P202" s="6"/>
      <c r="R202" s="55" t="s">
        <v>214</v>
      </c>
      <c r="S202" s="51">
        <f t="shared" si="36"/>
        <v>1.1566817101833538</v>
      </c>
      <c r="T202" s="51">
        <f t="shared" si="37"/>
        <v>1.0009046079215085</v>
      </c>
      <c r="U202" s="51">
        <f t="shared" si="38"/>
        <v>1.0009046079215085</v>
      </c>
      <c r="V202" s="51">
        <f>(9*((F202-(MIN($F$4:$F$224)))/(MAX($F$4:$F4422)-MIN($F$4:$F$224))))+1</f>
        <v>1.0026999999999999</v>
      </c>
      <c r="W202" s="51">
        <f t="shared" si="39"/>
        <v>1.0081134403121705</v>
      </c>
      <c r="X202" s="51">
        <f t="shared" si="40"/>
        <v>1.0935202625142799</v>
      </c>
      <c r="Y202" s="51">
        <f t="shared" si="41"/>
        <v>1.0292764628007269</v>
      </c>
      <c r="Z202" s="51">
        <f t="shared" si="42"/>
        <v>1.1078000741926426</v>
      </c>
      <c r="AA202" s="51">
        <f>(9*((K202-(MIN($K$4:$K$224)))/(MAX($K$4:$K4422)-MIN($K$4:$K$224))))+1</f>
        <v>1.0488400959816155</v>
      </c>
      <c r="AB202" s="51">
        <f t="shared" si="43"/>
        <v>1.0573566897328985</v>
      </c>
      <c r="AC202" s="51">
        <f t="shared" si="44"/>
        <v>0.9989948183102435</v>
      </c>
      <c r="AD202" s="51">
        <f t="shared" si="45"/>
        <v>1.2601274852323796</v>
      </c>
      <c r="AE202" s="51">
        <f t="shared" si="46"/>
        <v>1.2730962875680272</v>
      </c>
      <c r="AF202" s="13">
        <f t="shared" si="47"/>
        <v>1.0798705032824119</v>
      </c>
    </row>
    <row r="203" spans="2:32">
      <c r="B203" s="17" t="s">
        <v>215</v>
      </c>
      <c r="C203" s="85">
        <v>500</v>
      </c>
      <c r="D203" s="150">
        <v>8400</v>
      </c>
      <c r="E203" s="6">
        <v>8400</v>
      </c>
      <c r="F203" s="150">
        <v>2000</v>
      </c>
      <c r="G203" s="6"/>
      <c r="H203" s="150">
        <v>3098134.93</v>
      </c>
      <c r="I203" s="6">
        <v>358581.54</v>
      </c>
      <c r="J203" s="150">
        <v>850561.17</v>
      </c>
      <c r="K203" s="6">
        <v>225310.91</v>
      </c>
      <c r="L203" s="150">
        <v>4532588.55</v>
      </c>
      <c r="M203" s="6"/>
      <c r="N203" s="150">
        <v>3288657.8</v>
      </c>
      <c r="O203" s="7">
        <v>3288657.8</v>
      </c>
      <c r="P203" s="6"/>
      <c r="R203" s="55" t="s">
        <v>215</v>
      </c>
      <c r="S203" s="51">
        <f t="shared" si="36"/>
        <v>1.0167873260910736</v>
      </c>
      <c r="T203" s="51">
        <f t="shared" si="37"/>
        <v>1.0011757049326862</v>
      </c>
      <c r="U203" s="51">
        <f t="shared" si="38"/>
        <v>1.0011757049326862</v>
      </c>
      <c r="V203" s="51">
        <f>(9*((F203-(MIN($F$4:$F$224)))/(MAX($F$4:$F4423)-MIN($F$4:$F$224))))+1</f>
        <v>1.036</v>
      </c>
      <c r="W203" s="51">
        <f t="shared" si="39"/>
        <v>0.99979329322070076</v>
      </c>
      <c r="X203" s="51">
        <f t="shared" si="40"/>
        <v>1.0997082269746952</v>
      </c>
      <c r="Y203" s="51">
        <f t="shared" si="41"/>
        <v>1.0614103525617928</v>
      </c>
      <c r="Z203" s="51">
        <f t="shared" si="42"/>
        <v>2.2881548851263225</v>
      </c>
      <c r="AA203" s="51">
        <f>(9*((K203-(MIN($K$4:$K$224)))/(MAX($K$4:$K4423)-MIN($K$4:$K$224))))+1</f>
        <v>1.0438435884150172</v>
      </c>
      <c r="AB203" s="51">
        <f t="shared" si="43"/>
        <v>1.0733227086261292</v>
      </c>
      <c r="AC203" s="51">
        <f t="shared" si="44"/>
        <v>0.9989948183102435</v>
      </c>
      <c r="AD203" s="51">
        <f t="shared" si="45"/>
        <v>2.6481284075705411</v>
      </c>
      <c r="AE203" s="51">
        <f t="shared" si="46"/>
        <v>2.3923762303317333</v>
      </c>
      <c r="AF203" s="13">
        <f t="shared" si="47"/>
        <v>1.35852855746874</v>
      </c>
    </row>
    <row r="204" spans="2:32">
      <c r="B204" s="17" t="s">
        <v>216</v>
      </c>
      <c r="C204" s="85"/>
      <c r="D204" s="150">
        <v>10814.4</v>
      </c>
      <c r="E204" s="6">
        <v>11030.4</v>
      </c>
      <c r="F204" s="150">
        <v>10000</v>
      </c>
      <c r="G204" s="6">
        <v>766892.06</v>
      </c>
      <c r="H204" s="150">
        <v>5326379.4000000004</v>
      </c>
      <c r="I204" s="6">
        <v>541991.71</v>
      </c>
      <c r="J204" s="150"/>
      <c r="K204" s="6">
        <v>531179.62</v>
      </c>
      <c r="L204" s="150">
        <v>11172383.800000001</v>
      </c>
      <c r="M204" s="6"/>
      <c r="N204" s="150">
        <v>3781074.55</v>
      </c>
      <c r="O204" s="7">
        <v>3781074.55</v>
      </c>
      <c r="P204" s="6"/>
      <c r="R204" s="55" t="s">
        <v>216</v>
      </c>
      <c r="S204" s="51">
        <f t="shared" si="36"/>
        <v>0.98880844927261757</v>
      </c>
      <c r="T204" s="51">
        <f t="shared" si="37"/>
        <v>1.0015201978925743</v>
      </c>
      <c r="U204" s="51">
        <f t="shared" si="38"/>
        <v>1.0015510173422661</v>
      </c>
      <c r="V204" s="51">
        <f>(9*((F204-(MIN($F$4:$F$224)))/(MAX($F$4:$F4424)-MIN($F$4:$F$224))))+1</f>
        <v>1.18</v>
      </c>
      <c r="W204" s="51">
        <f t="shared" si="39"/>
        <v>1.0378939969155416</v>
      </c>
      <c r="X204" s="51">
        <f t="shared" si="40"/>
        <v>1.1725899755569975</v>
      </c>
      <c r="Y204" s="51">
        <f t="shared" si="41"/>
        <v>1.0935978787904617</v>
      </c>
      <c r="Z204" s="51">
        <f t="shared" si="42"/>
        <v>0.9969639080111895</v>
      </c>
      <c r="AA204" s="51">
        <f>(9*((K204-(MIN($K$4:$K$224)))/(MAX($K$4:$K4424)-MIN($K$4:$K$224))))+1</f>
        <v>1.1252188446716449</v>
      </c>
      <c r="AB204" s="51">
        <f t="shared" si="43"/>
        <v>1.1833393092326843</v>
      </c>
      <c r="AC204" s="51">
        <f t="shared" si="44"/>
        <v>0.9989948183102435</v>
      </c>
      <c r="AD204" s="51">
        <f t="shared" si="45"/>
        <v>2.8950132050824662</v>
      </c>
      <c r="AE204" s="51">
        <f t="shared" si="46"/>
        <v>2.6015214298292353</v>
      </c>
      <c r="AF204" s="13">
        <f t="shared" si="47"/>
        <v>1.3290010023775325</v>
      </c>
    </row>
    <row r="205" spans="2:32">
      <c r="B205" s="17" t="s">
        <v>217</v>
      </c>
      <c r="C205" s="85">
        <v>2000</v>
      </c>
      <c r="D205" s="150">
        <v>3800</v>
      </c>
      <c r="E205" s="6">
        <v>3800</v>
      </c>
      <c r="F205" s="150"/>
      <c r="G205" s="6">
        <v>3582978.89</v>
      </c>
      <c r="H205" s="150">
        <v>1594078.83</v>
      </c>
      <c r="I205" s="6"/>
      <c r="J205" s="150">
        <v>307643.2</v>
      </c>
      <c r="K205" s="6"/>
      <c r="L205" s="150">
        <v>5484700.9199999999</v>
      </c>
      <c r="M205" s="6">
        <v>54485.64</v>
      </c>
      <c r="N205" s="150">
        <v>34835.040000000001</v>
      </c>
      <c r="O205" s="7">
        <v>89320.68</v>
      </c>
      <c r="P205" s="6"/>
      <c r="R205" s="55" t="s">
        <v>217</v>
      </c>
      <c r="S205" s="51">
        <f t="shared" si="36"/>
        <v>1.1007239565464417</v>
      </c>
      <c r="T205" s="51">
        <f t="shared" si="37"/>
        <v>1.0005193648003614</v>
      </c>
      <c r="U205" s="51">
        <f t="shared" si="38"/>
        <v>1.0005193648003614</v>
      </c>
      <c r="V205" s="51">
        <f>(9*((F205-(MIN($F$4:$F$224)))/(MAX($F$4:$F4425)-MIN($F$4:$F$224))))+1</f>
        <v>1</v>
      </c>
      <c r="W205" s="51">
        <f t="shared" si="39"/>
        <v>1.1778027213438187</v>
      </c>
      <c r="X205" s="51">
        <f t="shared" si="40"/>
        <v>1.0505133383483687</v>
      </c>
      <c r="Y205" s="51">
        <f t="shared" si="41"/>
        <v>0.99848116644377949</v>
      </c>
      <c r="Z205" s="51">
        <f t="shared" si="42"/>
        <v>1.463980435477199</v>
      </c>
      <c r="AA205" s="51">
        <f>(9*((K205-(MIN($K$4:$K$224)))/(MAX($K$4:$K4425)-MIN($K$4:$K$224))))+1</f>
        <v>0.98390044143975441</v>
      </c>
      <c r="AB205" s="51">
        <f t="shared" si="43"/>
        <v>1.0890985213430726</v>
      </c>
      <c r="AC205" s="51">
        <f t="shared" si="44"/>
        <v>1.0290049924944358</v>
      </c>
      <c r="AD205" s="51">
        <f t="shared" si="45"/>
        <v>1.0167473198185626</v>
      </c>
      <c r="AE205" s="51">
        <f t="shared" si="46"/>
        <v>1.0335150619775637</v>
      </c>
      <c r="AF205" s="13">
        <f t="shared" si="47"/>
        <v>1.0726774372949015</v>
      </c>
    </row>
    <row r="206" spans="2:32">
      <c r="B206" s="17" t="s">
        <v>218</v>
      </c>
      <c r="C206" s="85">
        <v>1500</v>
      </c>
      <c r="D206" s="150">
        <v>12798</v>
      </c>
      <c r="E206" s="6">
        <v>12798</v>
      </c>
      <c r="F206" s="150">
        <v>6000</v>
      </c>
      <c r="G206" s="6">
        <v>674013.28</v>
      </c>
      <c r="H206" s="150">
        <v>3872890.26</v>
      </c>
      <c r="I206" s="6"/>
      <c r="J206" s="150"/>
      <c r="K206" s="6">
        <v>434047.25</v>
      </c>
      <c r="L206" s="150">
        <v>4980950.79</v>
      </c>
      <c r="M206" s="6">
        <v>109773.75</v>
      </c>
      <c r="N206" s="150">
        <v>622051.25</v>
      </c>
      <c r="O206" s="7">
        <v>731825</v>
      </c>
      <c r="P206" s="6"/>
      <c r="R206" s="55" t="s">
        <v>218</v>
      </c>
      <c r="S206" s="51">
        <f t="shared" si="36"/>
        <v>1.0727450797279856</v>
      </c>
      <c r="T206" s="51">
        <f t="shared" si="37"/>
        <v>1.0018032231722438</v>
      </c>
      <c r="U206" s="51">
        <f t="shared" si="38"/>
        <v>1.0018032231722438</v>
      </c>
      <c r="V206" s="51">
        <f>(9*((F206-(MIN($F$4:$F$224)))/(MAX($F$4:$F4426)-MIN($F$4:$F$224))))+1</f>
        <v>1.1080000000000001</v>
      </c>
      <c r="W206" s="51">
        <f t="shared" si="39"/>
        <v>1.0332795967138779</v>
      </c>
      <c r="X206" s="51">
        <f t="shared" si="40"/>
        <v>1.1250490385122456</v>
      </c>
      <c r="Y206" s="51">
        <f t="shared" si="41"/>
        <v>0.99848116644377949</v>
      </c>
      <c r="Z206" s="51">
        <f t="shared" si="42"/>
        <v>0.9969639080111895</v>
      </c>
      <c r="AA206" s="51">
        <f>(9*((K206-(MIN($K$4:$K$224)))/(MAX($K$4:$K4426)-MIN($K$4:$K$224))))+1</f>
        <v>1.0993771314098877</v>
      </c>
      <c r="AB206" s="51">
        <f t="shared" si="43"/>
        <v>1.080751746364174</v>
      </c>
      <c r="AC206" s="51">
        <f t="shared" si="44"/>
        <v>1.0594571595500999</v>
      </c>
      <c r="AD206" s="51">
        <f t="shared" si="45"/>
        <v>1.311162071350817</v>
      </c>
      <c r="AE206" s="51">
        <f t="shared" si="46"/>
        <v>1.3064072700196476</v>
      </c>
      <c r="AF206" s="13">
        <f t="shared" si="47"/>
        <v>1.0919446626498608</v>
      </c>
    </row>
    <row r="207" spans="2:32">
      <c r="B207" s="17" t="s">
        <v>219</v>
      </c>
      <c r="C207" s="85">
        <v>3000</v>
      </c>
      <c r="D207" s="150">
        <v>872.6</v>
      </c>
      <c r="E207" s="6">
        <v>872.6</v>
      </c>
      <c r="F207" s="150"/>
      <c r="G207" s="6">
        <v>239956.63</v>
      </c>
      <c r="H207" s="150">
        <v>3361916.78</v>
      </c>
      <c r="I207" s="6">
        <v>1719804.31</v>
      </c>
      <c r="J207" s="150">
        <v>78118</v>
      </c>
      <c r="K207" s="6"/>
      <c r="L207" s="150">
        <v>5722347.9199999999</v>
      </c>
      <c r="M207" s="6"/>
      <c r="N207" s="150">
        <v>1945034.15</v>
      </c>
      <c r="O207" s="7">
        <v>1945034.15</v>
      </c>
      <c r="P207" s="6"/>
      <c r="Q207" s="1" t="s">
        <v>220</v>
      </c>
      <c r="R207" s="55" t="s">
        <v>219</v>
      </c>
      <c r="S207" s="51">
        <f t="shared" si="36"/>
        <v>1.1566817101833538</v>
      </c>
      <c r="T207" s="51">
        <f t="shared" si="37"/>
        <v>1.0001016756474554</v>
      </c>
      <c r="U207" s="51">
        <f t="shared" si="38"/>
        <v>1.0001016756474554</v>
      </c>
      <c r="V207" s="51">
        <f>(9*((F207-(MIN($F$4:$F$224)))/(MAX($F$4:$F4427)-MIN($F$4:$F$224))))+1</f>
        <v>1</v>
      </c>
      <c r="W207" s="51">
        <f t="shared" si="39"/>
        <v>1.0117148098670494</v>
      </c>
      <c r="X207" s="51">
        <f t="shared" si="40"/>
        <v>1.1083360426076336</v>
      </c>
      <c r="Y207" s="51">
        <f t="shared" si="41"/>
        <v>1.3002978341689266</v>
      </c>
      <c r="Z207" s="51">
        <f t="shared" si="42"/>
        <v>1.1155506250021379</v>
      </c>
      <c r="AA207" s="51">
        <f>(9*((K207-(MIN($K$4:$K$224)))/(MAX($K$4:$K4427)-MIN($K$4:$K$224))))+1</f>
        <v>0.98390044143975441</v>
      </c>
      <c r="AB207" s="51">
        <f t="shared" si="43"/>
        <v>1.0930361600954643</v>
      </c>
      <c r="AC207" s="51">
        <f t="shared" si="44"/>
        <v>0.9989948183102435</v>
      </c>
      <c r="AD207" s="51">
        <f t="shared" si="45"/>
        <v>1.9744708750790405</v>
      </c>
      <c r="AE207" s="51">
        <f t="shared" si="46"/>
        <v>1.8216961380545889</v>
      </c>
      <c r="AF207" s="13">
        <f t="shared" si="47"/>
        <v>1.1972986773925465</v>
      </c>
    </row>
    <row r="208" spans="2:32">
      <c r="B208" s="17" t="s">
        <v>221</v>
      </c>
      <c r="C208" s="85">
        <v>10000</v>
      </c>
      <c r="D208" s="150">
        <v>12337</v>
      </c>
      <c r="E208" s="6">
        <v>18238</v>
      </c>
      <c r="F208" s="150"/>
      <c r="G208" s="6">
        <v>3211966.76</v>
      </c>
      <c r="H208" s="150">
        <v>6596017.1500000004</v>
      </c>
      <c r="I208" s="6">
        <v>6587840.2000000002</v>
      </c>
      <c r="J208" s="150">
        <v>120000</v>
      </c>
      <c r="K208" s="6"/>
      <c r="L208" s="150">
        <v>16675918.92</v>
      </c>
      <c r="M208" s="6">
        <v>1774392.14</v>
      </c>
      <c r="N208" s="150">
        <v>3809403.26</v>
      </c>
      <c r="O208" s="7">
        <v>5583795.4000000004</v>
      </c>
      <c r="P208" s="6"/>
      <c r="R208" s="55" t="s">
        <v>221</v>
      </c>
      <c r="S208" s="51">
        <f t="shared" si="36"/>
        <v>1.5483859856417377</v>
      </c>
      <c r="T208" s="51">
        <f t="shared" si="37"/>
        <v>1.0017374464763737</v>
      </c>
      <c r="U208" s="51">
        <f t="shared" si="38"/>
        <v>1.0025794167200366</v>
      </c>
      <c r="V208" s="51">
        <f>(9*((F208-(MIN($F$4:$F$224)))/(MAX($F$4:$F4428)-MIN($F$4:$F$224))))+1</f>
        <v>1</v>
      </c>
      <c r="W208" s="51">
        <f t="shared" si="39"/>
        <v>1.1593701100682217</v>
      </c>
      <c r="X208" s="51">
        <f t="shared" si="40"/>
        <v>1.2141174742367542</v>
      </c>
      <c r="Y208" s="51">
        <f t="shared" si="41"/>
        <v>2.1546126897272435</v>
      </c>
      <c r="Z208" s="51">
        <f t="shared" si="42"/>
        <v>1.1791294273398181</v>
      </c>
      <c r="AA208" s="51">
        <f>(9*((K208-(MIN($K$4:$K$224)))/(MAX($K$4:$K4428)-MIN($K$4:$K$224))))+1</f>
        <v>0.98390044143975441</v>
      </c>
      <c r="AB208" s="51">
        <f t="shared" si="43"/>
        <v>1.2745289020474913</v>
      </c>
      <c r="AC208" s="51">
        <f t="shared" si="44"/>
        <v>1.9763131941696734</v>
      </c>
      <c r="AD208" s="51">
        <f t="shared" si="45"/>
        <v>2.9092164746343734</v>
      </c>
      <c r="AE208" s="51">
        <f t="shared" si="46"/>
        <v>3.3671948392158093</v>
      </c>
      <c r="AF208" s="13">
        <f t="shared" si="47"/>
        <v>1.597775877055176</v>
      </c>
    </row>
    <row r="209" spans="2:32">
      <c r="B209" s="17" t="s">
        <v>222</v>
      </c>
      <c r="C209" s="85">
        <v>5000</v>
      </c>
      <c r="D209" s="150">
        <v>2539</v>
      </c>
      <c r="E209" s="6">
        <v>2539</v>
      </c>
      <c r="F209" s="150"/>
      <c r="G209" s="6">
        <v>3199856.01</v>
      </c>
      <c r="H209" s="150">
        <v>1181770</v>
      </c>
      <c r="I209" s="6">
        <v>373484.84</v>
      </c>
      <c r="J209" s="150"/>
      <c r="K209" s="6"/>
      <c r="L209" s="150">
        <v>4755110.8499999996</v>
      </c>
      <c r="M209" s="6">
        <v>74835.83</v>
      </c>
      <c r="N209" s="150">
        <v>61229.25</v>
      </c>
      <c r="O209" s="7">
        <v>136065.07999999999</v>
      </c>
      <c r="P209" s="6"/>
      <c r="R209" s="55" t="s">
        <v>222</v>
      </c>
      <c r="S209" s="51">
        <f t="shared" si="36"/>
        <v>1.2685972174571778</v>
      </c>
      <c r="T209" s="51">
        <f t="shared" si="37"/>
        <v>1.000339441994522</v>
      </c>
      <c r="U209" s="51">
        <f t="shared" si="38"/>
        <v>1.000339441994522</v>
      </c>
      <c r="V209" s="51">
        <f>(9*((F209-(MIN($F$4:$F$224)))/(MAX($F$4:$F4429)-MIN($F$4:$F$224))))+1</f>
        <v>1</v>
      </c>
      <c r="W209" s="51">
        <f t="shared" si="39"/>
        <v>1.1587684242230556</v>
      </c>
      <c r="X209" s="51">
        <f t="shared" si="40"/>
        <v>1.0370274803597597</v>
      </c>
      <c r="Y209" s="51">
        <f t="shared" si="41"/>
        <v>1.0640258038186328</v>
      </c>
      <c r="Z209" s="51">
        <f t="shared" si="42"/>
        <v>0.9969639080111895</v>
      </c>
      <c r="AA209" s="51">
        <f>(9*((K209-(MIN($K$4:$K$224)))/(MAX($K$4:$K4429)-MIN($K$4:$K$224))))+1</f>
        <v>0.98390044143975441</v>
      </c>
      <c r="AB209" s="51">
        <f t="shared" si="43"/>
        <v>1.0770097420486058</v>
      </c>
      <c r="AC209" s="51">
        <f t="shared" si="44"/>
        <v>1.0402136842998619</v>
      </c>
      <c r="AD209" s="51">
        <f t="shared" si="45"/>
        <v>1.0299806819885888</v>
      </c>
      <c r="AE209" s="51">
        <f t="shared" si="46"/>
        <v>1.0533689090763698</v>
      </c>
      <c r="AF209" s="13">
        <f t="shared" si="47"/>
        <v>1.0546565520547724</v>
      </c>
    </row>
    <row r="210" spans="2:32">
      <c r="B210" s="17" t="s">
        <v>223</v>
      </c>
      <c r="C210" s="85"/>
      <c r="D210" s="150">
        <v>11373</v>
      </c>
      <c r="E210" s="6">
        <v>13773</v>
      </c>
      <c r="F210" s="150">
        <v>1000</v>
      </c>
      <c r="G210" s="6">
        <v>3766851.78</v>
      </c>
      <c r="H210" s="150">
        <v>1497523</v>
      </c>
      <c r="I210" s="6">
        <v>498084</v>
      </c>
      <c r="J210" s="150">
        <v>770857</v>
      </c>
      <c r="K210" s="6">
        <v>4449729</v>
      </c>
      <c r="L210" s="150">
        <v>10983044.779999999</v>
      </c>
      <c r="M210" s="6">
        <v>177109.97</v>
      </c>
      <c r="N210" s="150">
        <v>118072.4</v>
      </c>
      <c r="O210" s="7">
        <v>295182.37</v>
      </c>
      <c r="P210" s="6"/>
      <c r="R210" s="55" t="s">
        <v>223</v>
      </c>
      <c r="S210" s="51">
        <f t="shared" si="36"/>
        <v>0.98880844927261757</v>
      </c>
      <c r="T210" s="51">
        <f t="shared" si="37"/>
        <v>1.0015999004138605</v>
      </c>
      <c r="U210" s="51">
        <f t="shared" si="38"/>
        <v>1.0019423387437691</v>
      </c>
      <c r="V210" s="51">
        <f>(9*((F210-(MIN($F$4:$F$224)))/(MAX($F$4:$F4430)-MIN($F$4:$F$224))))+1</f>
        <v>1.018</v>
      </c>
      <c r="W210" s="51">
        <f t="shared" si="39"/>
        <v>1.1869378876401082</v>
      </c>
      <c r="X210" s="51">
        <f t="shared" si="40"/>
        <v>1.0473551760277793</v>
      </c>
      <c r="Y210" s="51">
        <f t="shared" si="41"/>
        <v>1.0858923051722387</v>
      </c>
      <c r="Z210" s="51">
        <f t="shared" si="42"/>
        <v>2.167160289120428</v>
      </c>
      <c r="AA210" s="51">
        <f>(9*((K210-(MIN($K$4:$K$224)))/(MAX($K$4:$K4430)-MIN($K$4:$K$224))))+1</f>
        <v>2.1677346350306848</v>
      </c>
      <c r="AB210" s="51">
        <f t="shared" si="43"/>
        <v>1.1802020987377406</v>
      </c>
      <c r="AC210" s="51">
        <f t="shared" si="44"/>
        <v>1.0965453114210348</v>
      </c>
      <c r="AD210" s="51">
        <f t="shared" si="45"/>
        <v>1.0584803412257897</v>
      </c>
      <c r="AE210" s="51">
        <f t="shared" si="46"/>
        <v>1.120951129544199</v>
      </c>
      <c r="AF210" s="13">
        <f t="shared" si="47"/>
        <v>1.2401238355654038</v>
      </c>
    </row>
    <row r="211" spans="2:32">
      <c r="B211" s="17" t="s">
        <v>224</v>
      </c>
      <c r="C211" s="85">
        <v>3000</v>
      </c>
      <c r="D211" s="150">
        <v>6192</v>
      </c>
      <c r="E211" s="6">
        <v>6192</v>
      </c>
      <c r="F211" s="150"/>
      <c r="G211" s="6">
        <v>241755.84</v>
      </c>
      <c r="H211" s="150">
        <v>1850233.74</v>
      </c>
      <c r="I211" s="6">
        <v>315641.58</v>
      </c>
      <c r="J211" s="150">
        <v>1125115.46</v>
      </c>
      <c r="K211" s="6"/>
      <c r="L211" s="150">
        <v>3566050.78</v>
      </c>
      <c r="M211" s="6">
        <v>76540.509999999995</v>
      </c>
      <c r="N211" s="150">
        <v>430129.54</v>
      </c>
      <c r="O211" s="7">
        <v>506670.05</v>
      </c>
      <c r="P211" s="6"/>
      <c r="R211" s="55" t="s">
        <v>224</v>
      </c>
      <c r="S211" s="51">
        <f t="shared" si="36"/>
        <v>1.1566817101833538</v>
      </c>
      <c r="T211" s="51">
        <f t="shared" si="37"/>
        <v>1.0008606616691702</v>
      </c>
      <c r="U211" s="51">
        <f t="shared" si="38"/>
        <v>1.0008606616691702</v>
      </c>
      <c r="V211" s="51">
        <f>(9*((F211-(MIN($F$4:$F$224)))/(MAX($F$4:$F4431)-MIN($F$4:$F$224))))+1</f>
        <v>1</v>
      </c>
      <c r="W211" s="51">
        <f t="shared" si="39"/>
        <v>1.0118041981534462</v>
      </c>
      <c r="X211" s="51">
        <f t="shared" si="40"/>
        <v>1.0588916909035271</v>
      </c>
      <c r="Y211" s="51">
        <f t="shared" si="41"/>
        <v>1.0538746140105555</v>
      </c>
      <c r="Z211" s="51">
        <f t="shared" si="42"/>
        <v>2.7049409253075964</v>
      </c>
      <c r="AA211" s="51">
        <f>(9*((K211-(MIN($K$4:$K$224)))/(MAX($K$4:$K4431)-MIN($K$4:$K$224))))+1</f>
        <v>0.98390044143975441</v>
      </c>
      <c r="AB211" s="51">
        <f t="shared" si="43"/>
        <v>1.057307877474033</v>
      </c>
      <c r="AC211" s="51">
        <f t="shared" si="44"/>
        <v>1.0411526058896297</v>
      </c>
      <c r="AD211" s="51">
        <f t="shared" si="45"/>
        <v>1.214937577542488</v>
      </c>
      <c r="AE211" s="51">
        <f t="shared" si="46"/>
        <v>1.2107767356489139</v>
      </c>
      <c r="AF211" s="13">
        <f t="shared" si="47"/>
        <v>1.1919992076839723</v>
      </c>
    </row>
    <row r="212" spans="2:32">
      <c r="B212" s="17" t="s">
        <v>225</v>
      </c>
      <c r="C212" s="85"/>
      <c r="D212" s="150">
        <v>11150</v>
      </c>
      <c r="E212" s="6">
        <v>11150</v>
      </c>
      <c r="F212" s="150"/>
      <c r="G212" s="6">
        <v>272000</v>
      </c>
      <c r="H212" s="150">
        <v>4525000.0999999996</v>
      </c>
      <c r="I212" s="6">
        <v>310140</v>
      </c>
      <c r="J212" s="150"/>
      <c r="K212" s="6">
        <v>357000</v>
      </c>
      <c r="L212" s="150">
        <v>5464140.0999999996</v>
      </c>
      <c r="M212" s="6">
        <v>66308</v>
      </c>
      <c r="N212" s="150">
        <v>762542</v>
      </c>
      <c r="O212" s="7">
        <v>828850</v>
      </c>
      <c r="P212" s="6"/>
      <c r="R212" s="55" t="s">
        <v>225</v>
      </c>
      <c r="S212" s="51">
        <f t="shared" si="36"/>
        <v>0.98880844927261757</v>
      </c>
      <c r="T212" s="51">
        <f t="shared" si="37"/>
        <v>1.0015680821857065</v>
      </c>
      <c r="U212" s="51">
        <f t="shared" si="38"/>
        <v>1.0015680821857065</v>
      </c>
      <c r="V212" s="51">
        <f>(9*((F212-(MIN($F$4:$F$224)))/(MAX($F$4:$F4432)-MIN($F$4:$F$224))))+1</f>
        <v>1</v>
      </c>
      <c r="W212" s="51">
        <f t="shared" si="39"/>
        <v>1.0133067874209103</v>
      </c>
      <c r="X212" s="51">
        <f t="shared" si="40"/>
        <v>1.1463783432841432</v>
      </c>
      <c r="Y212" s="51">
        <f t="shared" si="41"/>
        <v>1.0529091154749557</v>
      </c>
      <c r="Z212" s="51">
        <f t="shared" si="42"/>
        <v>0.9969639080111895</v>
      </c>
      <c r="AA212" s="51">
        <f>(9*((K212-(MIN($K$4:$K$224)))/(MAX($K$4:$K4432)-MIN($K$4:$K$224))))+1</f>
        <v>1.0788789911698531</v>
      </c>
      <c r="AB212" s="51">
        <f t="shared" si="43"/>
        <v>1.088757843440078</v>
      </c>
      <c r="AC212" s="51">
        <f t="shared" si="44"/>
        <v>1.035516636349004</v>
      </c>
      <c r="AD212" s="51">
        <f t="shared" si="45"/>
        <v>1.3816004355332874</v>
      </c>
      <c r="AE212" s="51">
        <f t="shared" si="46"/>
        <v>1.3476169018634976</v>
      </c>
      <c r="AF212" s="13">
        <f t="shared" si="47"/>
        <v>1.0872210443223806</v>
      </c>
    </row>
    <row r="213" spans="2:32">
      <c r="B213" s="17" t="s">
        <v>226</v>
      </c>
      <c r="C213" s="85">
        <v>5000</v>
      </c>
      <c r="D213" s="150">
        <v>60000</v>
      </c>
      <c r="E213" s="6">
        <v>60000</v>
      </c>
      <c r="F213" s="150"/>
      <c r="G213" s="6">
        <v>6934037</v>
      </c>
      <c r="H213" s="150">
        <v>1409600</v>
      </c>
      <c r="I213" s="6">
        <v>786827.11</v>
      </c>
      <c r="J213" s="150"/>
      <c r="K213" s="6"/>
      <c r="L213" s="150">
        <v>11061944.970000001</v>
      </c>
      <c r="M213" s="6">
        <v>282584.36</v>
      </c>
      <c r="N213" s="150">
        <v>488389.64</v>
      </c>
      <c r="O213" s="7">
        <v>770974</v>
      </c>
      <c r="P213" s="6"/>
      <c r="R213" s="55" t="s">
        <v>226</v>
      </c>
      <c r="S213" s="51">
        <f t="shared" si="36"/>
        <v>1.2685972174571778</v>
      </c>
      <c r="T213" s="51">
        <f t="shared" si="37"/>
        <v>1.0085381290257212</v>
      </c>
      <c r="U213" s="51">
        <f t="shared" si="38"/>
        <v>1.0085381290257212</v>
      </c>
      <c r="V213" s="51">
        <f>(9*((F213-(MIN($F$4:$F$224)))/(MAX($F$4:$F4433)-MIN($F$4:$F$224))))+1</f>
        <v>1</v>
      </c>
      <c r="W213" s="51">
        <f t="shared" si="39"/>
        <v>1.3442898696307672</v>
      </c>
      <c r="X213" s="51">
        <f t="shared" si="40"/>
        <v>1.0444793775833645</v>
      </c>
      <c r="Y213" s="51">
        <f t="shared" si="41"/>
        <v>1.1365652118407863</v>
      </c>
      <c r="Z213" s="51">
        <f t="shared" si="42"/>
        <v>0.9969639080111895</v>
      </c>
      <c r="AA213" s="51">
        <f>(9*((K213-(MIN($K$4:$K$224)))/(MAX($K$4:$K4433)-MIN($K$4:$K$224))))+1</f>
        <v>0.98390044143975441</v>
      </c>
      <c r="AB213" s="51">
        <f t="shared" si="43"/>
        <v>1.1815094177685515</v>
      </c>
      <c r="AC213" s="51">
        <f t="shared" si="44"/>
        <v>1.1546396059153534</v>
      </c>
      <c r="AD213" s="51">
        <f t="shared" si="45"/>
        <v>1.2441476582140423</v>
      </c>
      <c r="AE213" s="51">
        <f t="shared" si="46"/>
        <v>1.3230351069385333</v>
      </c>
      <c r="AF213" s="13">
        <f t="shared" si="47"/>
        <v>1.1304003132962279</v>
      </c>
    </row>
    <row r="214" spans="2:32">
      <c r="B214" s="17" t="s">
        <v>227</v>
      </c>
      <c r="C214" s="85">
        <v>1760</v>
      </c>
      <c r="D214" s="150"/>
      <c r="E214" s="6"/>
      <c r="F214" s="150">
        <v>2000</v>
      </c>
      <c r="G214" s="6">
        <v>12652.53</v>
      </c>
      <c r="H214" s="150">
        <v>2976302.18</v>
      </c>
      <c r="I214" s="6">
        <v>1708800</v>
      </c>
      <c r="J214" s="150">
        <v>409322.98</v>
      </c>
      <c r="K214" s="6">
        <v>1027564.48</v>
      </c>
      <c r="L214" s="150">
        <v>8784024.6699999999</v>
      </c>
      <c r="M214" s="6"/>
      <c r="N214" s="150"/>
      <c r="O214" s="7">
        <v>122160.99</v>
      </c>
      <c r="P214" s="6"/>
      <c r="R214" s="55" t="s">
        <v>227</v>
      </c>
      <c r="S214" s="51">
        <f t="shared" si="36"/>
        <v>1.0872940956735828</v>
      </c>
      <c r="T214" s="51">
        <f t="shared" si="37"/>
        <v>0.99997717077800607</v>
      </c>
      <c r="U214" s="51">
        <f t="shared" si="38"/>
        <v>0.99997717077800607</v>
      </c>
      <c r="V214" s="51">
        <f>(9*((F214-(MIN($F$4:$F$224)))/(MAX($F$4:$F4434)-MIN($F$4:$F$224))))+1</f>
        <v>1.036</v>
      </c>
      <c r="W214" s="51">
        <f t="shared" si="39"/>
        <v>1.0004218957603073</v>
      </c>
      <c r="X214" s="51">
        <f t="shared" si="40"/>
        <v>1.0957233034287657</v>
      </c>
      <c r="Y214" s="51">
        <f t="shared" si="41"/>
        <v>1.2983666352787375</v>
      </c>
      <c r="Z214" s="51">
        <f t="shared" si="42"/>
        <v>1.6183350182182048</v>
      </c>
      <c r="AA214" s="51">
        <f>(9*((K214-(MIN($K$4:$K$224)))/(MAX($K$4:$K4434)-MIN($K$4:$K$224))))+1</f>
        <v>1.257280228735449</v>
      </c>
      <c r="AB214" s="51">
        <f t="shared" si="43"/>
        <v>1.1437659274314564</v>
      </c>
      <c r="AC214" s="51">
        <f t="shared" si="44"/>
        <v>0.9989948183102435</v>
      </c>
      <c r="AD214" s="51">
        <f t="shared" si="45"/>
        <v>0.99928194765825362</v>
      </c>
      <c r="AE214" s="51">
        <f t="shared" si="46"/>
        <v>1.0474633957548161</v>
      </c>
      <c r="AF214" s="13">
        <f t="shared" si="47"/>
        <v>1.1217601236773715</v>
      </c>
    </row>
    <row r="215" spans="2:32">
      <c r="B215" s="17" t="s">
        <v>228</v>
      </c>
      <c r="C215" s="85"/>
      <c r="D215" s="150"/>
      <c r="E215" s="6"/>
      <c r="F215" s="150"/>
      <c r="G215" s="6">
        <v>147269.01</v>
      </c>
      <c r="H215" s="150">
        <v>1096132.1399999999</v>
      </c>
      <c r="I215" s="6">
        <v>711686.66</v>
      </c>
      <c r="J215" s="150"/>
      <c r="K215" s="6">
        <v>321455.24</v>
      </c>
      <c r="L215" s="150">
        <v>2276543.0499999998</v>
      </c>
      <c r="M215" s="6"/>
      <c r="N215" s="150">
        <v>83610.429999999993</v>
      </c>
      <c r="O215" s="7">
        <v>83610.429999999993</v>
      </c>
      <c r="P215" s="6"/>
      <c r="R215" s="55" t="s">
        <v>228</v>
      </c>
      <c r="S215" s="51">
        <f t="shared" si="36"/>
        <v>0.98880844927261757</v>
      </c>
      <c r="T215" s="51">
        <f t="shared" si="37"/>
        <v>0.99997717077800607</v>
      </c>
      <c r="U215" s="51">
        <f t="shared" si="38"/>
        <v>0.99997717077800607</v>
      </c>
      <c r="V215" s="51">
        <f>(9*((F215-(MIN($F$4:$F$224)))/(MAX($F$4:$F4435)-MIN($F$4:$F$224))))+1</f>
        <v>1</v>
      </c>
      <c r="W215" s="51">
        <f t="shared" si="39"/>
        <v>1.0071099068696183</v>
      </c>
      <c r="X215" s="51">
        <f t="shared" si="40"/>
        <v>1.0342264246113093</v>
      </c>
      <c r="Y215" s="51">
        <f t="shared" si="41"/>
        <v>1.1233784555927058</v>
      </c>
      <c r="Z215" s="51">
        <f t="shared" si="42"/>
        <v>0.9969639080111895</v>
      </c>
      <c r="AA215" s="51">
        <f>(9*((K215-(MIN($K$4:$K$224)))/(MAX($K$4:$K4435)-MIN($K$4:$K$224))))+1</f>
        <v>1.0694224372334262</v>
      </c>
      <c r="AB215" s="51">
        <f t="shared" si="43"/>
        <v>1.0359416678894113</v>
      </c>
      <c r="AC215" s="51">
        <f t="shared" si="44"/>
        <v>0.9989948183102435</v>
      </c>
      <c r="AD215" s="51">
        <f t="shared" si="45"/>
        <v>1.0412020165438773</v>
      </c>
      <c r="AE215" s="51">
        <f t="shared" si="46"/>
        <v>1.0310897355128759</v>
      </c>
      <c r="AF215" s="13">
        <f t="shared" si="47"/>
        <v>1.0251609354925604</v>
      </c>
    </row>
    <row r="216" spans="2:32">
      <c r="B216" s="17" t="s">
        <v>229</v>
      </c>
      <c r="C216" s="85">
        <v>3000</v>
      </c>
      <c r="D216" s="150">
        <v>2667.6</v>
      </c>
      <c r="E216" s="6">
        <v>3321.6</v>
      </c>
      <c r="F216" s="150">
        <v>5000</v>
      </c>
      <c r="G216" s="6">
        <v>405960</v>
      </c>
      <c r="H216" s="150">
        <v>2114642.62</v>
      </c>
      <c r="I216" s="6">
        <v>591410.86</v>
      </c>
      <c r="J216" s="150">
        <v>605199.41</v>
      </c>
      <c r="K216" s="6">
        <v>991200.77</v>
      </c>
      <c r="L216" s="150">
        <v>4721732.28</v>
      </c>
      <c r="M216" s="6"/>
      <c r="N216" s="150">
        <v>308669.96000000002</v>
      </c>
      <c r="O216" s="7">
        <v>308669.96000000002</v>
      </c>
      <c r="P216" s="6"/>
      <c r="R216" s="55" t="s">
        <v>229</v>
      </c>
      <c r="S216" s="51">
        <f t="shared" si="36"/>
        <v>1.1566817101833538</v>
      </c>
      <c r="T216" s="51">
        <f t="shared" si="37"/>
        <v>1.0003577909816994</v>
      </c>
      <c r="U216" s="51">
        <f t="shared" si="38"/>
        <v>1.0004511054265997</v>
      </c>
      <c r="V216" s="51">
        <f>(9*((F216-(MIN($F$4:$F$224)))/(MAX($F$4:$F4436)-MIN($F$4:$F$224))))+1</f>
        <v>1.0900000000000001</v>
      </c>
      <c r="W216" s="51">
        <f t="shared" si="39"/>
        <v>1.0199621833145134</v>
      </c>
      <c r="X216" s="51">
        <f t="shared" si="40"/>
        <v>1.0675400155261339</v>
      </c>
      <c r="Y216" s="51">
        <f t="shared" si="41"/>
        <v>1.1022706813227505</v>
      </c>
      <c r="Z216" s="51">
        <f t="shared" si="42"/>
        <v>1.915684448178103</v>
      </c>
      <c r="AA216" s="51">
        <f>(9*((K216-(MIN($K$4:$K$224)))/(MAX($K$4:$K4436)-MIN($K$4:$K$224))))+1</f>
        <v>1.2476057961343121</v>
      </c>
      <c r="AB216" s="51">
        <f t="shared" si="43"/>
        <v>1.0764566833071472</v>
      </c>
      <c r="AC216" s="51">
        <f t="shared" si="44"/>
        <v>0.9989948183102435</v>
      </c>
      <c r="AD216" s="51">
        <f t="shared" si="45"/>
        <v>1.1540409410771697</v>
      </c>
      <c r="AE216" s="51">
        <f t="shared" si="46"/>
        <v>1.1266797419467838</v>
      </c>
      <c r="AF216" s="13">
        <f t="shared" si="47"/>
        <v>1.1505173781314471</v>
      </c>
    </row>
    <row r="217" spans="2:32">
      <c r="B217" s="17" t="s">
        <v>230</v>
      </c>
      <c r="C217" s="85">
        <v>1500</v>
      </c>
      <c r="D217" s="150">
        <v>8898</v>
      </c>
      <c r="E217" s="6">
        <v>8898</v>
      </c>
      <c r="F217" s="150"/>
      <c r="G217" s="6">
        <v>965316.2</v>
      </c>
      <c r="H217" s="150">
        <v>4502550.8600000003</v>
      </c>
      <c r="I217" s="6">
        <v>2042174.29</v>
      </c>
      <c r="J217" s="150"/>
      <c r="K217" s="6">
        <v>1414300.14</v>
      </c>
      <c r="L217" s="150">
        <v>8924341.4900000002</v>
      </c>
      <c r="M217" s="6">
        <v>124753.65</v>
      </c>
      <c r="N217" s="150">
        <v>1657441.36</v>
      </c>
      <c r="O217" s="7">
        <v>1782195.01</v>
      </c>
      <c r="P217" s="6"/>
      <c r="R217" s="55" t="s">
        <v>230</v>
      </c>
      <c r="S217" s="51">
        <f t="shared" si="36"/>
        <v>1.0727450797279856</v>
      </c>
      <c r="T217" s="51">
        <f t="shared" si="37"/>
        <v>1.0012467608861422</v>
      </c>
      <c r="U217" s="51">
        <f t="shared" si="38"/>
        <v>1.0012467608861422</v>
      </c>
      <c r="V217" s="51">
        <f>(9*((F217-(MIN($F$4:$F$224)))/(MAX($F$4:$F4437)-MIN($F$4:$F$224))))+1</f>
        <v>1</v>
      </c>
      <c r="W217" s="51">
        <f t="shared" si="39"/>
        <v>1.0477520978900694</v>
      </c>
      <c r="X217" s="51">
        <f t="shared" si="40"/>
        <v>1.145644070233061</v>
      </c>
      <c r="Y217" s="51">
        <f t="shared" si="41"/>
        <v>1.3568720807692403</v>
      </c>
      <c r="Z217" s="51">
        <f t="shared" si="42"/>
        <v>0.9969639080111895</v>
      </c>
      <c r="AA217" s="51">
        <f>(9*((K217-(MIN($K$4:$K$224)))/(MAX($K$4:$K4437)-MIN($K$4:$K$224))))+1</f>
        <v>1.3601698425049518</v>
      </c>
      <c r="AB217" s="51">
        <f t="shared" si="43"/>
        <v>1.1460908755605907</v>
      </c>
      <c r="AC217" s="51">
        <f t="shared" si="44"/>
        <v>1.0677079465145511</v>
      </c>
      <c r="AD217" s="51">
        <f t="shared" si="45"/>
        <v>1.8302794199243579</v>
      </c>
      <c r="AE217" s="51">
        <f t="shared" si="46"/>
        <v>1.7525331284264607</v>
      </c>
      <c r="AF217" s="13">
        <f t="shared" si="47"/>
        <v>1.2137886131795954</v>
      </c>
    </row>
    <row r="218" spans="2:32">
      <c r="B218" s="17" t="s">
        <v>231</v>
      </c>
      <c r="C218" s="85">
        <v>280</v>
      </c>
      <c r="D218" s="150">
        <v>1827.12</v>
      </c>
      <c r="E218" s="6">
        <v>1827.12</v>
      </c>
      <c r="F218" s="150">
        <v>1500</v>
      </c>
      <c r="G218" s="6">
        <v>625196.80000000005</v>
      </c>
      <c r="H218" s="150">
        <v>3653606.74</v>
      </c>
      <c r="I218" s="6"/>
      <c r="J218" s="150"/>
      <c r="K218" s="6">
        <v>1573157.04</v>
      </c>
      <c r="L218" s="150">
        <v>6621603.8200000003</v>
      </c>
      <c r="M218" s="6"/>
      <c r="N218" s="150">
        <v>1480957.85</v>
      </c>
      <c r="O218" s="7">
        <v>1480957.85</v>
      </c>
      <c r="P218" s="6"/>
      <c r="R218" s="55" t="s">
        <v>231</v>
      </c>
      <c r="S218" s="51">
        <f t="shared" si="36"/>
        <v>1.004476620290953</v>
      </c>
      <c r="T218" s="51">
        <f t="shared" si="37"/>
        <v>1.0002378690785656</v>
      </c>
      <c r="U218" s="51">
        <f t="shared" si="38"/>
        <v>1.0002378690785656</v>
      </c>
      <c r="V218" s="51">
        <f>(9*((F218-(MIN($F$4:$F$224)))/(MAX($F$4:$F4438)-MIN($F$4:$F$224))))+1</f>
        <v>1.0269999999999999</v>
      </c>
      <c r="W218" s="51">
        <f t="shared" si="39"/>
        <v>1.0308542981133093</v>
      </c>
      <c r="X218" s="51">
        <f t="shared" si="40"/>
        <v>1.1178766808162868</v>
      </c>
      <c r="Y218" s="51">
        <f t="shared" si="41"/>
        <v>0.99848116644377949</v>
      </c>
      <c r="Z218" s="51">
        <f t="shared" si="42"/>
        <v>0.9969639080111895</v>
      </c>
      <c r="AA218" s="51">
        <f>(9*((K218-(MIN($K$4:$K$224)))/(MAX($K$4:$K4438)-MIN($K$4:$K$224))))+1</f>
        <v>1.4024331421593477</v>
      </c>
      <c r="AB218" s="51">
        <f t="shared" si="43"/>
        <v>1.1079361793684062</v>
      </c>
      <c r="AC218" s="51">
        <f t="shared" si="44"/>
        <v>0.9989948183102435</v>
      </c>
      <c r="AD218" s="51">
        <f t="shared" si="45"/>
        <v>1.7417952332460129</v>
      </c>
      <c r="AE218" s="51">
        <f t="shared" si="46"/>
        <v>1.6245880373541914</v>
      </c>
      <c r="AF218" s="13">
        <f t="shared" si="47"/>
        <v>1.1578366017131425</v>
      </c>
    </row>
    <row r="219" spans="2:32">
      <c r="B219" s="17" t="s">
        <v>232</v>
      </c>
      <c r="C219" s="85">
        <v>5000</v>
      </c>
      <c r="D219" s="150">
        <v>3300</v>
      </c>
      <c r="E219" s="6">
        <v>6000</v>
      </c>
      <c r="F219" s="150">
        <v>1000</v>
      </c>
      <c r="G219" s="6">
        <v>526764</v>
      </c>
      <c r="H219" s="150">
        <v>632124.65</v>
      </c>
      <c r="I219" s="6"/>
      <c r="J219" s="150">
        <v>3225362.99</v>
      </c>
      <c r="K219" s="6"/>
      <c r="L219" s="150">
        <v>5342307.13</v>
      </c>
      <c r="M219" s="6">
        <v>19180</v>
      </c>
      <c r="N219" s="150">
        <v>1629248.33</v>
      </c>
      <c r="O219" s="7">
        <v>1648428.33</v>
      </c>
      <c r="P219" s="6"/>
      <c r="R219" s="55" t="s">
        <v>232</v>
      </c>
      <c r="S219" s="51">
        <f t="shared" si="36"/>
        <v>1.2685972174571778</v>
      </c>
      <c r="T219" s="51">
        <f t="shared" si="37"/>
        <v>1.0004480234816304</v>
      </c>
      <c r="U219" s="51">
        <f t="shared" si="38"/>
        <v>1.0008332666027777</v>
      </c>
      <c r="V219" s="51">
        <f>(9*((F219-(MIN($F$4:$F$224)))/(MAX($F$4:$F4439)-MIN($F$4:$F$224))))+1</f>
        <v>1.018</v>
      </c>
      <c r="W219" s="51">
        <f t="shared" si="39"/>
        <v>1.0259639632901094</v>
      </c>
      <c r="X219" s="51">
        <f t="shared" si="40"/>
        <v>1.0190495992307058</v>
      </c>
      <c r="Y219" s="51">
        <f t="shared" si="41"/>
        <v>0.99848116644377949</v>
      </c>
      <c r="Z219" s="51">
        <f t="shared" si="42"/>
        <v>5.8932132754835918</v>
      </c>
      <c r="AA219" s="51">
        <f>(9*((K219-(MIN($K$4:$K$224)))/(MAX($K$4:$K4439)-MIN($K$4:$K$224))))+1</f>
        <v>0.98390044143975441</v>
      </c>
      <c r="AB219" s="51">
        <f t="shared" si="43"/>
        <v>1.0867391593246001</v>
      </c>
      <c r="AC219" s="51">
        <f t="shared" si="44"/>
        <v>1.0095589805528602</v>
      </c>
      <c r="AD219" s="51">
        <f t="shared" si="45"/>
        <v>1.8161441767532074</v>
      </c>
      <c r="AE219" s="51">
        <f t="shared" si="46"/>
        <v>1.6957181257387608</v>
      </c>
      <c r="AF219" s="13">
        <f t="shared" si="47"/>
        <v>1.5243574919845351</v>
      </c>
    </row>
    <row r="220" spans="2:32">
      <c r="B220" s="17" t="s">
        <v>233</v>
      </c>
      <c r="C220" s="85"/>
      <c r="D220" s="150">
        <v>3672</v>
      </c>
      <c r="E220" s="6">
        <v>4892</v>
      </c>
      <c r="F220" s="150">
        <v>1000</v>
      </c>
      <c r="G220" s="6">
        <v>468575.37</v>
      </c>
      <c r="H220" s="150">
        <v>3692318.48</v>
      </c>
      <c r="I220" s="6">
        <v>1015741.9</v>
      </c>
      <c r="J220" s="150">
        <v>128308</v>
      </c>
      <c r="K220" s="6">
        <v>441837.89</v>
      </c>
      <c r="L220" s="150">
        <v>7258111.2800000003</v>
      </c>
      <c r="M220" s="6">
        <v>15758.51</v>
      </c>
      <c r="N220" s="150">
        <v>290325.84999999998</v>
      </c>
      <c r="O220" s="7">
        <v>306084.36</v>
      </c>
      <c r="P220" s="6"/>
      <c r="R220" s="55" t="s">
        <v>233</v>
      </c>
      <c r="S220" s="51">
        <f t="shared" si="36"/>
        <v>0.98880844927261757</v>
      </c>
      <c r="T220" s="51">
        <f t="shared" si="37"/>
        <v>1.0005011014227663</v>
      </c>
      <c r="U220" s="51">
        <f t="shared" si="38"/>
        <v>1.0006751742404698</v>
      </c>
      <c r="V220" s="51">
        <f>(9*((F220-(MIN($F$4:$F$224)))/(MAX($F$4:$F4440)-MIN($F$4:$F$224))))+1</f>
        <v>1.018</v>
      </c>
      <c r="W220" s="51">
        <f t="shared" si="39"/>
        <v>1.0230730378709068</v>
      </c>
      <c r="X220" s="51">
        <f t="shared" si="40"/>
        <v>1.1191428701145658</v>
      </c>
      <c r="Y220" s="51">
        <f t="shared" si="41"/>
        <v>1.1767385610463141</v>
      </c>
      <c r="Z220" s="51">
        <f t="shared" si="42"/>
        <v>1.1917413534613368</v>
      </c>
      <c r="AA220" s="51">
        <f>(9*((K220-(MIN($K$4:$K$224)))/(MAX($K$4:$K4440)-MIN($K$4:$K$224))))+1</f>
        <v>1.1014498028067203</v>
      </c>
      <c r="AB220" s="51">
        <f t="shared" si="43"/>
        <v>1.1184826471996112</v>
      </c>
      <c r="AC220" s="51">
        <f t="shared" si="44"/>
        <v>1.0076744562842737</v>
      </c>
      <c r="AD220" s="51">
        <f t="shared" si="45"/>
        <v>1.14484368715986</v>
      </c>
      <c r="AE220" s="51">
        <f t="shared" si="46"/>
        <v>1.1255815546332515</v>
      </c>
      <c r="AF220" s="13">
        <f t="shared" si="47"/>
        <v>1.0782086688855919</v>
      </c>
    </row>
    <row r="221" spans="2:32">
      <c r="B221" s="17" t="s">
        <v>234</v>
      </c>
      <c r="C221" s="85"/>
      <c r="D221" s="150">
        <v>15888</v>
      </c>
      <c r="E221" s="6">
        <v>18048</v>
      </c>
      <c r="F221" s="150"/>
      <c r="G221" s="6">
        <v>179539.14</v>
      </c>
      <c r="H221" s="150">
        <v>2395494.31</v>
      </c>
      <c r="I221" s="6">
        <v>634000</v>
      </c>
      <c r="J221" s="150">
        <v>79120</v>
      </c>
      <c r="K221" s="6">
        <v>172059.42</v>
      </c>
      <c r="L221" s="150">
        <v>3577599.93</v>
      </c>
      <c r="M221" s="6"/>
      <c r="N221" s="150">
        <v>164592.46</v>
      </c>
      <c r="O221" s="7">
        <v>164592.46</v>
      </c>
      <c r="P221" s="6"/>
      <c r="R221" s="55" t="s">
        <v>234</v>
      </c>
      <c r="S221" s="51">
        <f t="shared" si="36"/>
        <v>0.98880844927261757</v>
      </c>
      <c r="T221" s="51">
        <f t="shared" si="37"/>
        <v>1.002244112522001</v>
      </c>
      <c r="U221" s="51">
        <f t="shared" si="38"/>
        <v>1.0025523070189188</v>
      </c>
      <c r="V221" s="51">
        <f>(9*((F221-(MIN($F$4:$F$224)))/(MAX($F$4:$F4441)-MIN($F$4:$F$224))))+1</f>
        <v>1</v>
      </c>
      <c r="W221" s="51">
        <f t="shared" si="39"/>
        <v>1.0087131503056295</v>
      </c>
      <c r="X221" s="51">
        <f t="shared" si="40"/>
        <v>1.0767261540019963</v>
      </c>
      <c r="Y221" s="51">
        <f t="shared" si="41"/>
        <v>1.1097448527975735</v>
      </c>
      <c r="Z221" s="51">
        <f t="shared" si="42"/>
        <v>1.1170717070885319</v>
      </c>
      <c r="AA221" s="51">
        <f>(9*((K221-(MIN($K$4:$K$224)))/(MAX($K$4:$K4441)-MIN($K$4:$K$224))))+1</f>
        <v>1.0296762234537655</v>
      </c>
      <c r="AB221" s="51">
        <f t="shared" si="43"/>
        <v>1.0574992385288629</v>
      </c>
      <c r="AC221" s="51">
        <f t="shared" si="44"/>
        <v>0.9989948183102435</v>
      </c>
      <c r="AD221" s="51">
        <f t="shared" si="45"/>
        <v>1.0818042748518142</v>
      </c>
      <c r="AE221" s="51">
        <f t="shared" si="46"/>
        <v>1.0654854030446215</v>
      </c>
      <c r="AF221" s="13">
        <f t="shared" si="47"/>
        <v>1.0414862070151212</v>
      </c>
    </row>
    <row r="222" spans="2:32">
      <c r="B222" s="17" t="s">
        <v>235</v>
      </c>
      <c r="C222" s="85">
        <v>5000</v>
      </c>
      <c r="D222" s="150">
        <v>3600</v>
      </c>
      <c r="E222" s="6">
        <v>4500</v>
      </c>
      <c r="F222" s="150"/>
      <c r="G222" s="6">
        <v>64891.71</v>
      </c>
      <c r="H222" s="150">
        <v>3227848.9</v>
      </c>
      <c r="I222" s="6">
        <v>99037.8</v>
      </c>
      <c r="J222" s="150"/>
      <c r="K222" s="6">
        <v>662382.11</v>
      </c>
      <c r="L222" s="150">
        <v>4067885.92</v>
      </c>
      <c r="M222" s="6">
        <v>35000</v>
      </c>
      <c r="N222" s="150">
        <v>361549.75</v>
      </c>
      <c r="O222" s="7">
        <v>396549.75</v>
      </c>
      <c r="P222" s="6"/>
      <c r="R222" s="55" t="s">
        <v>235</v>
      </c>
      <c r="S222" s="51">
        <f t="shared" si="36"/>
        <v>1.2685972174571778</v>
      </c>
      <c r="T222" s="51">
        <f t="shared" si="37"/>
        <v>1.0004908282728691</v>
      </c>
      <c r="U222" s="51">
        <f t="shared" si="38"/>
        <v>1.0006192426465848</v>
      </c>
      <c r="V222" s="51">
        <f>(9*((F222-(MIN($F$4:$F$224)))/(MAX($F$4:$F4442)-MIN($F$4:$F$224))))+1</f>
        <v>1</v>
      </c>
      <c r="W222" s="51">
        <f t="shared" si="39"/>
        <v>1.0030172408189606</v>
      </c>
      <c r="X222" s="51">
        <f t="shared" si="40"/>
        <v>1.1039509306261273</v>
      </c>
      <c r="Y222" s="51">
        <f t="shared" si="41"/>
        <v>1.0158617827156562</v>
      </c>
      <c r="Z222" s="51">
        <f t="shared" si="42"/>
        <v>0.9969639080111895</v>
      </c>
      <c r="AA222" s="51">
        <f>(9*((K222-(MIN($K$4:$K$224)))/(MAX($K$4:$K4442)-MIN($K$4:$K$224))))+1</f>
        <v>1.1601247892687816</v>
      </c>
      <c r="AB222" s="51">
        <f t="shared" si="43"/>
        <v>1.0656229224549327</v>
      </c>
      <c r="AC222" s="51">
        <f t="shared" si="44"/>
        <v>1.0182724866361863</v>
      </c>
      <c r="AD222" s="51">
        <f t="shared" si="45"/>
        <v>1.1805534759302656</v>
      </c>
      <c r="AE222" s="51">
        <f t="shared" si="46"/>
        <v>1.1640051095573465</v>
      </c>
      <c r="AF222" s="13">
        <f t="shared" si="47"/>
        <v>1.0752369180304675</v>
      </c>
    </row>
    <row r="223" spans="2:32">
      <c r="B223" s="17" t="s">
        <v>236</v>
      </c>
      <c r="C223" s="85">
        <v>13000</v>
      </c>
      <c r="D223" s="150">
        <v>29311.7</v>
      </c>
      <c r="E223" s="6">
        <v>29311.7</v>
      </c>
      <c r="F223" s="150"/>
      <c r="G223" s="6">
        <v>1404306.35</v>
      </c>
      <c r="H223" s="150">
        <v>5321762.5999999996</v>
      </c>
      <c r="I223" s="6">
        <v>850000</v>
      </c>
      <c r="J223" s="150"/>
      <c r="K223" s="6"/>
      <c r="L223" s="150">
        <v>7576068.9500000002</v>
      </c>
      <c r="M223" s="6">
        <v>65920</v>
      </c>
      <c r="N223" s="150">
        <v>488756.36</v>
      </c>
      <c r="O223" s="7">
        <v>554676.36</v>
      </c>
      <c r="P223" s="6"/>
      <c r="R223" s="55" t="s">
        <v>236</v>
      </c>
      <c r="S223" s="51">
        <f t="shared" si="36"/>
        <v>1.716259246552474</v>
      </c>
      <c r="T223" s="51">
        <f t="shared" si="37"/>
        <v>1.0041594414424986</v>
      </c>
      <c r="U223" s="51">
        <f t="shared" si="38"/>
        <v>1.0041594414424986</v>
      </c>
      <c r="V223" s="51">
        <f>(9*((F223-(MIN($F$4:$F$224)))/(MAX($F$4:$F4443)-MIN($F$4:$F$224))))+1</f>
        <v>1</v>
      </c>
      <c r="W223" s="51">
        <f t="shared" si="39"/>
        <v>1.0695619907061507</v>
      </c>
      <c r="X223" s="51">
        <f t="shared" si="40"/>
        <v>1.1724389685820515</v>
      </c>
      <c r="Y223" s="51">
        <f t="shared" si="41"/>
        <v>1.1476517238581723</v>
      </c>
      <c r="Z223" s="51">
        <f t="shared" si="42"/>
        <v>0.9969639080111895</v>
      </c>
      <c r="AA223" s="51">
        <f>(9*((K223-(MIN($K$4:$K$224)))/(MAX($K$4:$K4443)-MIN($K$4:$K$224))))+1</f>
        <v>0.98390044143975441</v>
      </c>
      <c r="AB223" s="51">
        <f t="shared" si="43"/>
        <v>1.1237509756153377</v>
      </c>
      <c r="AC223" s="51">
        <f t="shared" si="44"/>
        <v>1.035302929625848</v>
      </c>
      <c r="AD223" s="51">
        <f t="shared" si="45"/>
        <v>1.2443315219695776</v>
      </c>
      <c r="AE223" s="51">
        <f t="shared" si="46"/>
        <v>1.2311665564299674</v>
      </c>
      <c r="AF223" s="13">
        <f t="shared" si="47"/>
        <v>1.1330497804365782</v>
      </c>
    </row>
    <row r="224" spans="2:32">
      <c r="B224" s="17" t="s">
        <v>237</v>
      </c>
      <c r="C224" s="85">
        <v>30000</v>
      </c>
      <c r="D224" s="150">
        <v>38340</v>
      </c>
      <c r="E224" s="6">
        <v>38340</v>
      </c>
      <c r="F224" s="150">
        <v>2000</v>
      </c>
      <c r="G224" s="6">
        <v>1109768.2</v>
      </c>
      <c r="H224" s="150">
        <v>8624643.4800000004</v>
      </c>
      <c r="I224" s="6">
        <v>324875.55</v>
      </c>
      <c r="J224" s="150"/>
      <c r="K224" s="6">
        <v>115092.2</v>
      </c>
      <c r="L224" s="150">
        <v>10174379.43</v>
      </c>
      <c r="M224" s="6">
        <v>145502.57999999999</v>
      </c>
      <c r="N224" s="150">
        <v>824514.64</v>
      </c>
      <c r="O224" s="7">
        <v>970017.22</v>
      </c>
      <c r="P224" s="6"/>
      <c r="R224" s="55" t="s">
        <v>237</v>
      </c>
      <c r="S224" s="51">
        <f t="shared" si="36"/>
        <v>2.6675410583799781</v>
      </c>
      <c r="T224" s="51">
        <f t="shared" si="37"/>
        <v>1.0054476230982961</v>
      </c>
      <c r="U224" s="51">
        <f t="shared" si="38"/>
        <v>1.0054476230982961</v>
      </c>
      <c r="V224" s="51">
        <f>(9*((F224-(MIN($F$4:$F$224)))/(MAX($F$4:$F4444)-MIN($F$4:$F$224))))+1</f>
        <v>1.036</v>
      </c>
      <c r="W224" s="51">
        <f t="shared" si="39"/>
        <v>1.0549287569496602</v>
      </c>
      <c r="X224" s="51">
        <f t="shared" si="40"/>
        <v>1.2804700832709408</v>
      </c>
      <c r="Y224" s="51">
        <f t="shared" si="41"/>
        <v>1.0554951274835529</v>
      </c>
      <c r="Z224" s="51">
        <f t="shared" si="42"/>
        <v>0.9969639080111895</v>
      </c>
      <c r="AA224" s="51">
        <f>(9*((K224-(MIN($K$4:$K$224)))/(MAX($K$4:$K4444)-MIN($K$4:$K$224))))+1</f>
        <v>1.0145203020594924</v>
      </c>
      <c r="AB224" s="51">
        <f t="shared" si="43"/>
        <v>1.1668030992979146</v>
      </c>
      <c r="AC224" s="51">
        <f t="shared" si="44"/>
        <v>1.079136260533357</v>
      </c>
      <c r="AD224" s="51">
        <f t="shared" si="45"/>
        <v>1.4126718860427987</v>
      </c>
      <c r="AE224" s="51">
        <f t="shared" si="46"/>
        <v>1.4075751514344306</v>
      </c>
      <c r="AF224" s="13">
        <f t="shared" si="47"/>
        <v>1.2448462215123004</v>
      </c>
    </row>
    <row r="225" spans="2:33">
      <c r="B225" s="40" t="s">
        <v>339</v>
      </c>
      <c r="C225" s="40"/>
      <c r="D225" s="77"/>
      <c r="E225" s="50"/>
      <c r="F225" s="77"/>
      <c r="G225" s="50"/>
      <c r="H225" s="77"/>
      <c r="I225" s="50"/>
      <c r="J225" s="77"/>
      <c r="K225" s="50"/>
      <c r="L225" s="77"/>
      <c r="M225" s="50"/>
      <c r="N225" s="77"/>
      <c r="O225" s="86"/>
      <c r="R225" s="77" t="s">
        <v>339</v>
      </c>
      <c r="S225" s="51">
        <f t="shared" si="36"/>
        <v>0.98880844927261757</v>
      </c>
      <c r="T225" s="51">
        <f t="shared" si="37"/>
        <v>0.99997717077800607</v>
      </c>
      <c r="U225" s="51">
        <f t="shared" si="38"/>
        <v>0.99997717077800607</v>
      </c>
      <c r="V225" s="51">
        <f>(9*((F225-(MIN($F$4:$F$224)))/(MAX($F$4:$F4445)-MIN($F$4:$F$224))))+1</f>
        <v>1</v>
      </c>
      <c r="W225" s="51">
        <f t="shared" si="39"/>
        <v>0.99979329322070076</v>
      </c>
      <c r="X225" s="51">
        <f t="shared" si="40"/>
        <v>0.99837397299927366</v>
      </c>
      <c r="Y225" s="51">
        <f t="shared" si="41"/>
        <v>0.99848116644377949</v>
      </c>
      <c r="Z225" s="51">
        <f t="shared" si="42"/>
        <v>0.9969639080111895</v>
      </c>
      <c r="AA225" s="51">
        <f>(9*((K225-(MIN($K$4:$K$224)))/(MAX($K$4:$K4445)-MIN($K$4:$K$224))))+1</f>
        <v>0.98390044143975441</v>
      </c>
      <c r="AB225" s="51">
        <f t="shared" si="43"/>
        <v>0.99822099758779637</v>
      </c>
      <c r="AC225" s="51">
        <f t="shared" si="44"/>
        <v>0.9989948183102435</v>
      </c>
      <c r="AD225" s="51">
        <f t="shared" si="45"/>
        <v>0.99928194765825362</v>
      </c>
      <c r="AE225" s="51">
        <f t="shared" si="46"/>
        <v>0.99557770213378805</v>
      </c>
      <c r="AF225" s="13">
        <f t="shared" si="47"/>
        <v>0.99679623374103166</v>
      </c>
      <c r="AG225" s="41"/>
    </row>
    <row r="226" spans="2:33">
      <c r="B226" s="40" t="s">
        <v>340</v>
      </c>
      <c r="C226" s="40"/>
      <c r="D226" s="77"/>
      <c r="E226" s="50"/>
      <c r="F226" s="77"/>
      <c r="G226" s="50"/>
      <c r="H226" s="77"/>
      <c r="I226" s="50"/>
      <c r="J226" s="77"/>
      <c r="K226" s="50"/>
      <c r="L226" s="77"/>
      <c r="M226" s="50"/>
      <c r="N226" s="77"/>
      <c r="O226" s="86"/>
      <c r="R226" s="77" t="s">
        <v>340</v>
      </c>
      <c r="S226" s="51">
        <f t="shared" si="36"/>
        <v>0.98880844927261757</v>
      </c>
      <c r="T226" s="51">
        <f t="shared" si="37"/>
        <v>0.99997717077800607</v>
      </c>
      <c r="U226" s="51">
        <f t="shared" si="38"/>
        <v>0.99997717077800607</v>
      </c>
      <c r="V226" s="51">
        <f>(9*((F226-(MIN($F$4:$F$224)))/(MAX($F$4:$F4446)-MIN($F$4:$F$224))))+1</f>
        <v>1</v>
      </c>
      <c r="W226" s="51">
        <f t="shared" si="39"/>
        <v>0.99979329322070076</v>
      </c>
      <c r="X226" s="51">
        <f t="shared" si="40"/>
        <v>0.99837397299927366</v>
      </c>
      <c r="Y226" s="51">
        <f t="shared" si="41"/>
        <v>0.99848116644377949</v>
      </c>
      <c r="Z226" s="51">
        <f t="shared" si="42"/>
        <v>0.9969639080111895</v>
      </c>
      <c r="AA226" s="51">
        <f>(9*((K226-(MIN($K$4:$K$224)))/(MAX($K$4:$K4446)-MIN($K$4:$K$224))))+1</f>
        <v>0.98390044143975441</v>
      </c>
      <c r="AB226" s="51">
        <f t="shared" si="43"/>
        <v>0.99822099758779637</v>
      </c>
      <c r="AC226" s="51">
        <f t="shared" si="44"/>
        <v>0.9989948183102435</v>
      </c>
      <c r="AD226" s="51">
        <f t="shared" si="45"/>
        <v>0.99928194765825362</v>
      </c>
      <c r="AE226" s="51">
        <f t="shared" si="46"/>
        <v>0.99557770213378805</v>
      </c>
      <c r="AF226" s="13">
        <f t="shared" si="47"/>
        <v>0.99679623374103166</v>
      </c>
    </row>
    <row r="227" spans="2:33" ht="13.5" thickBot="1">
      <c r="B227" s="46" t="s">
        <v>355</v>
      </c>
      <c r="C227" s="46"/>
      <c r="D227" s="78"/>
      <c r="E227" s="47"/>
      <c r="F227" s="78"/>
      <c r="G227" s="47"/>
      <c r="H227" s="78"/>
      <c r="I227" s="47"/>
      <c r="J227" s="78"/>
      <c r="K227" s="47"/>
      <c r="L227" s="78"/>
      <c r="M227" s="47"/>
      <c r="N227" s="78"/>
      <c r="O227" s="87"/>
      <c r="R227" s="78" t="s">
        <v>355</v>
      </c>
      <c r="S227" s="56">
        <f t="shared" si="36"/>
        <v>0.98880844927261757</v>
      </c>
      <c r="T227" s="56">
        <f t="shared" si="37"/>
        <v>0.99997717077800607</v>
      </c>
      <c r="U227" s="56">
        <f t="shared" si="38"/>
        <v>0.99997717077800607</v>
      </c>
      <c r="V227" s="56">
        <f>(9*((F227-(MIN($F$4:$F$224)))/(MAX($F$4:$F4447)-MIN($F$4:$F$224))))+1</f>
        <v>1</v>
      </c>
      <c r="W227" s="56">
        <f t="shared" si="39"/>
        <v>0.99979329322070076</v>
      </c>
      <c r="X227" s="56">
        <f t="shared" si="40"/>
        <v>0.99837397299927366</v>
      </c>
      <c r="Y227" s="56">
        <f t="shared" si="41"/>
        <v>0.99848116644377949</v>
      </c>
      <c r="Z227" s="56">
        <f t="shared" si="42"/>
        <v>0.9969639080111895</v>
      </c>
      <c r="AA227" s="56">
        <f>(9*((K227-(MIN($K$4:$K$224)))/(MAX($K$4:$K4447)-MIN($K$4:$K$224))))+1</f>
        <v>0.98390044143975441</v>
      </c>
      <c r="AB227" s="56">
        <f t="shared" si="43"/>
        <v>0.99822099758779637</v>
      </c>
      <c r="AC227" s="56">
        <f t="shared" si="44"/>
        <v>0.9989948183102435</v>
      </c>
      <c r="AD227" s="56">
        <f t="shared" si="45"/>
        <v>0.99928194765825362</v>
      </c>
      <c r="AE227" s="56">
        <f t="shared" si="46"/>
        <v>0.99557770213378805</v>
      </c>
      <c r="AF227" s="11">
        <f t="shared" si="47"/>
        <v>0.99679623374103166</v>
      </c>
    </row>
    <row r="228" spans="2:33" ht="13.5" thickBot="1">
      <c r="AF228" s="79">
        <f>SUM(AF4:AF227)</f>
        <v>277.26814320890912</v>
      </c>
      <c r="AG228" s="14">
        <f>AF228/224</f>
        <v>1.2378042107540586</v>
      </c>
    </row>
  </sheetData>
  <mergeCells count="2">
    <mergeCell ref="R2:AE2"/>
    <mergeCell ref="C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T228"/>
  <sheetViews>
    <sheetView zoomScale="80" zoomScaleNormal="80" workbookViewId="0">
      <selection activeCell="E32" sqref="E32"/>
    </sheetView>
  </sheetViews>
  <sheetFormatPr baseColWidth="10" defaultRowHeight="12.75"/>
  <cols>
    <col min="1" max="1" width="11.42578125" style="1"/>
    <col min="2" max="2" width="23.28515625" style="1" customWidth="1"/>
    <col min="3" max="3" width="14.85546875" style="1" customWidth="1"/>
    <col min="4" max="4" width="14" style="1" customWidth="1"/>
    <col min="5" max="5" width="15.5703125" style="1" customWidth="1"/>
    <col min="6" max="6" width="13.7109375" style="1" customWidth="1"/>
    <col min="7" max="7" width="13.28515625" style="1" customWidth="1"/>
    <col min="8" max="8" width="11.42578125" style="1"/>
    <col min="9" max="9" width="18.140625" style="1" customWidth="1"/>
    <col min="10" max="10" width="14.7109375" style="1" customWidth="1"/>
    <col min="11" max="11" width="16.140625" style="1" customWidth="1"/>
    <col min="12" max="12" width="14.85546875" style="1" customWidth="1"/>
    <col min="13" max="13" width="14.28515625" style="1" customWidth="1"/>
    <col min="14" max="14" width="13.7109375" style="1" customWidth="1"/>
    <col min="15" max="15" width="13.5703125" style="1" customWidth="1"/>
    <col min="16" max="16" width="13.7109375" style="1" customWidth="1"/>
    <col min="17" max="17" width="14.7109375" style="1" customWidth="1"/>
    <col min="18" max="18" width="13.42578125" style="1" customWidth="1"/>
    <col min="19" max="19" width="14.42578125" style="1" customWidth="1"/>
    <col min="20" max="20" width="15.5703125" style="1" customWidth="1"/>
    <col min="21" max="21" width="14.5703125" style="1" customWidth="1"/>
    <col min="22" max="22" width="11.42578125" style="1"/>
    <col min="23" max="23" width="8.7109375" style="1" customWidth="1"/>
    <col min="24" max="24" width="23.7109375" style="1" customWidth="1"/>
    <col min="25" max="25" width="10.5703125" style="1" customWidth="1"/>
    <col min="26" max="26" width="11.42578125" style="1" customWidth="1"/>
    <col min="27" max="27" width="11.7109375" style="1" customWidth="1"/>
    <col min="28" max="29" width="10.85546875" style="1" customWidth="1"/>
    <col min="30" max="30" width="12.28515625" style="1" customWidth="1"/>
    <col min="31" max="31" width="11.7109375" style="1" customWidth="1"/>
    <col min="32" max="32" width="11" style="1" customWidth="1"/>
    <col min="33" max="33" width="11.140625" style="1" customWidth="1"/>
    <col min="34" max="34" width="12.42578125" style="1" customWidth="1"/>
    <col min="35" max="35" width="10.7109375" style="1" customWidth="1"/>
    <col min="36" max="36" width="11.5703125" style="1" customWidth="1"/>
    <col min="37" max="37" width="13.5703125" style="1" customWidth="1"/>
    <col min="38" max="38" width="12" style="1" customWidth="1"/>
    <col min="39" max="40" width="10.140625" style="1" customWidth="1"/>
    <col min="41" max="41" width="9.5703125" style="1" customWidth="1"/>
    <col min="42" max="42" width="11.140625" style="1" customWidth="1"/>
    <col min="43" max="43" width="11.85546875" style="1" customWidth="1"/>
    <col min="44" max="44" width="13.7109375" style="1" customWidth="1"/>
    <col min="45" max="16384" width="11.42578125" style="1"/>
  </cols>
  <sheetData>
    <row r="1" spans="2:44" ht="13.5" thickBot="1"/>
    <row r="2" spans="2:44" ht="13.5" thickBot="1">
      <c r="N2" s="171"/>
      <c r="O2" s="171"/>
      <c r="P2" s="171"/>
      <c r="Q2" s="19"/>
      <c r="X2" s="172" t="s">
        <v>238</v>
      </c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4"/>
      <c r="AR2" s="20" t="s">
        <v>239</v>
      </c>
    </row>
    <row r="3" spans="2:44" s="160" customFormat="1" ht="98.25" customHeight="1" thickBot="1">
      <c r="B3" s="156" t="s">
        <v>240</v>
      </c>
      <c r="C3" s="157" t="s">
        <v>241</v>
      </c>
      <c r="D3" s="158" t="s">
        <v>242</v>
      </c>
      <c r="E3" s="158" t="s">
        <v>244</v>
      </c>
      <c r="F3" s="158" t="s">
        <v>243</v>
      </c>
      <c r="G3" s="158" t="s">
        <v>259</v>
      </c>
      <c r="H3" s="158" t="s">
        <v>245</v>
      </c>
      <c r="I3" s="158" t="s">
        <v>246</v>
      </c>
      <c r="J3" s="158" t="s">
        <v>247</v>
      </c>
      <c r="K3" s="158" t="s">
        <v>248</v>
      </c>
      <c r="L3" s="158" t="s">
        <v>249</v>
      </c>
      <c r="M3" s="157" t="s">
        <v>250</v>
      </c>
      <c r="N3" s="158" t="s">
        <v>251</v>
      </c>
      <c r="O3" s="157" t="s">
        <v>252</v>
      </c>
      <c r="P3" s="158" t="s">
        <v>253</v>
      </c>
      <c r="Q3" s="157" t="s">
        <v>254</v>
      </c>
      <c r="R3" s="158" t="s">
        <v>255</v>
      </c>
      <c r="S3" s="157" t="s">
        <v>256</v>
      </c>
      <c r="T3" s="158" t="s">
        <v>257</v>
      </c>
      <c r="U3" s="159" t="s">
        <v>258</v>
      </c>
      <c r="X3" s="156" t="s">
        <v>240</v>
      </c>
      <c r="Y3" s="65">
        <v>1</v>
      </c>
      <c r="Z3" s="67">
        <v>2</v>
      </c>
      <c r="AA3" s="67">
        <v>3</v>
      </c>
      <c r="AB3" s="67">
        <v>4</v>
      </c>
      <c r="AC3" s="67">
        <v>5</v>
      </c>
      <c r="AD3" s="67">
        <v>6</v>
      </c>
      <c r="AE3" s="67">
        <v>7</v>
      </c>
      <c r="AF3" s="67">
        <v>8</v>
      </c>
      <c r="AG3" s="67">
        <v>9</v>
      </c>
      <c r="AH3" s="67">
        <v>10</v>
      </c>
      <c r="AI3" s="65">
        <v>11</v>
      </c>
      <c r="AJ3" s="67">
        <v>12</v>
      </c>
      <c r="AK3" s="65">
        <v>13</v>
      </c>
      <c r="AL3" s="67">
        <v>14</v>
      </c>
      <c r="AM3" s="65">
        <v>15</v>
      </c>
      <c r="AN3" s="67">
        <v>16</v>
      </c>
      <c r="AO3" s="65">
        <v>17</v>
      </c>
      <c r="AP3" s="67">
        <v>18</v>
      </c>
      <c r="AQ3" s="66">
        <v>19</v>
      </c>
      <c r="AR3" s="161"/>
    </row>
    <row r="4" spans="2:44">
      <c r="B4" s="60" t="s">
        <v>19</v>
      </c>
      <c r="C4" s="22">
        <v>1</v>
      </c>
      <c r="D4" s="152">
        <v>8</v>
      </c>
      <c r="E4" s="22">
        <v>100</v>
      </c>
      <c r="F4" s="154">
        <v>2.5</v>
      </c>
      <c r="G4" s="22">
        <v>100</v>
      </c>
      <c r="H4" s="152">
        <v>20</v>
      </c>
      <c r="I4" s="22"/>
      <c r="J4" s="152"/>
      <c r="K4" s="22">
        <v>14</v>
      </c>
      <c r="L4" s="154">
        <v>380</v>
      </c>
      <c r="M4" s="23">
        <v>7908.35</v>
      </c>
      <c r="N4" s="162"/>
      <c r="O4" s="24"/>
      <c r="P4" s="162"/>
      <c r="Q4" s="25">
        <v>2841.83</v>
      </c>
      <c r="R4" s="154"/>
      <c r="S4" s="23"/>
      <c r="T4" s="154">
        <v>7651</v>
      </c>
      <c r="U4" s="26">
        <v>10</v>
      </c>
      <c r="X4" s="60" t="s">
        <v>19</v>
      </c>
      <c r="Y4" s="94">
        <f>(9*((C4-(MIN($C$4:$C$224)))/(MAX($C$4:$C$224)-MIN($C$4:$C$224))))+1</f>
        <v>1</v>
      </c>
      <c r="Z4" s="94">
        <f>(9*((D4-(MIN($D$4:$D$224)))/(MAX($D$4:$D$224)-MIN($D$4:$D$224))))+1</f>
        <v>1.0646153846153845</v>
      </c>
      <c r="AA4" s="94">
        <f>(9*((E4-(MIN($E$4:$E$224)))/(MAX($E$4:$E$224)-MIN($E$4:$E$224))))+1</f>
        <v>10</v>
      </c>
      <c r="AB4" s="94">
        <f>(9*((F4-(MIN($F$4:$F$224)))/(MAX($F$4:$F$224)-MIN($F$4:$F$224))))+1</f>
        <v>1.0204236006051437</v>
      </c>
      <c r="AC4" s="94">
        <f>(9*((G4-(MIN($G$4:$G$224)))/(MAX($G$4:$G$224)-MIN($G$4:$G$224))))+1</f>
        <v>10</v>
      </c>
      <c r="AD4" s="94">
        <f>(9*((H4-(MIN($H$4:$H$224)))/(MAX($H$4:$H$224)-MIN($H$4:$H$224))))+1</f>
        <v>2.4210526315789473</v>
      </c>
      <c r="AE4" s="94">
        <f>(9*((I4-(MIN($I$4:$I$224)))/(MAX($I$4:$I$224)-MIN($I$4:$I$224))))+1</f>
        <v>0.52631578947368429</v>
      </c>
      <c r="AF4" s="94">
        <f>(9*((J4-(MIN($J$4:$J$224)))/(MAX($J$4:$J$224)-MIN($J$4:$J$224))))+1</f>
        <v>0.60869565217391308</v>
      </c>
      <c r="AG4" s="94">
        <f>(9*((K4-(MIN($K$4:$K$224)))/(MAX($K$4:$K$224)-MIN($K$4:$K$224))))+1</f>
        <v>6.0869565217391299</v>
      </c>
      <c r="AH4" s="94">
        <f>(9*((L4-(MIN($L$4:$L$224)))/(MAX($L$4:$L$224)-MIN($L$4:$L$224))))+1</f>
        <v>1.0470942480035228</v>
      </c>
      <c r="AI4" s="94">
        <f>(9*((M4-(MIN($M$4:$M$224)))/(MAX($M$4:$M$224)-MIN($M$4:$M$224))))+1</f>
        <v>1.0020288524160146</v>
      </c>
      <c r="AJ4" s="94">
        <f>(9*((N4-(MIN($N$4:$N$224)))/(MAX($N$4:$N$224)-MIN($N$4:$N$224))))+1</f>
        <v>1</v>
      </c>
      <c r="AK4" s="94">
        <f>(9*((O4-(MIN($O$4:$O$224)))/(MAX($O$4:$O$224)-MIN($O$4:$O$224))))+1</f>
        <v>1</v>
      </c>
      <c r="AL4" s="94">
        <f>(9*((P4-(MIN($P$4:$P$224)))/(MAX($P$4:$P$224)-MIN($P$4:$P$224))))+1</f>
        <v>0.99981754772095111</v>
      </c>
      <c r="AM4" s="94">
        <f>(9*((Q4-(MIN($Q$4:$Q$224)))/(MAX($Q$4:$Q$224)-MIN($Q$4:$Q$224))))+1</f>
        <v>1.0069263079936293</v>
      </c>
      <c r="AN4" s="94">
        <f>(9*((R4-(MIN($R$4:$R$224)))/(MAX($R$4:$R$224)-MIN($R$4:$R$224))))+1</f>
        <v>0.99997640419981615</v>
      </c>
      <c r="AO4" s="94">
        <f>(9*((S4-(MIN($S$4:$S$224)))/(MAX($S$4:$S$224)-MIN($S$4:$S$224))))+1</f>
        <v>0.99284985502103107</v>
      </c>
      <c r="AP4" s="94">
        <f>(9*((T4-(MIN($T$4:$T$224)))/(MAX($T$4:$T$224)-MIN($T$4:$T$224))))+1</f>
        <v>1.0034075214188194</v>
      </c>
      <c r="AQ4" s="94">
        <f>(9*((U4-(MIN($U$4:$U$224)))/(MAX($U$4:$U$224)-MIN($U$4:$U$224))))+1</f>
        <v>1.0001736054918184</v>
      </c>
      <c r="AR4" s="12">
        <f>AVERAGE(Y4:AQ4)</f>
        <v>2.2515965222343057</v>
      </c>
    </row>
    <row r="5" spans="2:44">
      <c r="B5" s="21" t="s">
        <v>20</v>
      </c>
      <c r="C5" s="27">
        <v>3</v>
      </c>
      <c r="D5" s="153">
        <v>10</v>
      </c>
      <c r="E5" s="27">
        <v>95</v>
      </c>
      <c r="F5" s="155">
        <v>20</v>
      </c>
      <c r="G5" s="27">
        <v>95</v>
      </c>
      <c r="H5" s="153"/>
      <c r="I5" s="27"/>
      <c r="J5" s="153"/>
      <c r="K5" s="27">
        <v>24</v>
      </c>
      <c r="L5" s="155">
        <v>631.41999999999996</v>
      </c>
      <c r="M5" s="28">
        <v>974.51</v>
      </c>
      <c r="N5" s="163"/>
      <c r="O5" s="29"/>
      <c r="P5" s="163"/>
      <c r="Q5" s="30"/>
      <c r="R5" s="155">
        <v>19546.91</v>
      </c>
      <c r="S5" s="28">
        <v>1926.35</v>
      </c>
      <c r="T5" s="155"/>
      <c r="U5" s="31">
        <v>187.29</v>
      </c>
      <c r="X5" s="21" t="s">
        <v>20</v>
      </c>
      <c r="Y5" s="93">
        <f t="shared" ref="Y5:Y68" si="0">(9*((C5-(MIN($C$4:$C$224)))/(MAX($C$4:$C$224)-MIN($C$4:$C$224))))+1</f>
        <v>1.2195121951219512</v>
      </c>
      <c r="Z5" s="93">
        <f t="shared" ref="Z5:Z68" si="1">(9*((D5-(MIN($D$4:$D$224)))/(MAX($D$4:$D$224)-MIN($D$4:$D$224))))+1</f>
        <v>1.083076923076923</v>
      </c>
      <c r="AA5" s="93">
        <f t="shared" ref="AA5:AA68" si="2">(9*((E5-(MIN($E$4:$E$224)))/(MAX($E$4:$E$224)-MIN($E$4:$E$224))))+1</f>
        <v>9.5212765957446805</v>
      </c>
      <c r="AB5" s="93">
        <f t="shared" ref="AB5:AB68" si="3">(9*((F5-(MIN($F$4:$F$224)))/(MAX($F$4:$F$224)-MIN($F$4:$F$224))))+1</f>
        <v>1.258698940998487</v>
      </c>
      <c r="AC5" s="93">
        <f t="shared" ref="AC5:AC68" si="4">(9*((G5-(MIN($G$4:$G$224)))/(MAX($G$4:$G$224)-MIN($G$4:$G$224))))+1</f>
        <v>9.5263157894736832</v>
      </c>
      <c r="AD5" s="93">
        <f t="shared" ref="AD5:AD68" si="5">(9*((H5-(MIN($H$4:$H$224)))/(MAX($H$4:$H$224)-MIN($H$4:$H$224))))+1</f>
        <v>0.52631578947368429</v>
      </c>
      <c r="AE5" s="93">
        <f t="shared" ref="AE5:AE68" si="6">(9*((I5-(MIN($I$4:$I$224)))/(MAX($I$4:$I$224)-MIN($I$4:$I$224))))+1</f>
        <v>0.52631578947368429</v>
      </c>
      <c r="AF5" s="93">
        <f t="shared" ref="AF5:AF68" si="7">(9*((J5-(MIN($J$4:$J$224)))/(MAX($J$4:$J$224)-MIN($J$4:$J$224))))+1</f>
        <v>0.60869565217391308</v>
      </c>
      <c r="AG5" s="93">
        <f t="shared" ref="AG5:AG68" si="8">(9*((K5-(MIN($K$4:$K$224)))/(MAX($K$4:$K$224)-MIN($K$4:$K$224))))+1</f>
        <v>10</v>
      </c>
      <c r="AH5" s="93">
        <f t="shared" ref="AH5:AH68" si="9">(9*((L5-(MIN($L$4:$L$224)))/(MAX($L$4:$L$224)-MIN($L$4:$L$224))))+1</f>
        <v>1.0919783868702617</v>
      </c>
      <c r="AI5" s="93">
        <f t="shared" ref="AI5:AI68" si="10">(9*((M5-(MIN($M$4:$M$224)))/(MAX($M$4:$M$224)-MIN($M$4:$M$224))))+1</f>
        <v>1.0002500062551518</v>
      </c>
      <c r="AJ5" s="93">
        <f t="shared" ref="AJ5:AJ68" si="11">(9*((N5-(MIN($N$4:$N$224)))/(MAX($N$4:$N$224)-MIN($N$4:$N$224))))+1</f>
        <v>1</v>
      </c>
      <c r="AK5" s="93">
        <f t="shared" ref="AK5:AK68" si="12">(9*((O5-(MIN($O$4:$O$224)))/(MAX($O$4:$O$224)-MIN($O$4:$O$224))))+1</f>
        <v>1</v>
      </c>
      <c r="AL5" s="93">
        <f t="shared" ref="AL5:AL68" si="13">(9*((P5-(MIN($P$4:$P$224)))/(MAX($P$4:$P$224)-MIN($P$4:$P$224))))+1</f>
        <v>0.99981754772095111</v>
      </c>
      <c r="AM5" s="93">
        <f t="shared" ref="AM5:AM68" si="14">(9*((Q5-(MIN($Q$4:$Q$224)))/(MAX($Q$4:$Q$224)-MIN($Q$4:$Q$224))))+1</f>
        <v>1</v>
      </c>
      <c r="AN5" s="93">
        <f t="shared" ref="AN5:AN68" si="15">(9*((R5-(MIN($R$4:$R$224)))/(MAX($R$4:$R$224)-MIN($R$4:$R$224))))+1</f>
        <v>1.0350772400119024</v>
      </c>
      <c r="AO5" s="93">
        <f t="shared" ref="AO5:AO68" si="16">(9*((S5-(MIN($S$4:$S$224)))/(MAX($S$4:$S$224)-MIN($S$4:$S$224))))+1</f>
        <v>1.0627670214181726</v>
      </c>
      <c r="AP5" s="93">
        <f t="shared" ref="AP5:AP68" si="17">(9*((T5-(MIN($T$4:$T$224)))/(MAX($T$4:$T$224)-MIN($T$4:$T$224))))+1</f>
        <v>0.99996455786042882</v>
      </c>
      <c r="AQ5" s="93">
        <f t="shared" ref="AQ5:AQ68" si="18">(9*((U5-(MIN($U$4:$U$224)))/(MAX($U$4:$U$224)-MIN($U$4:$U$224))))+1</f>
        <v>1.0036514040957165</v>
      </c>
      <c r="AR5" s="13">
        <f t="shared" ref="AR5:AR68" si="19">AVERAGE(Y5:AQ5)</f>
        <v>2.3401954652510315</v>
      </c>
    </row>
    <row r="6" spans="2:44">
      <c r="B6" s="21" t="s">
        <v>21</v>
      </c>
      <c r="C6" s="27">
        <v>6</v>
      </c>
      <c r="D6" s="153">
        <v>36</v>
      </c>
      <c r="E6" s="27">
        <v>100</v>
      </c>
      <c r="F6" s="155">
        <v>28</v>
      </c>
      <c r="G6" s="27">
        <v>70</v>
      </c>
      <c r="H6" s="153">
        <v>30</v>
      </c>
      <c r="I6" s="27"/>
      <c r="J6" s="153"/>
      <c r="K6" s="27">
        <v>24</v>
      </c>
      <c r="L6" s="155">
        <v>1354</v>
      </c>
      <c r="M6" s="28">
        <v>8248</v>
      </c>
      <c r="N6" s="163">
        <v>1564</v>
      </c>
      <c r="O6" s="29"/>
      <c r="P6" s="163"/>
      <c r="Q6" s="30"/>
      <c r="R6" s="155">
        <v>15160</v>
      </c>
      <c r="S6" s="28"/>
      <c r="T6" s="155"/>
      <c r="U6" s="31">
        <v>640</v>
      </c>
      <c r="X6" s="21" t="s">
        <v>21</v>
      </c>
      <c r="Y6" s="93">
        <f t="shared" si="0"/>
        <v>1.5487804878048781</v>
      </c>
      <c r="Z6" s="93">
        <f t="shared" si="1"/>
        <v>1.323076923076923</v>
      </c>
      <c r="AA6" s="93">
        <f t="shared" si="2"/>
        <v>10</v>
      </c>
      <c r="AB6" s="93">
        <f t="shared" si="3"/>
        <v>1.367624810892587</v>
      </c>
      <c r="AC6" s="93">
        <f t="shared" si="4"/>
        <v>7.1578947368421053</v>
      </c>
      <c r="AD6" s="93">
        <f t="shared" si="5"/>
        <v>3.3684210526315788</v>
      </c>
      <c r="AE6" s="93">
        <f t="shared" si="6"/>
        <v>0.52631578947368429</v>
      </c>
      <c r="AF6" s="93">
        <f t="shared" si="7"/>
        <v>0.60869565217391308</v>
      </c>
      <c r="AG6" s="93">
        <f t="shared" si="8"/>
        <v>10</v>
      </c>
      <c r="AH6" s="93">
        <f t="shared" si="9"/>
        <v>1.2209752091689181</v>
      </c>
      <c r="AI6" s="93">
        <f t="shared" si="10"/>
        <v>1.0021159881299246</v>
      </c>
      <c r="AJ6" s="93">
        <f t="shared" si="11"/>
        <v>1.0157486129338673</v>
      </c>
      <c r="AK6" s="93">
        <f t="shared" si="12"/>
        <v>1</v>
      </c>
      <c r="AL6" s="93">
        <f t="shared" si="13"/>
        <v>0.99981754772095111</v>
      </c>
      <c r="AM6" s="93">
        <f t="shared" si="14"/>
        <v>1</v>
      </c>
      <c r="AN6" s="93">
        <f t="shared" si="15"/>
        <v>1.0271995648380565</v>
      </c>
      <c r="AO6" s="93">
        <f t="shared" si="16"/>
        <v>0.99284985502103107</v>
      </c>
      <c r="AP6" s="93">
        <f t="shared" si="17"/>
        <v>0.99996455786042882</v>
      </c>
      <c r="AQ6" s="93">
        <f t="shared" si="18"/>
        <v>1.0125319625365234</v>
      </c>
      <c r="AR6" s="13">
        <f t="shared" si="19"/>
        <v>2.4301059342687039</v>
      </c>
    </row>
    <row r="7" spans="2:44">
      <c r="B7" s="21" t="s">
        <v>356</v>
      </c>
      <c r="C7" s="27"/>
      <c r="D7" s="153"/>
      <c r="E7" s="27">
        <v>100</v>
      </c>
      <c r="F7" s="155">
        <v>12</v>
      </c>
      <c r="G7" s="27">
        <v>100</v>
      </c>
      <c r="H7" s="153"/>
      <c r="I7" s="27"/>
      <c r="J7" s="153"/>
      <c r="K7" s="27">
        <v>24</v>
      </c>
      <c r="L7" s="155">
        <v>4427.6499999999996</v>
      </c>
      <c r="M7" s="28">
        <v>2217.37</v>
      </c>
      <c r="N7" s="163">
        <v>2902.6</v>
      </c>
      <c r="O7" s="29">
        <v>102.41</v>
      </c>
      <c r="P7" s="163"/>
      <c r="Q7" s="30">
        <v>95791.37</v>
      </c>
      <c r="R7" s="155">
        <v>7526.09</v>
      </c>
      <c r="S7" s="28">
        <v>5203.49</v>
      </c>
      <c r="T7" s="155">
        <v>8627.92</v>
      </c>
      <c r="U7" s="31">
        <v>230.36</v>
      </c>
      <c r="X7" s="21" t="s">
        <v>348</v>
      </c>
      <c r="Y7" s="93">
        <f t="shared" si="0"/>
        <v>0.8902439024390244</v>
      </c>
      <c r="Z7" s="93">
        <f t="shared" si="1"/>
        <v>0.99076923076923074</v>
      </c>
      <c r="AA7" s="93">
        <f t="shared" si="2"/>
        <v>10</v>
      </c>
      <c r="AB7" s="93">
        <f t="shared" si="3"/>
        <v>1.1497730711043872</v>
      </c>
      <c r="AC7" s="93">
        <f t="shared" si="4"/>
        <v>10</v>
      </c>
      <c r="AD7" s="93">
        <f t="shared" si="5"/>
        <v>0.52631578947368429</v>
      </c>
      <c r="AE7" s="93">
        <f t="shared" si="6"/>
        <v>0.52631578947368429</v>
      </c>
      <c r="AF7" s="93">
        <f t="shared" si="7"/>
        <v>0.60869565217391308</v>
      </c>
      <c r="AG7" s="93">
        <f t="shared" si="8"/>
        <v>10</v>
      </c>
      <c r="AH7" s="93">
        <f t="shared" si="9"/>
        <v>1.7696910369779704</v>
      </c>
      <c r="AI7" s="93">
        <f t="shared" si="10"/>
        <v>1.0005688565227511</v>
      </c>
      <c r="AJ7" s="93">
        <f t="shared" si="11"/>
        <v>1.0292275728272653</v>
      </c>
      <c r="AK7" s="93">
        <f t="shared" si="12"/>
        <v>1.0077039485149657</v>
      </c>
      <c r="AL7" s="93">
        <f t="shared" si="13"/>
        <v>0.99981754772095111</v>
      </c>
      <c r="AM7" s="93">
        <f t="shared" si="14"/>
        <v>1.233469465714593</v>
      </c>
      <c r="AN7" s="93">
        <f t="shared" si="15"/>
        <v>1.0134911770921549</v>
      </c>
      <c r="AO7" s="93">
        <f t="shared" si="16"/>
        <v>1.1817113164251696</v>
      </c>
      <c r="AP7" s="93">
        <f t="shared" si="17"/>
        <v>1.0038471371500262</v>
      </c>
      <c r="AQ7" s="93">
        <f t="shared" si="18"/>
        <v>1.0044962841558998</v>
      </c>
      <c r="AR7" s="13">
        <f t="shared" si="19"/>
        <v>2.4176914620281935</v>
      </c>
    </row>
    <row r="8" spans="2:44">
      <c r="B8" s="21" t="s">
        <v>22</v>
      </c>
      <c r="C8" s="27">
        <v>3</v>
      </c>
      <c r="D8" s="153">
        <v>6</v>
      </c>
      <c r="E8" s="27">
        <v>50</v>
      </c>
      <c r="F8" s="155">
        <v>6</v>
      </c>
      <c r="G8" s="27">
        <v>70</v>
      </c>
      <c r="H8" s="153">
        <v>30</v>
      </c>
      <c r="I8" s="27"/>
      <c r="J8" s="153"/>
      <c r="K8" s="27">
        <v>24</v>
      </c>
      <c r="L8" s="155">
        <v>498.3</v>
      </c>
      <c r="M8" s="28">
        <v>1553</v>
      </c>
      <c r="N8" s="163">
        <v>394</v>
      </c>
      <c r="O8" s="29">
        <v>84</v>
      </c>
      <c r="P8" s="163">
        <v>805</v>
      </c>
      <c r="Q8" s="30"/>
      <c r="R8" s="155">
        <v>4000</v>
      </c>
      <c r="S8" s="28"/>
      <c r="T8" s="155"/>
      <c r="U8" s="31">
        <v>68.36</v>
      </c>
      <c r="X8" s="21" t="s">
        <v>22</v>
      </c>
      <c r="Y8" s="93">
        <f t="shared" si="0"/>
        <v>1.2195121951219512</v>
      </c>
      <c r="Z8" s="93">
        <f t="shared" si="1"/>
        <v>1.0461538461538462</v>
      </c>
      <c r="AA8" s="93">
        <f t="shared" si="2"/>
        <v>5.212765957446809</v>
      </c>
      <c r="AB8" s="93">
        <f t="shared" si="3"/>
        <v>1.0680786686838124</v>
      </c>
      <c r="AC8" s="93">
        <f t="shared" si="4"/>
        <v>7.1578947368421053</v>
      </c>
      <c r="AD8" s="93">
        <f t="shared" si="5"/>
        <v>3.3684210526315788</v>
      </c>
      <c r="AE8" s="93">
        <f t="shared" si="6"/>
        <v>0.52631578947368429</v>
      </c>
      <c r="AF8" s="93">
        <f t="shared" si="7"/>
        <v>0.60869565217391308</v>
      </c>
      <c r="AG8" s="93">
        <f t="shared" si="8"/>
        <v>10</v>
      </c>
      <c r="AH8" s="93">
        <f t="shared" si="9"/>
        <v>1.068213465360675</v>
      </c>
      <c r="AI8" s="93">
        <f t="shared" si="10"/>
        <v>1.0003984153207774</v>
      </c>
      <c r="AJ8" s="93">
        <f t="shared" si="11"/>
        <v>1.0039673615702964</v>
      </c>
      <c r="AK8" s="93">
        <f t="shared" si="12"/>
        <v>1.0063190281735876</v>
      </c>
      <c r="AL8" s="93">
        <f t="shared" si="13"/>
        <v>1.0034893998368106</v>
      </c>
      <c r="AM8" s="93">
        <f t="shared" si="14"/>
        <v>1</v>
      </c>
      <c r="AN8" s="93">
        <f t="shared" si="15"/>
        <v>1.0071592961887978</v>
      </c>
      <c r="AO8" s="93">
        <f t="shared" si="16"/>
        <v>0.99284985502103107</v>
      </c>
      <c r="AP8" s="93">
        <f t="shared" si="17"/>
        <v>0.99996455786042882</v>
      </c>
      <c r="AQ8" s="93">
        <f t="shared" si="18"/>
        <v>1.0013184209158328</v>
      </c>
      <c r="AR8" s="13">
        <f t="shared" si="19"/>
        <v>2.1206061946724177</v>
      </c>
    </row>
    <row r="9" spans="2:44">
      <c r="B9" s="21" t="s">
        <v>23</v>
      </c>
      <c r="C9" s="27">
        <v>9</v>
      </c>
      <c r="D9" s="153">
        <v>64</v>
      </c>
      <c r="E9" s="27">
        <v>85</v>
      </c>
      <c r="F9" s="155">
        <v>75</v>
      </c>
      <c r="G9" s="27">
        <v>50</v>
      </c>
      <c r="H9" s="153">
        <v>50</v>
      </c>
      <c r="I9" s="27"/>
      <c r="J9" s="153">
        <v>1</v>
      </c>
      <c r="K9" s="27">
        <v>24</v>
      </c>
      <c r="L9" s="155">
        <v>873.6</v>
      </c>
      <c r="M9" s="28">
        <v>6365</v>
      </c>
      <c r="N9" s="163">
        <v>2647</v>
      </c>
      <c r="O9" s="29"/>
      <c r="P9" s="163"/>
      <c r="Q9" s="30"/>
      <c r="R9" s="155">
        <v>18946</v>
      </c>
      <c r="S9" s="28">
        <v>3064</v>
      </c>
      <c r="T9" s="155"/>
      <c r="U9" s="31">
        <v>2357.63</v>
      </c>
      <c r="X9" s="21" t="s">
        <v>23</v>
      </c>
      <c r="Y9" s="93">
        <f t="shared" si="0"/>
        <v>1.8780487804878048</v>
      </c>
      <c r="Z9" s="93">
        <f t="shared" si="1"/>
        <v>1.5815384615384616</v>
      </c>
      <c r="AA9" s="93">
        <f t="shared" si="2"/>
        <v>8.5638297872340434</v>
      </c>
      <c r="AB9" s="93">
        <f t="shared" si="3"/>
        <v>2.0075642965204237</v>
      </c>
      <c r="AC9" s="93">
        <f t="shared" si="4"/>
        <v>5.2631578947368416</v>
      </c>
      <c r="AD9" s="93">
        <f t="shared" si="5"/>
        <v>5.2631578947368416</v>
      </c>
      <c r="AE9" s="93">
        <f t="shared" si="6"/>
        <v>0.52631578947368429</v>
      </c>
      <c r="AF9" s="93">
        <f t="shared" si="7"/>
        <v>1</v>
      </c>
      <c r="AG9" s="93">
        <f t="shared" si="8"/>
        <v>10</v>
      </c>
      <c r="AH9" s="93">
        <f t="shared" si="9"/>
        <v>1.1352129773990454</v>
      </c>
      <c r="AI9" s="93">
        <f t="shared" si="10"/>
        <v>1.0016329127603019</v>
      </c>
      <c r="AJ9" s="93">
        <f t="shared" si="11"/>
        <v>1.0266538225293775</v>
      </c>
      <c r="AK9" s="93">
        <f t="shared" si="12"/>
        <v>1</v>
      </c>
      <c r="AL9" s="93">
        <f t="shared" si="13"/>
        <v>0.99981754772095111</v>
      </c>
      <c r="AM9" s="93">
        <f t="shared" si="14"/>
        <v>1</v>
      </c>
      <c r="AN9" s="93">
        <f t="shared" si="15"/>
        <v>1.0339981721056277</v>
      </c>
      <c r="AO9" s="93">
        <f t="shared" si="16"/>
        <v>1.1040582012929139</v>
      </c>
      <c r="AP9" s="93">
        <f t="shared" si="17"/>
        <v>0.99996455786042882</v>
      </c>
      <c r="AQ9" s="93">
        <f t="shared" si="18"/>
        <v>1.0462257479503272</v>
      </c>
      <c r="AR9" s="13">
        <f t="shared" si="19"/>
        <v>2.4437461497024771</v>
      </c>
    </row>
    <row r="10" spans="2:44">
      <c r="B10" s="21" t="s">
        <v>24</v>
      </c>
      <c r="C10" s="27">
        <v>19</v>
      </c>
      <c r="D10" s="153">
        <v>88</v>
      </c>
      <c r="E10" s="27">
        <v>100</v>
      </c>
      <c r="F10" s="155">
        <v>66</v>
      </c>
      <c r="G10" s="27">
        <v>75</v>
      </c>
      <c r="H10" s="153"/>
      <c r="I10" s="27"/>
      <c r="J10" s="153">
        <v>1</v>
      </c>
      <c r="K10" s="27">
        <v>24</v>
      </c>
      <c r="L10" s="155">
        <v>1740.74</v>
      </c>
      <c r="M10" s="28">
        <v>236643.54</v>
      </c>
      <c r="N10" s="163"/>
      <c r="O10" s="29"/>
      <c r="P10" s="163"/>
      <c r="Q10" s="30"/>
      <c r="R10" s="155"/>
      <c r="S10" s="28">
        <v>26584.92</v>
      </c>
      <c r="T10" s="155"/>
      <c r="U10" s="31">
        <v>5865.5</v>
      </c>
      <c r="X10" s="21" t="s">
        <v>24</v>
      </c>
      <c r="Y10" s="93">
        <f t="shared" si="0"/>
        <v>2.975609756097561</v>
      </c>
      <c r="Z10" s="93">
        <f t="shared" si="1"/>
        <v>1.803076923076923</v>
      </c>
      <c r="AA10" s="93">
        <f t="shared" si="2"/>
        <v>10</v>
      </c>
      <c r="AB10" s="93">
        <f t="shared" si="3"/>
        <v>1.8850226928895613</v>
      </c>
      <c r="AC10" s="93">
        <f t="shared" si="4"/>
        <v>7.6315789473684204</v>
      </c>
      <c r="AD10" s="93">
        <f t="shared" si="5"/>
        <v>0.52631578947368429</v>
      </c>
      <c r="AE10" s="93">
        <f t="shared" si="6"/>
        <v>0.52631578947368429</v>
      </c>
      <c r="AF10" s="93">
        <f t="shared" si="7"/>
        <v>1</v>
      </c>
      <c r="AG10" s="93">
        <f t="shared" si="8"/>
        <v>10</v>
      </c>
      <c r="AH10" s="93">
        <f t="shared" si="9"/>
        <v>1.2900170191495186</v>
      </c>
      <c r="AI10" s="93">
        <f t="shared" si="10"/>
        <v>1.0607098595615099</v>
      </c>
      <c r="AJ10" s="93">
        <f t="shared" si="11"/>
        <v>1</v>
      </c>
      <c r="AK10" s="93">
        <f t="shared" si="12"/>
        <v>1</v>
      </c>
      <c r="AL10" s="93">
        <f t="shared" si="13"/>
        <v>0.99981754772095111</v>
      </c>
      <c r="AM10" s="93">
        <f t="shared" si="14"/>
        <v>1</v>
      </c>
      <c r="AN10" s="93">
        <f t="shared" si="15"/>
        <v>0.99997640419981615</v>
      </c>
      <c r="AO10" s="93">
        <f t="shared" si="16"/>
        <v>1.9577535720478934</v>
      </c>
      <c r="AP10" s="93">
        <f t="shared" si="17"/>
        <v>0.99996455786042882</v>
      </c>
      <c r="AQ10" s="93">
        <f t="shared" si="18"/>
        <v>1.1150376684684367</v>
      </c>
      <c r="AR10" s="13">
        <f t="shared" si="19"/>
        <v>2.5142735014414943</v>
      </c>
    </row>
    <row r="11" spans="2:44">
      <c r="B11" s="21" t="s">
        <v>25</v>
      </c>
      <c r="C11" s="27">
        <v>8</v>
      </c>
      <c r="D11" s="153">
        <v>64</v>
      </c>
      <c r="E11" s="27">
        <v>100</v>
      </c>
      <c r="F11" s="155">
        <v>23</v>
      </c>
      <c r="G11" s="27">
        <v>80</v>
      </c>
      <c r="H11" s="153">
        <v>100</v>
      </c>
      <c r="I11" s="27"/>
      <c r="J11" s="153">
        <v>1</v>
      </c>
      <c r="K11" s="27">
        <v>24</v>
      </c>
      <c r="L11" s="155">
        <v>2189</v>
      </c>
      <c r="M11" s="28">
        <v>11400</v>
      </c>
      <c r="N11" s="163">
        <v>4000</v>
      </c>
      <c r="O11" s="29"/>
      <c r="P11" s="163">
        <v>10000</v>
      </c>
      <c r="Q11" s="30"/>
      <c r="R11" s="155">
        <v>10000</v>
      </c>
      <c r="S11" s="28"/>
      <c r="T11" s="155"/>
      <c r="U11" s="31">
        <v>858.26</v>
      </c>
      <c r="X11" s="21" t="s">
        <v>25</v>
      </c>
      <c r="Y11" s="93">
        <f t="shared" si="0"/>
        <v>1.7682926829268293</v>
      </c>
      <c r="Z11" s="93">
        <f t="shared" si="1"/>
        <v>1.5815384615384616</v>
      </c>
      <c r="AA11" s="93">
        <f t="shared" si="2"/>
        <v>10</v>
      </c>
      <c r="AB11" s="93">
        <f t="shared" si="3"/>
        <v>1.2995461422087746</v>
      </c>
      <c r="AC11" s="93">
        <f t="shared" si="4"/>
        <v>8.1052631578947363</v>
      </c>
      <c r="AD11" s="93">
        <f t="shared" si="5"/>
        <v>10</v>
      </c>
      <c r="AE11" s="93">
        <f t="shared" si="6"/>
        <v>0.52631578947368429</v>
      </c>
      <c r="AF11" s="93">
        <f t="shared" si="7"/>
        <v>1</v>
      </c>
      <c r="AG11" s="93">
        <f t="shared" si="8"/>
        <v>10</v>
      </c>
      <c r="AH11" s="93">
        <f t="shared" si="9"/>
        <v>1.3700415362460279</v>
      </c>
      <c r="AI11" s="93">
        <f t="shared" si="10"/>
        <v>1.0029246198691975</v>
      </c>
      <c r="AJ11" s="93">
        <f t="shared" si="11"/>
        <v>1.0402777824395582</v>
      </c>
      <c r="AK11" s="93">
        <f t="shared" si="12"/>
        <v>1</v>
      </c>
      <c r="AL11" s="93">
        <f t="shared" si="13"/>
        <v>1.0454306174831816</v>
      </c>
      <c r="AM11" s="93">
        <f t="shared" si="14"/>
        <v>1</v>
      </c>
      <c r="AN11" s="93">
        <f t="shared" si="15"/>
        <v>1.0179336341722702</v>
      </c>
      <c r="AO11" s="93">
        <f t="shared" si="16"/>
        <v>0.99284985502103107</v>
      </c>
      <c r="AP11" s="93">
        <f t="shared" si="17"/>
        <v>0.99996455786042882</v>
      </c>
      <c r="AQ11" s="93">
        <f t="shared" si="18"/>
        <v>1.0168134466771221</v>
      </c>
      <c r="AR11" s="13">
        <f t="shared" si="19"/>
        <v>2.8824838044111214</v>
      </c>
    </row>
    <row r="12" spans="2:44">
      <c r="B12" s="21" t="s">
        <v>26</v>
      </c>
      <c r="C12" s="27">
        <v>6</v>
      </c>
      <c r="D12" s="153">
        <v>44</v>
      </c>
      <c r="E12" s="27">
        <v>100</v>
      </c>
      <c r="F12" s="155">
        <v>17</v>
      </c>
      <c r="G12" s="27">
        <v>60</v>
      </c>
      <c r="H12" s="153">
        <v>60</v>
      </c>
      <c r="I12" s="27"/>
      <c r="J12" s="153"/>
      <c r="K12" s="27">
        <v>24</v>
      </c>
      <c r="L12" s="155">
        <v>1200</v>
      </c>
      <c r="M12" s="28">
        <v>18689</v>
      </c>
      <c r="N12" s="163"/>
      <c r="O12" s="29"/>
      <c r="P12" s="163"/>
      <c r="Q12" s="30"/>
      <c r="R12" s="155">
        <v>48421</v>
      </c>
      <c r="S12" s="28">
        <v>12398</v>
      </c>
      <c r="T12" s="155"/>
      <c r="U12" s="31">
        <v>691.21</v>
      </c>
      <c r="X12" s="21" t="s">
        <v>26</v>
      </c>
      <c r="Y12" s="93">
        <f t="shared" si="0"/>
        <v>1.5487804878048781</v>
      </c>
      <c r="Z12" s="93">
        <f t="shared" si="1"/>
        <v>1.3969230769230769</v>
      </c>
      <c r="AA12" s="93">
        <f t="shared" si="2"/>
        <v>10</v>
      </c>
      <c r="AB12" s="93">
        <f t="shared" si="3"/>
        <v>1.2178517397881996</v>
      </c>
      <c r="AC12" s="93">
        <f t="shared" si="4"/>
        <v>6.2105263157894743</v>
      </c>
      <c r="AD12" s="93">
        <f t="shared" si="5"/>
        <v>6.2105263157894743</v>
      </c>
      <c r="AE12" s="93">
        <f t="shared" si="6"/>
        <v>0.52631578947368429</v>
      </c>
      <c r="AF12" s="93">
        <f t="shared" si="7"/>
        <v>0.60869565217391308</v>
      </c>
      <c r="AG12" s="93">
        <f t="shared" si="8"/>
        <v>10</v>
      </c>
      <c r="AH12" s="93">
        <f t="shared" si="9"/>
        <v>1.1934827368696665</v>
      </c>
      <c r="AI12" s="93">
        <f t="shared" si="10"/>
        <v>1.0047945807662657</v>
      </c>
      <c r="AJ12" s="93">
        <f t="shared" si="11"/>
        <v>1</v>
      </c>
      <c r="AK12" s="93">
        <f t="shared" si="12"/>
        <v>1</v>
      </c>
      <c r="AL12" s="93">
        <f t="shared" si="13"/>
        <v>0.99981754772095111</v>
      </c>
      <c r="AM12" s="93">
        <f t="shared" si="14"/>
        <v>1</v>
      </c>
      <c r="AN12" s="93">
        <f t="shared" si="15"/>
        <v>1.086927107449436</v>
      </c>
      <c r="AO12" s="93">
        <f t="shared" si="16"/>
        <v>1.4428371517177689</v>
      </c>
      <c r="AP12" s="93">
        <f t="shared" si="17"/>
        <v>0.99996455786042882</v>
      </c>
      <c r="AQ12" s="93">
        <f t="shared" si="18"/>
        <v>1.0135365204163</v>
      </c>
      <c r="AR12" s="13">
        <f t="shared" si="19"/>
        <v>2.5505778726601855</v>
      </c>
    </row>
    <row r="13" spans="2:44">
      <c r="B13" s="21" t="s">
        <v>27</v>
      </c>
      <c r="C13" s="27">
        <v>3</v>
      </c>
      <c r="D13" s="153">
        <v>28</v>
      </c>
      <c r="E13" s="27">
        <v>70</v>
      </c>
      <c r="F13" s="155">
        <v>42</v>
      </c>
      <c r="G13" s="27">
        <v>70</v>
      </c>
      <c r="H13" s="153"/>
      <c r="I13" s="27"/>
      <c r="J13" s="153"/>
      <c r="K13" s="27">
        <v>24</v>
      </c>
      <c r="L13" s="155">
        <v>597.32000000000005</v>
      </c>
      <c r="M13" s="28">
        <v>140704.4</v>
      </c>
      <c r="N13" s="163">
        <v>1382.17</v>
      </c>
      <c r="O13" s="29"/>
      <c r="P13" s="163"/>
      <c r="Q13" s="30"/>
      <c r="R13" s="155">
        <v>300035.7</v>
      </c>
      <c r="S13" s="28"/>
      <c r="T13" s="155"/>
      <c r="U13" s="31">
        <v>4501.01</v>
      </c>
      <c r="X13" s="21" t="s">
        <v>27</v>
      </c>
      <c r="Y13" s="93">
        <f t="shared" si="0"/>
        <v>1.2195121951219512</v>
      </c>
      <c r="Z13" s="93">
        <f t="shared" si="1"/>
        <v>1.2492307692307691</v>
      </c>
      <c r="AA13" s="93">
        <f t="shared" si="2"/>
        <v>7.1276595744680851</v>
      </c>
      <c r="AB13" s="93">
        <f t="shared" si="3"/>
        <v>1.5582450832072618</v>
      </c>
      <c r="AC13" s="93">
        <f t="shared" si="4"/>
        <v>7.1578947368421053</v>
      </c>
      <c r="AD13" s="93">
        <f t="shared" si="5"/>
        <v>0.52631578947368429</v>
      </c>
      <c r="AE13" s="93">
        <f t="shared" si="6"/>
        <v>0.52631578947368429</v>
      </c>
      <c r="AF13" s="93">
        <f t="shared" si="7"/>
        <v>0.60869565217391308</v>
      </c>
      <c r="AG13" s="93">
        <f t="shared" si="8"/>
        <v>10</v>
      </c>
      <c r="AH13" s="93">
        <f t="shared" si="9"/>
        <v>1.0858907680039989</v>
      </c>
      <c r="AI13" s="93">
        <f t="shared" si="10"/>
        <v>1.0360970950810087</v>
      </c>
      <c r="AJ13" s="93">
        <f t="shared" si="11"/>
        <v>1.0139176856386209</v>
      </c>
      <c r="AK13" s="93">
        <f t="shared" si="12"/>
        <v>1</v>
      </c>
      <c r="AL13" s="93">
        <f t="shared" si="13"/>
        <v>0.99981754772095111</v>
      </c>
      <c r="AM13" s="93">
        <f t="shared" si="14"/>
        <v>1</v>
      </c>
      <c r="AN13" s="93">
        <f t="shared" si="15"/>
        <v>1.5387574106844393</v>
      </c>
      <c r="AO13" s="93">
        <f t="shared" si="16"/>
        <v>0.99284985502103107</v>
      </c>
      <c r="AP13" s="93">
        <f t="shared" si="17"/>
        <v>0.99996455786042882</v>
      </c>
      <c r="AQ13" s="93">
        <f t="shared" si="18"/>
        <v>1.0882712325891837</v>
      </c>
      <c r="AR13" s="13">
        <f t="shared" si="19"/>
        <v>2.1436545127679536</v>
      </c>
    </row>
    <row r="14" spans="2:44">
      <c r="B14" s="21" t="s">
        <v>28</v>
      </c>
      <c r="C14" s="27"/>
      <c r="D14" s="153"/>
      <c r="E14" s="27"/>
      <c r="F14" s="155"/>
      <c r="G14" s="27"/>
      <c r="H14" s="153"/>
      <c r="I14" s="27"/>
      <c r="J14" s="153"/>
      <c r="K14" s="27"/>
      <c r="L14" s="155"/>
      <c r="M14" s="28"/>
      <c r="N14" s="163"/>
      <c r="O14" s="29"/>
      <c r="P14" s="163"/>
      <c r="Q14" s="30"/>
      <c r="R14" s="155"/>
      <c r="S14" s="28"/>
      <c r="T14" s="155"/>
      <c r="U14" s="31"/>
      <c r="X14" s="21" t="s">
        <v>28</v>
      </c>
      <c r="Y14" s="93">
        <f t="shared" si="0"/>
        <v>0.8902439024390244</v>
      </c>
      <c r="Z14" s="93">
        <f t="shared" si="1"/>
        <v>0.99076923076923074</v>
      </c>
      <c r="AA14" s="93">
        <f t="shared" si="2"/>
        <v>0.42553191489361708</v>
      </c>
      <c r="AB14" s="93">
        <f t="shared" si="3"/>
        <v>0.9863842662632375</v>
      </c>
      <c r="AC14" s="93">
        <f t="shared" si="4"/>
        <v>0.52631578947368429</v>
      </c>
      <c r="AD14" s="93">
        <f t="shared" si="5"/>
        <v>0.52631578947368429</v>
      </c>
      <c r="AE14" s="93">
        <f t="shared" si="6"/>
        <v>0.52631578947368429</v>
      </c>
      <c r="AF14" s="93">
        <f t="shared" si="7"/>
        <v>0.60869565217391308</v>
      </c>
      <c r="AG14" s="93">
        <f t="shared" si="8"/>
        <v>0.60869565217391308</v>
      </c>
      <c r="AH14" s="93">
        <f t="shared" si="9"/>
        <v>0.97925567999238305</v>
      </c>
      <c r="AI14" s="93">
        <f t="shared" si="10"/>
        <v>1</v>
      </c>
      <c r="AJ14" s="93">
        <f t="shared" si="11"/>
        <v>1</v>
      </c>
      <c r="AK14" s="93">
        <f t="shared" si="12"/>
        <v>1</v>
      </c>
      <c r="AL14" s="93">
        <f t="shared" si="13"/>
        <v>0.99981754772095111</v>
      </c>
      <c r="AM14" s="93">
        <f t="shared" si="14"/>
        <v>1</v>
      </c>
      <c r="AN14" s="93">
        <f t="shared" si="15"/>
        <v>0.99997640419981615</v>
      </c>
      <c r="AO14" s="93">
        <f t="shared" si="16"/>
        <v>0.99284985502103107</v>
      </c>
      <c r="AP14" s="93">
        <f t="shared" si="17"/>
        <v>0.99996455786042882</v>
      </c>
      <c r="AQ14" s="93">
        <f t="shared" si="18"/>
        <v>0.99997744109428344</v>
      </c>
      <c r="AR14" s="13">
        <f t="shared" si="19"/>
        <v>0.84532155121173058</v>
      </c>
    </row>
    <row r="15" spans="2:44">
      <c r="B15" s="21" t="s">
        <v>29</v>
      </c>
      <c r="C15" s="27">
        <v>1</v>
      </c>
      <c r="D15" s="153">
        <v>6</v>
      </c>
      <c r="E15" s="27">
        <v>100</v>
      </c>
      <c r="F15" s="155">
        <v>1</v>
      </c>
      <c r="G15" s="27">
        <v>70</v>
      </c>
      <c r="H15" s="153"/>
      <c r="I15" s="27"/>
      <c r="J15" s="153">
        <v>4</v>
      </c>
      <c r="K15" s="27">
        <v>8</v>
      </c>
      <c r="L15" s="155">
        <v>226.6</v>
      </c>
      <c r="M15" s="28">
        <v>3125</v>
      </c>
      <c r="N15" s="163">
        <v>1600</v>
      </c>
      <c r="O15" s="29"/>
      <c r="P15" s="163">
        <v>2100</v>
      </c>
      <c r="Q15" s="30"/>
      <c r="R15" s="155">
        <v>3000</v>
      </c>
      <c r="S15" s="28">
        <v>3400</v>
      </c>
      <c r="T15" s="155">
        <v>12000</v>
      </c>
      <c r="U15" s="31">
        <v>13</v>
      </c>
      <c r="X15" s="21" t="s">
        <v>29</v>
      </c>
      <c r="Y15" s="93">
        <f t="shared" si="0"/>
        <v>1</v>
      </c>
      <c r="Z15" s="93">
        <f t="shared" si="1"/>
        <v>1.0461538461538462</v>
      </c>
      <c r="AA15" s="93">
        <f t="shared" si="2"/>
        <v>10</v>
      </c>
      <c r="AB15" s="93">
        <f t="shared" si="3"/>
        <v>1</v>
      </c>
      <c r="AC15" s="93">
        <f t="shared" si="4"/>
        <v>7.1578947368421053</v>
      </c>
      <c r="AD15" s="93">
        <f t="shared" si="5"/>
        <v>0.52631578947368429</v>
      </c>
      <c r="AE15" s="93">
        <f t="shared" si="6"/>
        <v>0.52631578947368429</v>
      </c>
      <c r="AF15" s="93">
        <f t="shared" si="7"/>
        <v>2.1739130434782608</v>
      </c>
      <c r="AG15" s="93">
        <f t="shared" si="8"/>
        <v>3.7391304347826089</v>
      </c>
      <c r="AH15" s="93">
        <f t="shared" si="9"/>
        <v>1.0197088892327102</v>
      </c>
      <c r="AI15" s="93">
        <f t="shared" si="10"/>
        <v>1.0008017050080036</v>
      </c>
      <c r="AJ15" s="93">
        <f t="shared" si="11"/>
        <v>1.0161111129758233</v>
      </c>
      <c r="AK15" s="93">
        <f t="shared" si="12"/>
        <v>1</v>
      </c>
      <c r="AL15" s="93">
        <f t="shared" si="13"/>
        <v>1.0093962923710196</v>
      </c>
      <c r="AM15" s="93">
        <f t="shared" si="14"/>
        <v>1</v>
      </c>
      <c r="AN15" s="93">
        <f t="shared" si="15"/>
        <v>1.0053635731915525</v>
      </c>
      <c r="AO15" s="93">
        <f t="shared" si="16"/>
        <v>1.1162533724245565</v>
      </c>
      <c r="AP15" s="93">
        <f t="shared" si="17"/>
        <v>1.0053645791257126</v>
      </c>
      <c r="AQ15" s="93">
        <f t="shared" si="18"/>
        <v>1.000232454811079</v>
      </c>
      <c r="AR15" s="13">
        <f t="shared" si="19"/>
        <v>1.9654187168076132</v>
      </c>
    </row>
    <row r="16" spans="2:44">
      <c r="B16" s="21" t="s">
        <v>30</v>
      </c>
      <c r="C16" s="27">
        <v>2</v>
      </c>
      <c r="D16" s="153">
        <v>8</v>
      </c>
      <c r="E16" s="27">
        <v>90</v>
      </c>
      <c r="F16" s="155">
        <v>15</v>
      </c>
      <c r="G16" s="27">
        <v>80</v>
      </c>
      <c r="H16" s="153">
        <v>50</v>
      </c>
      <c r="I16" s="27"/>
      <c r="J16" s="153"/>
      <c r="K16" s="27">
        <v>20</v>
      </c>
      <c r="L16" s="155">
        <v>375</v>
      </c>
      <c r="M16" s="28">
        <v>6446</v>
      </c>
      <c r="N16" s="163"/>
      <c r="O16" s="29"/>
      <c r="P16" s="163"/>
      <c r="Q16" s="30"/>
      <c r="R16" s="155">
        <v>11052</v>
      </c>
      <c r="S16" s="28">
        <v>13836</v>
      </c>
      <c r="T16" s="155">
        <v>2478</v>
      </c>
      <c r="U16" s="31">
        <v>968</v>
      </c>
      <c r="X16" s="21" t="s">
        <v>30</v>
      </c>
      <c r="Y16" s="93">
        <f t="shared" si="0"/>
        <v>1.1097560975609757</v>
      </c>
      <c r="Z16" s="93">
        <f t="shared" si="1"/>
        <v>1.0646153846153845</v>
      </c>
      <c r="AA16" s="93">
        <f t="shared" si="2"/>
        <v>9.0425531914893611</v>
      </c>
      <c r="AB16" s="93">
        <f t="shared" si="3"/>
        <v>1.1906202723146748</v>
      </c>
      <c r="AC16" s="93">
        <f t="shared" si="4"/>
        <v>8.1052631578947363</v>
      </c>
      <c r="AD16" s="93">
        <f t="shared" si="5"/>
        <v>5.2631578947368416</v>
      </c>
      <c r="AE16" s="93">
        <f t="shared" si="6"/>
        <v>0.52631578947368429</v>
      </c>
      <c r="AF16" s="93">
        <f t="shared" si="7"/>
        <v>0.60869565217391308</v>
      </c>
      <c r="AG16" s="93">
        <f t="shared" si="8"/>
        <v>8.4347826086956523</v>
      </c>
      <c r="AH16" s="93">
        <f t="shared" si="9"/>
        <v>1.0462016352665342</v>
      </c>
      <c r="AI16" s="93">
        <f t="shared" si="10"/>
        <v>1.0016536929541093</v>
      </c>
      <c r="AJ16" s="93">
        <f t="shared" si="11"/>
        <v>1</v>
      </c>
      <c r="AK16" s="93">
        <f t="shared" si="12"/>
        <v>1</v>
      </c>
      <c r="AL16" s="93">
        <f t="shared" si="13"/>
        <v>0.99981754772095111</v>
      </c>
      <c r="AM16" s="93">
        <f t="shared" si="14"/>
        <v>1</v>
      </c>
      <c r="AN16" s="93">
        <f t="shared" si="15"/>
        <v>1.0198227347653723</v>
      </c>
      <c r="AO16" s="93">
        <f t="shared" si="16"/>
        <v>1.4950295805490246</v>
      </c>
      <c r="AP16" s="93">
        <f t="shared" si="17"/>
        <v>1.00107966225171</v>
      </c>
      <c r="AQ16" s="93">
        <f t="shared" si="18"/>
        <v>1.0189661547756712</v>
      </c>
      <c r="AR16" s="13">
        <f t="shared" si="19"/>
        <v>2.4172805819599259</v>
      </c>
    </row>
    <row r="17" spans="2:44">
      <c r="B17" s="21" t="s">
        <v>31</v>
      </c>
      <c r="C17" s="27">
        <v>2</v>
      </c>
      <c r="D17" s="153">
        <v>16</v>
      </c>
      <c r="E17" s="27">
        <v>100</v>
      </c>
      <c r="F17" s="155">
        <v>10</v>
      </c>
      <c r="G17" s="27">
        <v>100</v>
      </c>
      <c r="H17" s="153"/>
      <c r="I17" s="27"/>
      <c r="J17" s="153">
        <v>1</v>
      </c>
      <c r="K17" s="27">
        <v>24</v>
      </c>
      <c r="L17" s="155">
        <v>378</v>
      </c>
      <c r="M17" s="28">
        <v>22293</v>
      </c>
      <c r="N17" s="163">
        <v>2040</v>
      </c>
      <c r="O17" s="29">
        <v>1000</v>
      </c>
      <c r="P17" s="163">
        <v>1656</v>
      </c>
      <c r="Q17" s="30"/>
      <c r="R17" s="155"/>
      <c r="S17" s="28">
        <v>16762</v>
      </c>
      <c r="T17" s="155"/>
      <c r="U17" s="31">
        <v>109</v>
      </c>
      <c r="X17" s="21" t="s">
        <v>31</v>
      </c>
      <c r="Y17" s="93">
        <f t="shared" si="0"/>
        <v>1.1097560975609757</v>
      </c>
      <c r="Z17" s="93">
        <f t="shared" si="1"/>
        <v>1.1384615384615384</v>
      </c>
      <c r="AA17" s="93">
        <f t="shared" si="2"/>
        <v>10</v>
      </c>
      <c r="AB17" s="93">
        <f t="shared" si="3"/>
        <v>1.1225416036308624</v>
      </c>
      <c r="AC17" s="93">
        <f t="shared" si="4"/>
        <v>10</v>
      </c>
      <c r="AD17" s="93">
        <f t="shared" si="5"/>
        <v>0.52631578947368429</v>
      </c>
      <c r="AE17" s="93">
        <f t="shared" si="6"/>
        <v>0.52631578947368429</v>
      </c>
      <c r="AF17" s="93">
        <f t="shared" si="7"/>
        <v>1</v>
      </c>
      <c r="AG17" s="93">
        <f t="shared" si="8"/>
        <v>10</v>
      </c>
      <c r="AH17" s="93">
        <f t="shared" si="9"/>
        <v>1.0467372029087274</v>
      </c>
      <c r="AI17" s="93">
        <f t="shared" si="10"/>
        <v>1.0057191711178963</v>
      </c>
      <c r="AJ17" s="93">
        <f t="shared" si="11"/>
        <v>1.0205416690441746</v>
      </c>
      <c r="AK17" s="93">
        <f t="shared" si="12"/>
        <v>1.0752265258760443</v>
      </c>
      <c r="AL17" s="93">
        <f t="shared" si="13"/>
        <v>1.0073710720735765</v>
      </c>
      <c r="AM17" s="93">
        <f t="shared" si="14"/>
        <v>1</v>
      </c>
      <c r="AN17" s="93">
        <f t="shared" si="15"/>
        <v>0.99997640419981615</v>
      </c>
      <c r="AO17" s="93">
        <f t="shared" si="16"/>
        <v>1.6012291958204117</v>
      </c>
      <c r="AP17" s="93">
        <f t="shared" si="17"/>
        <v>0.99996455786042882</v>
      </c>
      <c r="AQ17" s="93">
        <f t="shared" si="18"/>
        <v>1.002115633027415</v>
      </c>
      <c r="AR17" s="13">
        <f t="shared" si="19"/>
        <v>2.4306459079225915</v>
      </c>
    </row>
    <row r="18" spans="2:44">
      <c r="B18" s="21" t="s">
        <v>32</v>
      </c>
      <c r="C18" s="27">
        <v>15</v>
      </c>
      <c r="D18" s="153">
        <v>156</v>
      </c>
      <c r="E18" s="27">
        <v>100</v>
      </c>
      <c r="F18" s="155">
        <v>21</v>
      </c>
      <c r="G18" s="27">
        <v>100</v>
      </c>
      <c r="H18" s="153">
        <v>70</v>
      </c>
      <c r="I18" s="27"/>
      <c r="J18" s="153"/>
      <c r="K18" s="27">
        <v>24</v>
      </c>
      <c r="L18" s="155">
        <v>2901.26</v>
      </c>
      <c r="M18" s="28">
        <v>43364.79</v>
      </c>
      <c r="N18" s="163"/>
      <c r="O18" s="29"/>
      <c r="P18" s="163"/>
      <c r="Q18" s="30">
        <v>6892</v>
      </c>
      <c r="R18" s="155">
        <v>52626.43</v>
      </c>
      <c r="S18" s="28">
        <v>13997.28</v>
      </c>
      <c r="T18" s="155">
        <v>196</v>
      </c>
      <c r="U18" s="31">
        <v>2867.74</v>
      </c>
      <c r="X18" s="21" t="s">
        <v>32</v>
      </c>
      <c r="Y18" s="93">
        <f t="shared" si="0"/>
        <v>2.5365853658536586</v>
      </c>
      <c r="Z18" s="93">
        <f t="shared" si="1"/>
        <v>2.4307692307692306</v>
      </c>
      <c r="AA18" s="93">
        <f t="shared" si="2"/>
        <v>10</v>
      </c>
      <c r="AB18" s="93">
        <f t="shared" si="3"/>
        <v>1.2723146747352496</v>
      </c>
      <c r="AC18" s="93">
        <f t="shared" si="4"/>
        <v>10</v>
      </c>
      <c r="AD18" s="93">
        <f t="shared" si="5"/>
        <v>7.1578947368421053</v>
      </c>
      <c r="AE18" s="93">
        <f t="shared" si="6"/>
        <v>0.52631578947368429</v>
      </c>
      <c r="AF18" s="93">
        <f t="shared" si="7"/>
        <v>0.60869565217391308</v>
      </c>
      <c r="AG18" s="93">
        <f t="shared" si="8"/>
        <v>10</v>
      </c>
      <c r="AH18" s="93">
        <f t="shared" si="9"/>
        <v>1.4971960058555396</v>
      </c>
      <c r="AI18" s="93">
        <f t="shared" si="10"/>
        <v>1.0111250461804888</v>
      </c>
      <c r="AJ18" s="93">
        <f t="shared" si="11"/>
        <v>1</v>
      </c>
      <c r="AK18" s="93">
        <f t="shared" si="12"/>
        <v>1</v>
      </c>
      <c r="AL18" s="93">
        <f t="shared" si="13"/>
        <v>0.99981754772095111</v>
      </c>
      <c r="AM18" s="93">
        <f t="shared" si="14"/>
        <v>1.0167976672398042</v>
      </c>
      <c r="AN18" s="93">
        <f t="shared" si="15"/>
        <v>1.0944788948137416</v>
      </c>
      <c r="AO18" s="93">
        <f t="shared" si="16"/>
        <v>1.5008832626922131</v>
      </c>
      <c r="AP18" s="93">
        <f t="shared" si="17"/>
        <v>1.0000527582077618</v>
      </c>
      <c r="AQ18" s="93">
        <f t="shared" si="18"/>
        <v>1.056232290032985</v>
      </c>
      <c r="AR18" s="13">
        <f t="shared" si="19"/>
        <v>2.9320609959258599</v>
      </c>
    </row>
    <row r="19" spans="2:44">
      <c r="B19" s="21" t="s">
        <v>33</v>
      </c>
      <c r="C19" s="27">
        <v>5</v>
      </c>
      <c r="D19" s="153">
        <v>90</v>
      </c>
      <c r="E19" s="27">
        <v>100</v>
      </c>
      <c r="F19" s="155">
        <v>11</v>
      </c>
      <c r="G19" s="27">
        <v>100</v>
      </c>
      <c r="H19" s="153">
        <v>50</v>
      </c>
      <c r="I19" s="27">
        <v>90</v>
      </c>
      <c r="J19" s="153"/>
      <c r="K19" s="27">
        <v>24</v>
      </c>
      <c r="L19" s="155">
        <v>326</v>
      </c>
      <c r="M19" s="28">
        <v>25142</v>
      </c>
      <c r="N19" s="163"/>
      <c r="O19" s="29"/>
      <c r="P19" s="163"/>
      <c r="Q19" s="30"/>
      <c r="R19" s="155">
        <v>39873</v>
      </c>
      <c r="S19" s="28">
        <v>11172</v>
      </c>
      <c r="T19" s="155"/>
      <c r="U19" s="31">
        <v>650</v>
      </c>
      <c r="X19" s="21" t="s">
        <v>33</v>
      </c>
      <c r="Y19" s="93">
        <f t="shared" si="0"/>
        <v>1.4390243902439024</v>
      </c>
      <c r="Z19" s="93">
        <f t="shared" si="1"/>
        <v>1.8215384615384616</v>
      </c>
      <c r="AA19" s="93">
        <f t="shared" si="2"/>
        <v>10</v>
      </c>
      <c r="AB19" s="93">
        <f t="shared" si="3"/>
        <v>1.1361573373676248</v>
      </c>
      <c r="AC19" s="93">
        <f t="shared" si="4"/>
        <v>10</v>
      </c>
      <c r="AD19" s="93">
        <f t="shared" si="5"/>
        <v>5.2631578947368416</v>
      </c>
      <c r="AE19" s="93">
        <f t="shared" si="6"/>
        <v>9.0526315789473681</v>
      </c>
      <c r="AF19" s="93">
        <f t="shared" si="7"/>
        <v>0.60869565217391308</v>
      </c>
      <c r="AG19" s="93">
        <f t="shared" si="8"/>
        <v>10</v>
      </c>
      <c r="AH19" s="93">
        <f t="shared" si="9"/>
        <v>1.0374540304440452</v>
      </c>
      <c r="AI19" s="93">
        <f t="shared" si="10"/>
        <v>1.006450069539593</v>
      </c>
      <c r="AJ19" s="93">
        <f t="shared" si="11"/>
        <v>1</v>
      </c>
      <c r="AK19" s="93">
        <f t="shared" si="12"/>
        <v>1</v>
      </c>
      <c r="AL19" s="93">
        <f t="shared" si="13"/>
        <v>0.99981754772095111</v>
      </c>
      <c r="AM19" s="93">
        <f t="shared" si="14"/>
        <v>1</v>
      </c>
      <c r="AN19" s="93">
        <f t="shared" si="15"/>
        <v>1.0715772672689823</v>
      </c>
      <c r="AO19" s="93">
        <f t="shared" si="16"/>
        <v>1.3983392951481446</v>
      </c>
      <c r="AP19" s="93">
        <f t="shared" si="17"/>
        <v>0.99996455786042882</v>
      </c>
      <c r="AQ19" s="93">
        <f t="shared" si="18"/>
        <v>1.0127281269340584</v>
      </c>
      <c r="AR19" s="13">
        <f t="shared" si="19"/>
        <v>3.1498703268381227</v>
      </c>
    </row>
    <row r="20" spans="2:44">
      <c r="B20" s="21" t="s">
        <v>34</v>
      </c>
      <c r="C20" s="27">
        <v>6</v>
      </c>
      <c r="D20" s="153">
        <v>40</v>
      </c>
      <c r="E20" s="27">
        <v>90</v>
      </c>
      <c r="F20" s="155">
        <v>17</v>
      </c>
      <c r="G20" s="27">
        <v>90</v>
      </c>
      <c r="H20" s="153"/>
      <c r="I20" s="27">
        <v>100</v>
      </c>
      <c r="J20" s="153">
        <v>3</v>
      </c>
      <c r="K20" s="27">
        <v>24</v>
      </c>
      <c r="L20" s="155">
        <v>720</v>
      </c>
      <c r="M20" s="28">
        <v>6813.07</v>
      </c>
      <c r="N20" s="163"/>
      <c r="O20" s="29"/>
      <c r="P20" s="163"/>
      <c r="Q20" s="30"/>
      <c r="R20" s="155">
        <v>18240</v>
      </c>
      <c r="S20" s="28">
        <v>3430.5</v>
      </c>
      <c r="T20" s="155">
        <v>6335</v>
      </c>
      <c r="U20" s="31">
        <v>450</v>
      </c>
      <c r="X20" s="21" t="s">
        <v>34</v>
      </c>
      <c r="Y20" s="93">
        <f t="shared" si="0"/>
        <v>1.5487804878048781</v>
      </c>
      <c r="Z20" s="93">
        <f t="shared" si="1"/>
        <v>1.3599999999999999</v>
      </c>
      <c r="AA20" s="93">
        <f t="shared" si="2"/>
        <v>9.0425531914893611</v>
      </c>
      <c r="AB20" s="93">
        <f t="shared" si="3"/>
        <v>1.2178517397881996</v>
      </c>
      <c r="AC20" s="93">
        <f t="shared" si="4"/>
        <v>9.0526315789473681</v>
      </c>
      <c r="AD20" s="93">
        <f t="shared" si="5"/>
        <v>0.52631578947368429</v>
      </c>
      <c r="AE20" s="93">
        <f t="shared" si="6"/>
        <v>10</v>
      </c>
      <c r="AF20" s="93">
        <f t="shared" si="7"/>
        <v>1.7826086956521738</v>
      </c>
      <c r="AG20" s="93">
        <f t="shared" si="8"/>
        <v>10</v>
      </c>
      <c r="AH20" s="93">
        <f t="shared" si="9"/>
        <v>1.1077919141187531</v>
      </c>
      <c r="AI20" s="93">
        <f t="shared" si="10"/>
        <v>1.0017478631484416</v>
      </c>
      <c r="AJ20" s="93">
        <f t="shared" si="11"/>
        <v>1</v>
      </c>
      <c r="AK20" s="93">
        <f t="shared" si="12"/>
        <v>1</v>
      </c>
      <c r="AL20" s="93">
        <f t="shared" si="13"/>
        <v>0.99981754772095111</v>
      </c>
      <c r="AM20" s="93">
        <f t="shared" si="14"/>
        <v>1</v>
      </c>
      <c r="AN20" s="93">
        <f t="shared" si="15"/>
        <v>1.0327303916695725</v>
      </c>
      <c r="AO20" s="93">
        <f t="shared" si="16"/>
        <v>1.1173603745659704</v>
      </c>
      <c r="AP20" s="93">
        <f t="shared" si="17"/>
        <v>1.0028153190867266</v>
      </c>
      <c r="AQ20" s="93">
        <f t="shared" si="18"/>
        <v>1.0088048389833584</v>
      </c>
      <c r="AR20" s="13">
        <f t="shared" si="19"/>
        <v>2.8843057753920762</v>
      </c>
    </row>
    <row r="21" spans="2:44">
      <c r="B21" s="21" t="s">
        <v>35</v>
      </c>
      <c r="C21" s="27">
        <v>3</v>
      </c>
      <c r="D21" s="153">
        <v>26</v>
      </c>
      <c r="E21" s="27">
        <v>75</v>
      </c>
      <c r="F21" s="155">
        <v>17</v>
      </c>
      <c r="G21" s="27">
        <v>26</v>
      </c>
      <c r="H21" s="153">
        <v>100</v>
      </c>
      <c r="I21" s="27"/>
      <c r="J21" s="153"/>
      <c r="K21" s="27">
        <v>24</v>
      </c>
      <c r="L21" s="155">
        <v>2800</v>
      </c>
      <c r="M21" s="28">
        <v>938.96</v>
      </c>
      <c r="N21" s="163"/>
      <c r="O21" s="29"/>
      <c r="P21" s="163"/>
      <c r="Q21" s="30"/>
      <c r="R21" s="155">
        <v>170</v>
      </c>
      <c r="S21" s="28">
        <v>6639.39</v>
      </c>
      <c r="T21" s="155">
        <v>14472</v>
      </c>
      <c r="U21" s="31">
        <v>837.1</v>
      </c>
      <c r="X21" s="21" t="s">
        <v>35</v>
      </c>
      <c r="Y21" s="93">
        <f t="shared" si="0"/>
        <v>1.2195121951219512</v>
      </c>
      <c r="Z21" s="93">
        <f t="shared" si="1"/>
        <v>1.2307692307692308</v>
      </c>
      <c r="AA21" s="93">
        <f t="shared" si="2"/>
        <v>7.6063829787234045</v>
      </c>
      <c r="AB21" s="93">
        <f t="shared" si="3"/>
        <v>1.2178517397881996</v>
      </c>
      <c r="AC21" s="93">
        <f t="shared" si="4"/>
        <v>2.9894736842105263</v>
      </c>
      <c r="AD21" s="93">
        <f t="shared" si="5"/>
        <v>10</v>
      </c>
      <c r="AE21" s="93">
        <f t="shared" si="6"/>
        <v>0.52631578947368429</v>
      </c>
      <c r="AF21" s="93">
        <f t="shared" si="7"/>
        <v>0.60869565217391308</v>
      </c>
      <c r="AG21" s="93">
        <f t="shared" si="8"/>
        <v>10</v>
      </c>
      <c r="AH21" s="93">
        <f t="shared" si="9"/>
        <v>1.4791188127060448</v>
      </c>
      <c r="AI21" s="93">
        <f t="shared" si="10"/>
        <v>1.0002408860589809</v>
      </c>
      <c r="AJ21" s="93">
        <f t="shared" si="11"/>
        <v>1</v>
      </c>
      <c r="AK21" s="93">
        <f t="shared" si="12"/>
        <v>1</v>
      </c>
      <c r="AL21" s="93">
        <f t="shared" si="13"/>
        <v>0.99981754772095111</v>
      </c>
      <c r="AM21" s="93">
        <f t="shared" si="14"/>
        <v>1</v>
      </c>
      <c r="AN21" s="93">
        <f t="shared" si="15"/>
        <v>1.0002816771093479</v>
      </c>
      <c r="AO21" s="93">
        <f t="shared" si="16"/>
        <v>1.2338275254368525</v>
      </c>
      <c r="AP21" s="93">
        <f t="shared" si="17"/>
        <v>1.0064769835063609</v>
      </c>
      <c r="AQ21" s="93">
        <f t="shared" si="18"/>
        <v>1.0163983628119382</v>
      </c>
      <c r="AR21" s="13">
        <f t="shared" si="19"/>
        <v>2.4281664771374416</v>
      </c>
    </row>
    <row r="22" spans="2:44">
      <c r="B22" s="21" t="s">
        <v>36</v>
      </c>
      <c r="C22" s="27">
        <v>2</v>
      </c>
      <c r="D22" s="153">
        <v>18</v>
      </c>
      <c r="E22" s="27">
        <v>80</v>
      </c>
      <c r="F22" s="155">
        <v>10</v>
      </c>
      <c r="G22" s="27"/>
      <c r="H22" s="153">
        <v>100</v>
      </c>
      <c r="I22" s="27"/>
      <c r="J22" s="153"/>
      <c r="K22" s="27">
        <v>24</v>
      </c>
      <c r="L22" s="155">
        <v>800</v>
      </c>
      <c r="M22" s="28">
        <v>876</v>
      </c>
      <c r="N22" s="163">
        <v>18</v>
      </c>
      <c r="O22" s="29"/>
      <c r="P22" s="163"/>
      <c r="Q22" s="30"/>
      <c r="R22" s="155">
        <v>10410</v>
      </c>
      <c r="S22" s="28">
        <v>3136</v>
      </c>
      <c r="T22" s="155"/>
      <c r="U22" s="31">
        <v>274</v>
      </c>
      <c r="X22" s="21" t="s">
        <v>36</v>
      </c>
      <c r="Y22" s="93">
        <f t="shared" si="0"/>
        <v>1.1097560975609757</v>
      </c>
      <c r="Z22" s="93">
        <f t="shared" si="1"/>
        <v>1.1569230769230769</v>
      </c>
      <c r="AA22" s="93">
        <f t="shared" si="2"/>
        <v>8.085106382978724</v>
      </c>
      <c r="AB22" s="93">
        <f t="shared" si="3"/>
        <v>1.1225416036308624</v>
      </c>
      <c r="AC22" s="93">
        <f t="shared" si="4"/>
        <v>0.52631578947368429</v>
      </c>
      <c r="AD22" s="93">
        <f t="shared" si="5"/>
        <v>10</v>
      </c>
      <c r="AE22" s="93">
        <f t="shared" si="6"/>
        <v>0.52631578947368429</v>
      </c>
      <c r="AF22" s="93">
        <f t="shared" si="7"/>
        <v>0.60869565217391308</v>
      </c>
      <c r="AG22" s="93">
        <f t="shared" si="8"/>
        <v>10</v>
      </c>
      <c r="AH22" s="93">
        <f t="shared" si="9"/>
        <v>1.1220737179105722</v>
      </c>
      <c r="AI22" s="93">
        <f t="shared" si="10"/>
        <v>1.0002247339478436</v>
      </c>
      <c r="AJ22" s="93">
        <f t="shared" si="11"/>
        <v>1.0001812500209779</v>
      </c>
      <c r="AK22" s="93">
        <f t="shared" si="12"/>
        <v>1</v>
      </c>
      <c r="AL22" s="93">
        <f t="shared" si="13"/>
        <v>0.99981754772095111</v>
      </c>
      <c r="AM22" s="93">
        <f t="shared" si="14"/>
        <v>1</v>
      </c>
      <c r="AN22" s="93">
        <f t="shared" si="15"/>
        <v>1.0186698806011409</v>
      </c>
      <c r="AO22" s="93">
        <f t="shared" si="16"/>
        <v>1.1066714522496945</v>
      </c>
      <c r="AP22" s="93">
        <f t="shared" si="17"/>
        <v>0.99996455786042882</v>
      </c>
      <c r="AQ22" s="93">
        <f t="shared" si="18"/>
        <v>1.0053523455867424</v>
      </c>
      <c r="AR22" s="13">
        <f t="shared" si="19"/>
        <v>2.2836110462164885</v>
      </c>
    </row>
    <row r="23" spans="2:44">
      <c r="B23" s="21" t="s">
        <v>37</v>
      </c>
      <c r="C23" s="27">
        <v>4</v>
      </c>
      <c r="D23" s="153">
        <v>26</v>
      </c>
      <c r="E23" s="27">
        <v>80</v>
      </c>
      <c r="F23" s="155">
        <v>8</v>
      </c>
      <c r="G23" s="27">
        <v>90</v>
      </c>
      <c r="H23" s="153">
        <v>60</v>
      </c>
      <c r="I23" s="27"/>
      <c r="J23" s="153">
        <v>1</v>
      </c>
      <c r="K23" s="27">
        <v>24</v>
      </c>
      <c r="L23" s="155">
        <v>245.55</v>
      </c>
      <c r="M23" s="28">
        <v>25000</v>
      </c>
      <c r="N23" s="163">
        <v>15000</v>
      </c>
      <c r="O23" s="29">
        <v>5000</v>
      </c>
      <c r="P23" s="163">
        <v>5000</v>
      </c>
      <c r="Q23" s="30"/>
      <c r="R23" s="155"/>
      <c r="S23" s="28"/>
      <c r="T23" s="155">
        <v>2000</v>
      </c>
      <c r="U23" s="31">
        <v>635.20000000000005</v>
      </c>
      <c r="X23" s="21" t="s">
        <v>37</v>
      </c>
      <c r="Y23" s="93">
        <f t="shared" si="0"/>
        <v>1.3292682926829267</v>
      </c>
      <c r="Z23" s="93">
        <f t="shared" si="1"/>
        <v>1.2307692307692308</v>
      </c>
      <c r="AA23" s="93">
        <f t="shared" si="2"/>
        <v>8.085106382978724</v>
      </c>
      <c r="AB23" s="93">
        <f t="shared" si="3"/>
        <v>1.0953101361573374</v>
      </c>
      <c r="AC23" s="93">
        <f t="shared" si="4"/>
        <v>9.0526315789473681</v>
      </c>
      <c r="AD23" s="93">
        <f t="shared" si="5"/>
        <v>6.2105263157894743</v>
      </c>
      <c r="AE23" s="93">
        <f t="shared" si="6"/>
        <v>0.52631578947368429</v>
      </c>
      <c r="AF23" s="93">
        <f t="shared" si="7"/>
        <v>1</v>
      </c>
      <c r="AG23" s="93">
        <f t="shared" si="8"/>
        <v>10</v>
      </c>
      <c r="AH23" s="93">
        <f t="shared" si="9"/>
        <v>1.0230918915058973</v>
      </c>
      <c r="AI23" s="93">
        <f t="shared" si="10"/>
        <v>1.0064136400640293</v>
      </c>
      <c r="AJ23" s="93">
        <f t="shared" si="11"/>
        <v>1.1510416841483431</v>
      </c>
      <c r="AK23" s="93">
        <f t="shared" si="12"/>
        <v>1.3761326293802212</v>
      </c>
      <c r="AL23" s="93">
        <f t="shared" si="13"/>
        <v>1.0226240826020663</v>
      </c>
      <c r="AM23" s="93">
        <f t="shared" si="14"/>
        <v>1</v>
      </c>
      <c r="AN23" s="93">
        <f t="shared" si="15"/>
        <v>0.99997640419981615</v>
      </c>
      <c r="AO23" s="93">
        <f t="shared" si="16"/>
        <v>0.99284985502103107</v>
      </c>
      <c r="AP23" s="93">
        <f t="shared" si="17"/>
        <v>1.0008645614046427</v>
      </c>
      <c r="AQ23" s="93">
        <f t="shared" si="18"/>
        <v>1.0124378036257065</v>
      </c>
      <c r="AR23" s="13">
        <f t="shared" si="19"/>
        <v>2.5850189620394999</v>
      </c>
    </row>
    <row r="24" spans="2:44">
      <c r="B24" s="21" t="s">
        <v>38</v>
      </c>
      <c r="C24" s="27">
        <v>3</v>
      </c>
      <c r="D24" s="153">
        <v>20</v>
      </c>
      <c r="E24" s="27">
        <v>90</v>
      </c>
      <c r="F24" s="155">
        <v>10</v>
      </c>
      <c r="G24" s="27">
        <v>92</v>
      </c>
      <c r="H24" s="153"/>
      <c r="I24" s="27"/>
      <c r="J24" s="153"/>
      <c r="K24" s="27">
        <v>14</v>
      </c>
      <c r="L24" s="155">
        <v>846.95</v>
      </c>
      <c r="M24" s="28">
        <v>2120</v>
      </c>
      <c r="N24" s="163">
        <v>10000</v>
      </c>
      <c r="O24" s="29"/>
      <c r="P24" s="163">
        <v>1800</v>
      </c>
      <c r="Q24" s="30"/>
      <c r="R24" s="155"/>
      <c r="S24" s="28"/>
      <c r="T24" s="155"/>
      <c r="U24" s="31">
        <v>139.19999999999999</v>
      </c>
      <c r="X24" s="21" t="s">
        <v>38</v>
      </c>
      <c r="Y24" s="93">
        <f t="shared" si="0"/>
        <v>1.2195121951219512</v>
      </c>
      <c r="Z24" s="93">
        <f t="shared" si="1"/>
        <v>1.1753846153846155</v>
      </c>
      <c r="AA24" s="93">
        <f t="shared" si="2"/>
        <v>9.0425531914893611</v>
      </c>
      <c r="AB24" s="93">
        <f t="shared" si="3"/>
        <v>1.1225416036308624</v>
      </c>
      <c r="AC24" s="93">
        <f t="shared" si="4"/>
        <v>9.2421052631578942</v>
      </c>
      <c r="AD24" s="93">
        <f t="shared" si="5"/>
        <v>0.52631578947368429</v>
      </c>
      <c r="AE24" s="93">
        <f t="shared" si="6"/>
        <v>0.52631578947368429</v>
      </c>
      <c r="AF24" s="93">
        <f t="shared" si="7"/>
        <v>0.60869565217391308</v>
      </c>
      <c r="AG24" s="93">
        <f t="shared" si="8"/>
        <v>6.0869565217391299</v>
      </c>
      <c r="AH24" s="93">
        <f t="shared" si="9"/>
        <v>1.1304553515108959</v>
      </c>
      <c r="AI24" s="93">
        <f t="shared" si="10"/>
        <v>1.0005438766774297</v>
      </c>
      <c r="AJ24" s="93">
        <f t="shared" si="11"/>
        <v>1.1006944560988954</v>
      </c>
      <c r="AK24" s="93">
        <f t="shared" si="12"/>
        <v>1</v>
      </c>
      <c r="AL24" s="93">
        <f t="shared" si="13"/>
        <v>1.0080279002781525</v>
      </c>
      <c r="AM24" s="93">
        <f t="shared" si="14"/>
        <v>1</v>
      </c>
      <c r="AN24" s="93">
        <f t="shared" si="15"/>
        <v>0.99997640419981615</v>
      </c>
      <c r="AO24" s="93">
        <f t="shared" si="16"/>
        <v>0.99284985502103107</v>
      </c>
      <c r="AP24" s="93">
        <f t="shared" si="17"/>
        <v>0.99996455786042882</v>
      </c>
      <c r="AQ24" s="93">
        <f t="shared" si="18"/>
        <v>1.0027080495079705</v>
      </c>
      <c r="AR24" s="13">
        <f t="shared" si="19"/>
        <v>2.093979003831564</v>
      </c>
    </row>
    <row r="25" spans="2:44">
      <c r="B25" s="21" t="s">
        <v>39</v>
      </c>
      <c r="C25" s="27">
        <v>10</v>
      </c>
      <c r="D25" s="153">
        <v>51</v>
      </c>
      <c r="E25" s="27">
        <v>100</v>
      </c>
      <c r="F25" s="155">
        <v>100</v>
      </c>
      <c r="G25" s="27">
        <v>100</v>
      </c>
      <c r="H25" s="153">
        <v>100</v>
      </c>
      <c r="I25" s="27"/>
      <c r="J25" s="153"/>
      <c r="K25" s="27">
        <v>16</v>
      </c>
      <c r="L25" s="155">
        <v>1498</v>
      </c>
      <c r="M25" s="28">
        <v>4855</v>
      </c>
      <c r="N25" s="163">
        <v>10883.15</v>
      </c>
      <c r="O25" s="29"/>
      <c r="P25" s="163">
        <v>1399.4</v>
      </c>
      <c r="Q25" s="30"/>
      <c r="R25" s="155">
        <v>29650.45</v>
      </c>
      <c r="S25" s="28">
        <v>10566.39</v>
      </c>
      <c r="T25" s="155"/>
      <c r="U25" s="31">
        <v>5.74</v>
      </c>
      <c r="X25" s="21" t="s">
        <v>39</v>
      </c>
      <c r="Y25" s="93">
        <f t="shared" si="0"/>
        <v>1.9878048780487805</v>
      </c>
      <c r="Z25" s="93">
        <f t="shared" si="1"/>
        <v>1.4615384615384615</v>
      </c>
      <c r="AA25" s="93">
        <f t="shared" si="2"/>
        <v>10</v>
      </c>
      <c r="AB25" s="93">
        <f t="shared" si="3"/>
        <v>2.3479576399394855</v>
      </c>
      <c r="AC25" s="93">
        <f t="shared" si="4"/>
        <v>10</v>
      </c>
      <c r="AD25" s="93">
        <f t="shared" si="5"/>
        <v>10</v>
      </c>
      <c r="AE25" s="93">
        <f t="shared" si="6"/>
        <v>0.52631578947368429</v>
      </c>
      <c r="AF25" s="93">
        <f t="shared" si="7"/>
        <v>0.60869565217391308</v>
      </c>
      <c r="AG25" s="93">
        <f t="shared" si="8"/>
        <v>6.8695652173913047</v>
      </c>
      <c r="AH25" s="93">
        <f t="shared" si="9"/>
        <v>1.246682455994192</v>
      </c>
      <c r="AI25" s="93">
        <f t="shared" si="10"/>
        <v>1.0012455289004345</v>
      </c>
      <c r="AJ25" s="93">
        <f t="shared" si="11"/>
        <v>1.1095872869892693</v>
      </c>
      <c r="AK25" s="93">
        <f t="shared" si="12"/>
        <v>1</v>
      </c>
      <c r="AL25" s="93">
        <f t="shared" si="13"/>
        <v>1.0062006407034776</v>
      </c>
      <c r="AM25" s="93">
        <f t="shared" si="14"/>
        <v>1</v>
      </c>
      <c r="AN25" s="93">
        <f t="shared" si="15"/>
        <v>1.0532203991434912</v>
      </c>
      <c r="AO25" s="93">
        <f t="shared" si="16"/>
        <v>1.3763585880379243</v>
      </c>
      <c r="AP25" s="93">
        <f t="shared" si="17"/>
        <v>0.99996455786042882</v>
      </c>
      <c r="AQ25" s="93">
        <f t="shared" si="18"/>
        <v>1.0000900394584686</v>
      </c>
      <c r="AR25" s="13">
        <f t="shared" si="19"/>
        <v>2.8734330071396479</v>
      </c>
    </row>
    <row r="26" spans="2:44">
      <c r="B26" s="21" t="s">
        <v>40</v>
      </c>
      <c r="C26" s="27">
        <v>2</v>
      </c>
      <c r="D26" s="153">
        <v>9.5</v>
      </c>
      <c r="E26" s="27">
        <v>100</v>
      </c>
      <c r="F26" s="155">
        <v>18</v>
      </c>
      <c r="G26" s="27">
        <v>80</v>
      </c>
      <c r="H26" s="153">
        <v>20</v>
      </c>
      <c r="I26" s="27"/>
      <c r="J26" s="153"/>
      <c r="K26" s="27">
        <v>24</v>
      </c>
      <c r="L26" s="155">
        <v>1293.02</v>
      </c>
      <c r="M26" s="28">
        <v>7000</v>
      </c>
      <c r="N26" s="164">
        <v>300</v>
      </c>
      <c r="O26" s="30">
        <v>900</v>
      </c>
      <c r="P26" s="163">
        <v>400</v>
      </c>
      <c r="Q26" s="30">
        <v>8000</v>
      </c>
      <c r="R26" s="155">
        <v>10000</v>
      </c>
      <c r="S26" s="28">
        <v>30000</v>
      </c>
      <c r="T26" s="155"/>
      <c r="U26" s="31">
        <v>51.36</v>
      </c>
      <c r="X26" s="21" t="s">
        <v>40</v>
      </c>
      <c r="Y26" s="93">
        <f t="shared" si="0"/>
        <v>1.1097560975609757</v>
      </c>
      <c r="Z26" s="93">
        <f t="shared" si="1"/>
        <v>1.0784615384615384</v>
      </c>
      <c r="AA26" s="93">
        <f t="shared" si="2"/>
        <v>10</v>
      </c>
      <c r="AB26" s="93">
        <f t="shared" si="3"/>
        <v>1.2314674735249622</v>
      </c>
      <c r="AC26" s="93">
        <f t="shared" si="4"/>
        <v>8.1052631578947363</v>
      </c>
      <c r="AD26" s="93">
        <f t="shared" si="5"/>
        <v>2.4210526315789473</v>
      </c>
      <c r="AE26" s="93">
        <f t="shared" si="6"/>
        <v>0.52631578947368429</v>
      </c>
      <c r="AF26" s="93">
        <f t="shared" si="7"/>
        <v>0.60869565217391308</v>
      </c>
      <c r="AG26" s="93">
        <f t="shared" si="8"/>
        <v>10</v>
      </c>
      <c r="AH26" s="93">
        <f t="shared" si="9"/>
        <v>1.210088904228604</v>
      </c>
      <c r="AI26" s="93">
        <f t="shared" si="10"/>
        <v>1.0017958192179282</v>
      </c>
      <c r="AJ26" s="93">
        <f t="shared" si="11"/>
        <v>1.0030208336829669</v>
      </c>
      <c r="AK26" s="93">
        <f t="shared" si="12"/>
        <v>1.0677038732884399</v>
      </c>
      <c r="AL26" s="93">
        <f t="shared" si="13"/>
        <v>1.0016420705114404</v>
      </c>
      <c r="AM26" s="93">
        <f t="shared" si="14"/>
        <v>1.0194981627856115</v>
      </c>
      <c r="AN26" s="93">
        <f t="shared" si="15"/>
        <v>1.0179336341722702</v>
      </c>
      <c r="AO26" s="93">
        <f t="shared" si="16"/>
        <v>2.0817044203462558</v>
      </c>
      <c r="AP26" s="93">
        <f t="shared" si="17"/>
        <v>0.99996455786042882</v>
      </c>
      <c r="AQ26" s="93">
        <f t="shared" si="18"/>
        <v>1.0009849414400231</v>
      </c>
      <c r="AR26" s="13">
        <f t="shared" si="19"/>
        <v>2.4465973451685645</v>
      </c>
    </row>
    <row r="27" spans="2:44">
      <c r="B27" s="21" t="s">
        <v>41</v>
      </c>
      <c r="C27" s="27">
        <v>2</v>
      </c>
      <c r="D27" s="153">
        <v>18</v>
      </c>
      <c r="E27" s="27">
        <v>100</v>
      </c>
      <c r="F27" s="155">
        <v>8</v>
      </c>
      <c r="G27" s="27">
        <v>100</v>
      </c>
      <c r="H27" s="153"/>
      <c r="I27" s="27"/>
      <c r="J27" s="153"/>
      <c r="K27" s="27">
        <v>24</v>
      </c>
      <c r="L27" s="155">
        <v>582.69000000000005</v>
      </c>
      <c r="M27" s="28">
        <v>4982.92</v>
      </c>
      <c r="N27" s="164"/>
      <c r="O27" s="30"/>
      <c r="P27" s="164">
        <v>463.59</v>
      </c>
      <c r="Q27" s="30">
        <v>19325</v>
      </c>
      <c r="R27" s="155">
        <v>20544</v>
      </c>
      <c r="S27" s="28">
        <v>1373</v>
      </c>
      <c r="T27" s="155">
        <v>51061.57</v>
      </c>
      <c r="U27" s="31">
        <v>280.20999999999998</v>
      </c>
      <c r="X27" s="21" t="s">
        <v>41</v>
      </c>
      <c r="Y27" s="93">
        <f t="shared" si="0"/>
        <v>1.1097560975609757</v>
      </c>
      <c r="Z27" s="93">
        <f t="shared" si="1"/>
        <v>1.1569230769230769</v>
      </c>
      <c r="AA27" s="93">
        <f t="shared" si="2"/>
        <v>10</v>
      </c>
      <c r="AB27" s="93">
        <f t="shared" si="3"/>
        <v>1.0953101361573374</v>
      </c>
      <c r="AC27" s="93">
        <f t="shared" si="4"/>
        <v>10</v>
      </c>
      <c r="AD27" s="93">
        <f t="shared" si="5"/>
        <v>0.52631578947368429</v>
      </c>
      <c r="AE27" s="93">
        <f t="shared" si="6"/>
        <v>0.52631578947368429</v>
      </c>
      <c r="AF27" s="93">
        <f t="shared" si="7"/>
        <v>0.60869565217391308</v>
      </c>
      <c r="AG27" s="93">
        <f t="shared" si="8"/>
        <v>10</v>
      </c>
      <c r="AH27" s="93">
        <f t="shared" si="9"/>
        <v>1.08327898313557</v>
      </c>
      <c r="AI27" s="93">
        <f t="shared" si="10"/>
        <v>1.0012783462139141</v>
      </c>
      <c r="AJ27" s="93">
        <f t="shared" si="11"/>
        <v>1</v>
      </c>
      <c r="AK27" s="93">
        <f t="shared" si="12"/>
        <v>1</v>
      </c>
      <c r="AL27" s="93">
        <f t="shared" si="13"/>
        <v>1.0019321240220582</v>
      </c>
      <c r="AM27" s="93">
        <f t="shared" si="14"/>
        <v>1.0471002494789929</v>
      </c>
      <c r="AN27" s="93">
        <f t="shared" si="15"/>
        <v>1.0368677374552258</v>
      </c>
      <c r="AO27" s="93">
        <f t="shared" si="16"/>
        <v>1.0426830989607487</v>
      </c>
      <c r="AP27" s="93">
        <f t="shared" si="17"/>
        <v>1.0229423548469934</v>
      </c>
      <c r="AQ27" s="93">
        <f t="shared" si="18"/>
        <v>1.0054741636776117</v>
      </c>
      <c r="AR27" s="13">
        <f t="shared" si="19"/>
        <v>2.3823617683975682</v>
      </c>
    </row>
    <row r="28" spans="2:44">
      <c r="B28" s="21" t="s">
        <v>42</v>
      </c>
      <c r="C28" s="27">
        <v>4</v>
      </c>
      <c r="D28" s="153">
        <v>14</v>
      </c>
      <c r="E28" s="27">
        <v>100</v>
      </c>
      <c r="F28" s="155">
        <v>3</v>
      </c>
      <c r="G28" s="27">
        <v>80</v>
      </c>
      <c r="H28" s="77"/>
      <c r="I28" s="50"/>
      <c r="J28" s="77"/>
      <c r="K28" s="27">
        <v>24</v>
      </c>
      <c r="L28" s="155">
        <v>3000</v>
      </c>
      <c r="M28" s="28">
        <v>233.71</v>
      </c>
      <c r="N28" s="164"/>
      <c r="O28" s="30"/>
      <c r="P28" s="164"/>
      <c r="Q28" s="30"/>
      <c r="R28" s="155">
        <v>10561.38</v>
      </c>
      <c r="S28" s="28">
        <v>2983.14</v>
      </c>
      <c r="T28" s="155">
        <v>2997.57</v>
      </c>
      <c r="U28" s="31">
        <v>10</v>
      </c>
      <c r="X28" s="21" t="s">
        <v>42</v>
      </c>
      <c r="Y28" s="93">
        <f t="shared" si="0"/>
        <v>1.3292682926829267</v>
      </c>
      <c r="Z28" s="93">
        <f t="shared" si="1"/>
        <v>1.1200000000000001</v>
      </c>
      <c r="AA28" s="93">
        <f t="shared" si="2"/>
        <v>10</v>
      </c>
      <c r="AB28" s="93">
        <f t="shared" si="3"/>
        <v>1.027231467473525</v>
      </c>
      <c r="AC28" s="93">
        <f t="shared" si="4"/>
        <v>8.1052631578947363</v>
      </c>
      <c r="AD28" s="93">
        <f t="shared" si="5"/>
        <v>0.52631578947368429</v>
      </c>
      <c r="AE28" s="93">
        <f t="shared" si="6"/>
        <v>0.52631578947368429</v>
      </c>
      <c r="AF28" s="93">
        <f t="shared" si="7"/>
        <v>0.60869565217391308</v>
      </c>
      <c r="AG28" s="93">
        <f t="shared" si="8"/>
        <v>10</v>
      </c>
      <c r="AH28" s="93">
        <f t="shared" si="9"/>
        <v>1.514823322185592</v>
      </c>
      <c r="AI28" s="93">
        <f t="shared" si="10"/>
        <v>1.0000599572727746</v>
      </c>
      <c r="AJ28" s="93">
        <f t="shared" si="11"/>
        <v>1</v>
      </c>
      <c r="AK28" s="93">
        <f t="shared" si="12"/>
        <v>1</v>
      </c>
      <c r="AL28" s="93">
        <f t="shared" si="13"/>
        <v>0.99981754772095111</v>
      </c>
      <c r="AM28" s="93">
        <f t="shared" si="14"/>
        <v>1</v>
      </c>
      <c r="AN28" s="93">
        <f t="shared" si="15"/>
        <v>1.0189417171484638</v>
      </c>
      <c r="AO28" s="93">
        <f t="shared" si="16"/>
        <v>1.1011233752878407</v>
      </c>
      <c r="AP28" s="93">
        <f t="shared" si="17"/>
        <v>1.0013134696724435</v>
      </c>
      <c r="AQ28" s="93">
        <f t="shared" si="18"/>
        <v>1.0001736054918184</v>
      </c>
      <c r="AR28" s="13">
        <f t="shared" si="19"/>
        <v>2.3094391128395979</v>
      </c>
    </row>
    <row r="29" spans="2:44">
      <c r="B29" s="21" t="s">
        <v>43</v>
      </c>
      <c r="C29" s="27">
        <v>3</v>
      </c>
      <c r="D29" s="153">
        <v>28</v>
      </c>
      <c r="E29" s="27">
        <v>60</v>
      </c>
      <c r="F29" s="155">
        <v>5</v>
      </c>
      <c r="G29" s="27">
        <v>60</v>
      </c>
      <c r="H29" s="77"/>
      <c r="I29" s="50"/>
      <c r="J29" s="77"/>
      <c r="K29" s="27">
        <v>24</v>
      </c>
      <c r="L29" s="155">
        <v>2649.01</v>
      </c>
      <c r="M29" s="28">
        <v>3518547</v>
      </c>
      <c r="N29" s="164"/>
      <c r="O29" s="30"/>
      <c r="P29" s="164"/>
      <c r="Q29" s="30"/>
      <c r="R29" s="155">
        <v>13517.5</v>
      </c>
      <c r="S29" s="28">
        <v>6284.22</v>
      </c>
      <c r="T29" s="155"/>
      <c r="U29" s="31">
        <v>6015.64</v>
      </c>
      <c r="X29" s="21" t="s">
        <v>43</v>
      </c>
      <c r="Y29" s="93">
        <f t="shared" si="0"/>
        <v>1.2195121951219512</v>
      </c>
      <c r="Z29" s="93">
        <f t="shared" si="1"/>
        <v>1.2492307692307691</v>
      </c>
      <c r="AA29" s="93">
        <f t="shared" si="2"/>
        <v>6.1702127659574471</v>
      </c>
      <c r="AB29" s="93">
        <f t="shared" si="3"/>
        <v>1.05446293494705</v>
      </c>
      <c r="AC29" s="93">
        <f t="shared" si="4"/>
        <v>6.2105263157894743</v>
      </c>
      <c r="AD29" s="93">
        <f t="shared" si="5"/>
        <v>0.52631578947368429</v>
      </c>
      <c r="AE29" s="93">
        <f t="shared" si="6"/>
        <v>0.52631578947368429</v>
      </c>
      <c r="AF29" s="93">
        <f t="shared" si="7"/>
        <v>0.60869565217391308</v>
      </c>
      <c r="AG29" s="93">
        <f t="shared" si="8"/>
        <v>10</v>
      </c>
      <c r="AH29" s="93">
        <f t="shared" si="9"/>
        <v>1.4521636932744606</v>
      </c>
      <c r="AI29" s="93">
        <f t="shared" si="10"/>
        <v>1.9026677602548188</v>
      </c>
      <c r="AJ29" s="93">
        <f t="shared" si="11"/>
        <v>1</v>
      </c>
      <c r="AK29" s="93">
        <f t="shared" si="12"/>
        <v>1</v>
      </c>
      <c r="AL29" s="93">
        <f t="shared" si="13"/>
        <v>0.99981754772095111</v>
      </c>
      <c r="AM29" s="93">
        <f t="shared" si="14"/>
        <v>1</v>
      </c>
      <c r="AN29" s="93">
        <f t="shared" si="15"/>
        <v>1.024250089815081</v>
      </c>
      <c r="AO29" s="93">
        <f t="shared" si="16"/>
        <v>1.2209365762379671</v>
      </c>
      <c r="AP29" s="93">
        <f t="shared" si="17"/>
        <v>0.99996455786042882</v>
      </c>
      <c r="AQ29" s="93">
        <f t="shared" si="18"/>
        <v>1.1179828807330272</v>
      </c>
      <c r="AR29" s="13">
        <f t="shared" si="19"/>
        <v>2.0675292272665637</v>
      </c>
    </row>
    <row r="30" spans="2:44">
      <c r="B30" s="21" t="s">
        <v>44</v>
      </c>
      <c r="C30" s="27">
        <v>1</v>
      </c>
      <c r="D30" s="153">
        <v>12</v>
      </c>
      <c r="E30" s="27">
        <v>90</v>
      </c>
      <c r="F30" s="155">
        <v>3.9</v>
      </c>
      <c r="G30" s="27">
        <v>56</v>
      </c>
      <c r="H30" s="153">
        <v>60</v>
      </c>
      <c r="I30" s="27">
        <v>98</v>
      </c>
      <c r="J30" s="77"/>
      <c r="K30" s="27">
        <v>24</v>
      </c>
      <c r="L30" s="155">
        <v>360</v>
      </c>
      <c r="M30" s="28">
        <v>24.2</v>
      </c>
      <c r="N30" s="164"/>
      <c r="O30" s="30"/>
      <c r="P30" s="164"/>
      <c r="Q30" s="30"/>
      <c r="R30" s="155">
        <v>13.14</v>
      </c>
      <c r="S30" s="28"/>
      <c r="T30" s="155"/>
      <c r="U30" s="31">
        <v>18.18</v>
      </c>
      <c r="X30" s="21" t="s">
        <v>44</v>
      </c>
      <c r="Y30" s="93">
        <f t="shared" si="0"/>
        <v>1</v>
      </c>
      <c r="Z30" s="93">
        <f t="shared" si="1"/>
        <v>1.1015384615384616</v>
      </c>
      <c r="AA30" s="93">
        <f t="shared" si="2"/>
        <v>9.0425531914893611</v>
      </c>
      <c r="AB30" s="93">
        <f t="shared" si="3"/>
        <v>1.0394856278366111</v>
      </c>
      <c r="AC30" s="93">
        <f t="shared" si="4"/>
        <v>5.8315789473684214</v>
      </c>
      <c r="AD30" s="93">
        <f t="shared" si="5"/>
        <v>6.2105263157894743</v>
      </c>
      <c r="AE30" s="93">
        <f t="shared" si="6"/>
        <v>9.810526315789474</v>
      </c>
      <c r="AF30" s="93">
        <f t="shared" si="7"/>
        <v>0.60869565217391308</v>
      </c>
      <c r="AG30" s="93">
        <f t="shared" si="8"/>
        <v>10</v>
      </c>
      <c r="AH30" s="93">
        <f t="shared" si="9"/>
        <v>1.0435237970555682</v>
      </c>
      <c r="AI30" s="93">
        <f t="shared" si="10"/>
        <v>1.0000062084035819</v>
      </c>
      <c r="AJ30" s="93">
        <f t="shared" si="11"/>
        <v>1</v>
      </c>
      <c r="AK30" s="93">
        <f t="shared" si="12"/>
        <v>1</v>
      </c>
      <c r="AL30" s="93">
        <f t="shared" si="13"/>
        <v>0.99981754772095111</v>
      </c>
      <c r="AM30" s="93">
        <f t="shared" si="14"/>
        <v>1</v>
      </c>
      <c r="AN30" s="93">
        <f t="shared" si="15"/>
        <v>1</v>
      </c>
      <c r="AO30" s="93">
        <f t="shared" si="16"/>
        <v>0.99284985502103107</v>
      </c>
      <c r="AP30" s="93">
        <f t="shared" si="17"/>
        <v>0.99996455786042882</v>
      </c>
      <c r="AQ30" s="93">
        <f t="shared" si="18"/>
        <v>1.000334067969002</v>
      </c>
      <c r="AR30" s="13">
        <f t="shared" si="19"/>
        <v>2.8779684497903304</v>
      </c>
    </row>
    <row r="31" spans="2:44">
      <c r="B31" s="21" t="s">
        <v>45</v>
      </c>
      <c r="C31" s="27">
        <v>1</v>
      </c>
      <c r="D31" s="153">
        <v>5</v>
      </c>
      <c r="E31" s="27">
        <v>100</v>
      </c>
      <c r="F31" s="155">
        <v>2</v>
      </c>
      <c r="G31" s="27">
        <v>100</v>
      </c>
      <c r="H31" s="77"/>
      <c r="I31" s="27">
        <v>100</v>
      </c>
      <c r="J31" s="77"/>
      <c r="K31" s="27">
        <v>24</v>
      </c>
      <c r="L31" s="155">
        <v>400</v>
      </c>
      <c r="M31" s="28">
        <v>3048.26</v>
      </c>
      <c r="N31" s="164"/>
      <c r="O31" s="30"/>
      <c r="P31" s="164"/>
      <c r="Q31" s="30"/>
      <c r="R31" s="155">
        <v>7446</v>
      </c>
      <c r="S31" s="28">
        <v>3200</v>
      </c>
      <c r="T31" s="155"/>
      <c r="U31" s="31">
        <v>132</v>
      </c>
      <c r="X31" s="21" t="s">
        <v>45</v>
      </c>
      <c r="Y31" s="93">
        <f t="shared" si="0"/>
        <v>1</v>
      </c>
      <c r="Z31" s="93">
        <f t="shared" si="1"/>
        <v>1.0369230769230768</v>
      </c>
      <c r="AA31" s="93">
        <f t="shared" si="2"/>
        <v>10</v>
      </c>
      <c r="AB31" s="93">
        <f t="shared" si="3"/>
        <v>1.0136157337367624</v>
      </c>
      <c r="AC31" s="93">
        <f t="shared" si="4"/>
        <v>10</v>
      </c>
      <c r="AD31" s="93">
        <f t="shared" si="5"/>
        <v>0.52631578947368429</v>
      </c>
      <c r="AE31" s="93">
        <f t="shared" si="6"/>
        <v>10</v>
      </c>
      <c r="AF31" s="93">
        <f t="shared" si="7"/>
        <v>0.60869565217391308</v>
      </c>
      <c r="AG31" s="93">
        <f t="shared" si="8"/>
        <v>10</v>
      </c>
      <c r="AH31" s="93">
        <f t="shared" si="9"/>
        <v>1.0506646989514776</v>
      </c>
      <c r="AI31" s="93">
        <f t="shared" si="10"/>
        <v>1.0007820176984632</v>
      </c>
      <c r="AJ31" s="93">
        <f t="shared" si="11"/>
        <v>1</v>
      </c>
      <c r="AK31" s="93">
        <f t="shared" si="12"/>
        <v>1</v>
      </c>
      <c r="AL31" s="93">
        <f t="shared" si="13"/>
        <v>0.99981754772095111</v>
      </c>
      <c r="AM31" s="93">
        <f t="shared" si="14"/>
        <v>1</v>
      </c>
      <c r="AN31" s="93">
        <f t="shared" si="15"/>
        <v>1.0133473576373055</v>
      </c>
      <c r="AO31" s="93">
        <f t="shared" si="16"/>
        <v>1.1089943419890549</v>
      </c>
      <c r="AP31" s="93">
        <f t="shared" si="17"/>
        <v>0.99996455786042882</v>
      </c>
      <c r="AQ31" s="93">
        <f t="shared" si="18"/>
        <v>1.0025668111417454</v>
      </c>
      <c r="AR31" s="13">
        <f t="shared" si="19"/>
        <v>2.8611414518582561</v>
      </c>
    </row>
    <row r="32" spans="2:44">
      <c r="B32" s="21" t="s">
        <v>46</v>
      </c>
      <c r="C32" s="27">
        <v>1</v>
      </c>
      <c r="D32" s="153">
        <v>6</v>
      </c>
      <c r="E32" s="27">
        <v>70</v>
      </c>
      <c r="F32" s="155">
        <v>1</v>
      </c>
      <c r="G32" s="27">
        <v>70</v>
      </c>
      <c r="H32" s="77"/>
      <c r="I32" s="50"/>
      <c r="J32" s="153">
        <v>1</v>
      </c>
      <c r="K32" s="27">
        <v>24</v>
      </c>
      <c r="L32" s="155">
        <v>934.65</v>
      </c>
      <c r="M32" s="28">
        <v>1665.77</v>
      </c>
      <c r="N32" s="164"/>
      <c r="O32" s="30"/>
      <c r="P32" s="164"/>
      <c r="Q32" s="30"/>
      <c r="R32" s="155"/>
      <c r="S32" s="28"/>
      <c r="T32" s="155">
        <v>9420</v>
      </c>
      <c r="U32" s="31">
        <v>122.09</v>
      </c>
      <c r="X32" s="21" t="s">
        <v>46</v>
      </c>
      <c r="Y32" s="93">
        <f t="shared" si="0"/>
        <v>1</v>
      </c>
      <c r="Z32" s="93">
        <f t="shared" si="1"/>
        <v>1.0461538461538462</v>
      </c>
      <c r="AA32" s="93">
        <f t="shared" si="2"/>
        <v>7.1276595744680851</v>
      </c>
      <c r="AB32" s="93">
        <f t="shared" si="3"/>
        <v>1</v>
      </c>
      <c r="AC32" s="93">
        <f t="shared" si="4"/>
        <v>7.1578947368421053</v>
      </c>
      <c r="AD32" s="93">
        <f t="shared" si="5"/>
        <v>0.52631578947368429</v>
      </c>
      <c r="AE32" s="93">
        <f t="shared" si="6"/>
        <v>0.52631578947368429</v>
      </c>
      <c r="AF32" s="93">
        <f t="shared" si="7"/>
        <v>1</v>
      </c>
      <c r="AG32" s="93">
        <f t="shared" si="8"/>
        <v>10</v>
      </c>
      <c r="AH32" s="93">
        <f t="shared" si="9"/>
        <v>1.1461117789176773</v>
      </c>
      <c r="AI32" s="93">
        <f t="shared" si="10"/>
        <v>1.0004273459683783</v>
      </c>
      <c r="AJ32" s="93">
        <f t="shared" si="11"/>
        <v>1</v>
      </c>
      <c r="AK32" s="93">
        <f t="shared" si="12"/>
        <v>1</v>
      </c>
      <c r="AL32" s="93">
        <f t="shared" si="13"/>
        <v>0.99981754772095111</v>
      </c>
      <c r="AM32" s="93">
        <f t="shared" si="14"/>
        <v>1</v>
      </c>
      <c r="AN32" s="93">
        <f t="shared" si="15"/>
        <v>0.99997640419981615</v>
      </c>
      <c r="AO32" s="93">
        <f t="shared" si="16"/>
        <v>0.99284985502103107</v>
      </c>
      <c r="AP32" s="93">
        <f t="shared" si="17"/>
        <v>1.0042035745536766</v>
      </c>
      <c r="AQ32" s="93">
        <f t="shared" si="18"/>
        <v>1.0023724122237883</v>
      </c>
      <c r="AR32" s="13">
        <f t="shared" si="19"/>
        <v>2.0805315081587747</v>
      </c>
    </row>
    <row r="33" spans="2:44">
      <c r="B33" s="21" t="s">
        <v>47</v>
      </c>
      <c r="C33" s="27">
        <v>6</v>
      </c>
      <c r="D33" s="153">
        <v>40</v>
      </c>
      <c r="E33" s="27">
        <v>80</v>
      </c>
      <c r="F33" s="155">
        <v>40</v>
      </c>
      <c r="G33" s="27">
        <v>80</v>
      </c>
      <c r="H33" s="153">
        <v>40</v>
      </c>
      <c r="I33" s="50"/>
      <c r="J33" s="77"/>
      <c r="K33" s="27">
        <v>14</v>
      </c>
      <c r="L33" s="155">
        <v>1523.2</v>
      </c>
      <c r="M33" s="28">
        <v>70000</v>
      </c>
      <c r="N33" s="164"/>
      <c r="O33" s="30"/>
      <c r="P33" s="164"/>
      <c r="Q33" s="30"/>
      <c r="R33" s="155">
        <v>14000</v>
      </c>
      <c r="S33" s="28">
        <v>600</v>
      </c>
      <c r="T33" s="155"/>
      <c r="U33" s="31">
        <v>400</v>
      </c>
      <c r="X33" s="21" t="s">
        <v>47</v>
      </c>
      <c r="Y33" s="93">
        <f t="shared" si="0"/>
        <v>1.5487804878048781</v>
      </c>
      <c r="Z33" s="93">
        <f t="shared" si="1"/>
        <v>1.3599999999999999</v>
      </c>
      <c r="AA33" s="93">
        <f t="shared" si="2"/>
        <v>8.085106382978724</v>
      </c>
      <c r="AB33" s="93">
        <f t="shared" si="3"/>
        <v>1.5310136157337366</v>
      </c>
      <c r="AC33" s="93">
        <f t="shared" si="4"/>
        <v>8.1052631578947363</v>
      </c>
      <c r="AD33" s="93">
        <f t="shared" si="5"/>
        <v>4.3157894736842106</v>
      </c>
      <c r="AE33" s="93">
        <f t="shared" si="6"/>
        <v>0.52631578947368429</v>
      </c>
      <c r="AF33" s="93">
        <f t="shared" si="7"/>
        <v>0.60869565217391308</v>
      </c>
      <c r="AG33" s="93">
        <f t="shared" si="8"/>
        <v>6.0869565217391299</v>
      </c>
      <c r="AH33" s="93">
        <f t="shared" si="9"/>
        <v>1.2511812241886151</v>
      </c>
      <c r="AI33" s="93">
        <f t="shared" si="10"/>
        <v>1.0179581921792824</v>
      </c>
      <c r="AJ33" s="93">
        <f t="shared" si="11"/>
        <v>1</v>
      </c>
      <c r="AK33" s="93">
        <f t="shared" si="12"/>
        <v>1</v>
      </c>
      <c r="AL33" s="93">
        <f t="shared" si="13"/>
        <v>0.99981754772095111</v>
      </c>
      <c r="AM33" s="93">
        <f t="shared" si="14"/>
        <v>1</v>
      </c>
      <c r="AN33" s="93">
        <f t="shared" si="15"/>
        <v>1.0251165261612518</v>
      </c>
      <c r="AO33" s="93">
        <f t="shared" si="16"/>
        <v>1.0146269463275355</v>
      </c>
      <c r="AP33" s="93">
        <f t="shared" si="17"/>
        <v>0.99996455786042882</v>
      </c>
      <c r="AQ33" s="93">
        <f t="shared" si="18"/>
        <v>1.0078240169956834</v>
      </c>
      <c r="AR33" s="13">
        <f t="shared" si="19"/>
        <v>2.2360215838377244</v>
      </c>
    </row>
    <row r="34" spans="2:44">
      <c r="B34" s="21" t="s">
        <v>48</v>
      </c>
      <c r="C34" s="27">
        <v>6</v>
      </c>
      <c r="D34" s="153">
        <v>48</v>
      </c>
      <c r="E34" s="27">
        <v>10</v>
      </c>
      <c r="F34" s="155">
        <v>18</v>
      </c>
      <c r="G34" s="27">
        <v>10</v>
      </c>
      <c r="H34" s="77"/>
      <c r="I34" s="27">
        <v>100</v>
      </c>
      <c r="J34" s="77"/>
      <c r="K34" s="27">
        <v>24</v>
      </c>
      <c r="L34" s="155">
        <v>915.65</v>
      </c>
      <c r="M34" s="28">
        <v>13634</v>
      </c>
      <c r="N34" s="164"/>
      <c r="O34" s="30"/>
      <c r="P34" s="164"/>
      <c r="Q34" s="30"/>
      <c r="R34" s="155">
        <v>16826</v>
      </c>
      <c r="S34" s="28">
        <v>43362</v>
      </c>
      <c r="T34" s="155"/>
      <c r="U34" s="31">
        <v>1330.47</v>
      </c>
      <c r="X34" s="21" t="s">
        <v>48</v>
      </c>
      <c r="Y34" s="93">
        <f t="shared" si="0"/>
        <v>1.5487804878048781</v>
      </c>
      <c r="Z34" s="93">
        <f t="shared" si="1"/>
        <v>1.433846153846154</v>
      </c>
      <c r="AA34" s="93">
        <f t="shared" si="2"/>
        <v>1.3829787234042552</v>
      </c>
      <c r="AB34" s="93">
        <f t="shared" si="3"/>
        <v>1.2314674735249622</v>
      </c>
      <c r="AC34" s="93">
        <f t="shared" si="4"/>
        <v>1.4736842105263157</v>
      </c>
      <c r="AD34" s="93">
        <f t="shared" si="5"/>
        <v>0.52631578947368429</v>
      </c>
      <c r="AE34" s="93">
        <f t="shared" si="6"/>
        <v>10</v>
      </c>
      <c r="AF34" s="93">
        <f t="shared" si="7"/>
        <v>0.60869565217391308</v>
      </c>
      <c r="AG34" s="93">
        <f t="shared" si="8"/>
        <v>10</v>
      </c>
      <c r="AH34" s="93">
        <f t="shared" si="9"/>
        <v>1.1427198505171203</v>
      </c>
      <c r="AI34" s="93">
        <f t="shared" si="10"/>
        <v>1.0034977427453191</v>
      </c>
      <c r="AJ34" s="93">
        <f t="shared" si="11"/>
        <v>1</v>
      </c>
      <c r="AK34" s="93">
        <f t="shared" si="12"/>
        <v>1</v>
      </c>
      <c r="AL34" s="93">
        <f t="shared" si="13"/>
        <v>0.99981754772095111</v>
      </c>
      <c r="AM34" s="93">
        <f t="shared" si="14"/>
        <v>1</v>
      </c>
      <c r="AN34" s="93">
        <f t="shared" si="15"/>
        <v>1.0301912393514674</v>
      </c>
      <c r="AO34" s="93">
        <f t="shared" si="16"/>
        <v>2.5666802437421108</v>
      </c>
      <c r="AP34" s="93">
        <f t="shared" si="17"/>
        <v>0.99996455786042882</v>
      </c>
      <c r="AQ34" s="93">
        <f t="shared" si="18"/>
        <v>1.0260765256931224</v>
      </c>
      <c r="AR34" s="13">
        <f t="shared" si="19"/>
        <v>2.1039324314939307</v>
      </c>
    </row>
    <row r="35" spans="2:44">
      <c r="B35" s="21" t="s">
        <v>49</v>
      </c>
      <c r="C35" s="27">
        <v>1</v>
      </c>
      <c r="D35" s="153">
        <v>8</v>
      </c>
      <c r="E35" s="27">
        <v>90</v>
      </c>
      <c r="F35" s="155">
        <v>4.4000000000000004</v>
      </c>
      <c r="G35" s="27">
        <v>90</v>
      </c>
      <c r="H35" s="77"/>
      <c r="I35" s="50"/>
      <c r="J35" s="153">
        <v>1</v>
      </c>
      <c r="K35" s="27">
        <v>24</v>
      </c>
      <c r="L35" s="155">
        <v>943</v>
      </c>
      <c r="M35" s="28">
        <v>7200</v>
      </c>
      <c r="N35" s="164"/>
      <c r="O35" s="30"/>
      <c r="P35" s="164"/>
      <c r="Q35" s="30"/>
      <c r="R35" s="155"/>
      <c r="S35" s="28">
        <v>9000</v>
      </c>
      <c r="T35" s="155">
        <v>1300</v>
      </c>
      <c r="U35" s="31">
        <v>192.77</v>
      </c>
      <c r="X35" s="21" t="s">
        <v>49</v>
      </c>
      <c r="Y35" s="93">
        <f t="shared" si="0"/>
        <v>1</v>
      </c>
      <c r="Z35" s="93">
        <f t="shared" si="1"/>
        <v>1.0646153846153845</v>
      </c>
      <c r="AA35" s="93">
        <f t="shared" si="2"/>
        <v>9.0425531914893611</v>
      </c>
      <c r="AB35" s="93">
        <f t="shared" si="3"/>
        <v>1.0462934947049924</v>
      </c>
      <c r="AC35" s="93">
        <f t="shared" si="4"/>
        <v>9.0526315789473681</v>
      </c>
      <c r="AD35" s="93">
        <f t="shared" si="5"/>
        <v>0.52631578947368429</v>
      </c>
      <c r="AE35" s="93">
        <f t="shared" si="6"/>
        <v>0.52631578947368429</v>
      </c>
      <c r="AF35" s="93">
        <f t="shared" si="7"/>
        <v>1</v>
      </c>
      <c r="AG35" s="93">
        <f t="shared" si="8"/>
        <v>10</v>
      </c>
      <c r="AH35" s="93">
        <f t="shared" si="9"/>
        <v>1.1476024421884483</v>
      </c>
      <c r="AI35" s="93">
        <f t="shared" si="10"/>
        <v>1.0018471283384405</v>
      </c>
      <c r="AJ35" s="93">
        <f t="shared" si="11"/>
        <v>1</v>
      </c>
      <c r="AK35" s="93">
        <f t="shared" si="12"/>
        <v>1</v>
      </c>
      <c r="AL35" s="93">
        <f t="shared" si="13"/>
        <v>0.99981754772095111</v>
      </c>
      <c r="AM35" s="93">
        <f t="shared" si="14"/>
        <v>1</v>
      </c>
      <c r="AN35" s="93">
        <f t="shared" si="15"/>
        <v>0.99997640419981615</v>
      </c>
      <c r="AO35" s="93">
        <f t="shared" si="16"/>
        <v>1.3195062246185985</v>
      </c>
      <c r="AP35" s="93">
        <f t="shared" si="17"/>
        <v>1.0005495601641679</v>
      </c>
      <c r="AQ35" s="93">
        <f t="shared" si="18"/>
        <v>1.0037589021855657</v>
      </c>
      <c r="AR35" s="13">
        <f t="shared" si="19"/>
        <v>2.3016728125326562</v>
      </c>
    </row>
    <row r="36" spans="2:44">
      <c r="B36" s="21" t="s">
        <v>50</v>
      </c>
      <c r="C36" s="27">
        <v>16</v>
      </c>
      <c r="D36" s="153">
        <v>108</v>
      </c>
      <c r="E36" s="27">
        <v>75</v>
      </c>
      <c r="F36" s="155">
        <v>265</v>
      </c>
      <c r="G36" s="27">
        <v>90</v>
      </c>
      <c r="H36" s="153">
        <v>80</v>
      </c>
      <c r="I36" s="50"/>
      <c r="J36" s="153">
        <v>1</v>
      </c>
      <c r="K36" s="50"/>
      <c r="L36" s="155">
        <v>5088.68</v>
      </c>
      <c r="M36" s="28">
        <v>130830</v>
      </c>
      <c r="N36" s="164"/>
      <c r="O36" s="30"/>
      <c r="P36" s="164"/>
      <c r="Q36" s="30"/>
      <c r="R36" s="155">
        <v>29146</v>
      </c>
      <c r="S36" s="28">
        <v>42556.9</v>
      </c>
      <c r="T36" s="155">
        <v>210000</v>
      </c>
      <c r="U36" s="31">
        <v>5969.4</v>
      </c>
      <c r="X36" s="21" t="s">
        <v>50</v>
      </c>
      <c r="Y36" s="93">
        <f t="shared" si="0"/>
        <v>2.6463414634146343</v>
      </c>
      <c r="Z36" s="93">
        <f t="shared" si="1"/>
        <v>1.9876923076923076</v>
      </c>
      <c r="AA36" s="93">
        <f t="shared" si="2"/>
        <v>7.6063829787234045</v>
      </c>
      <c r="AB36" s="93">
        <f t="shared" si="3"/>
        <v>4.5945537065052946</v>
      </c>
      <c r="AC36" s="93">
        <f t="shared" si="4"/>
        <v>9.0526315789473681</v>
      </c>
      <c r="AD36" s="93">
        <f t="shared" si="5"/>
        <v>8.1052631578947363</v>
      </c>
      <c r="AE36" s="93">
        <f t="shared" si="6"/>
        <v>0.52631578947368429</v>
      </c>
      <c r="AF36" s="93">
        <f t="shared" si="7"/>
        <v>1</v>
      </c>
      <c r="AG36" s="93">
        <f t="shared" si="8"/>
        <v>0.60869565217391308</v>
      </c>
      <c r="AH36" s="93">
        <f t="shared" si="9"/>
        <v>1.8876997964842959</v>
      </c>
      <c r="AI36" s="93">
        <f t="shared" si="10"/>
        <v>1.0335638611830786</v>
      </c>
      <c r="AJ36" s="93">
        <f t="shared" si="11"/>
        <v>1</v>
      </c>
      <c r="AK36" s="93">
        <f t="shared" si="12"/>
        <v>1</v>
      </c>
      <c r="AL36" s="93">
        <f t="shared" si="13"/>
        <v>0.99981754772095111</v>
      </c>
      <c r="AM36" s="93">
        <f t="shared" si="14"/>
        <v>1</v>
      </c>
      <c r="AN36" s="93">
        <f t="shared" si="15"/>
        <v>1.0523145466775308</v>
      </c>
      <c r="AO36" s="93">
        <f t="shared" si="16"/>
        <v>2.5374590167239996</v>
      </c>
      <c r="AP36" s="93">
        <f t="shared" si="17"/>
        <v>1.0944649300028944</v>
      </c>
      <c r="AQ36" s="93">
        <f t="shared" si="18"/>
        <v>1.1170758165588253</v>
      </c>
      <c r="AR36" s="13">
        <f t="shared" si="19"/>
        <v>2.5710669552724696</v>
      </c>
    </row>
    <row r="37" spans="2:44">
      <c r="B37" s="21" t="s">
        <v>51</v>
      </c>
      <c r="C37" s="27">
        <v>1</v>
      </c>
      <c r="D37" s="153">
        <v>8</v>
      </c>
      <c r="E37" s="27">
        <v>100</v>
      </c>
      <c r="F37" s="155">
        <v>2.5</v>
      </c>
      <c r="G37" s="27">
        <v>100</v>
      </c>
      <c r="H37" s="77"/>
      <c r="I37" s="27">
        <v>100</v>
      </c>
      <c r="J37" s="77"/>
      <c r="K37" s="27">
        <v>24</v>
      </c>
      <c r="L37" s="155">
        <v>3907</v>
      </c>
      <c r="M37" s="28">
        <v>7327</v>
      </c>
      <c r="N37" s="164"/>
      <c r="O37" s="30"/>
      <c r="P37" s="164">
        <v>263</v>
      </c>
      <c r="Q37" s="30">
        <v>49320</v>
      </c>
      <c r="R37" s="155">
        <v>5404.9</v>
      </c>
      <c r="S37" s="28">
        <v>2910</v>
      </c>
      <c r="T37" s="155"/>
      <c r="U37" s="31">
        <v>6.53</v>
      </c>
      <c r="X37" s="21" t="s">
        <v>51</v>
      </c>
      <c r="Y37" s="93">
        <f t="shared" si="0"/>
        <v>1</v>
      </c>
      <c r="Z37" s="93">
        <f t="shared" si="1"/>
        <v>1.0646153846153845</v>
      </c>
      <c r="AA37" s="93">
        <f t="shared" si="2"/>
        <v>10</v>
      </c>
      <c r="AB37" s="93">
        <f t="shared" si="3"/>
        <v>1.0204236006051437</v>
      </c>
      <c r="AC37" s="93">
        <f t="shared" si="4"/>
        <v>10</v>
      </c>
      <c r="AD37" s="93">
        <f t="shared" si="5"/>
        <v>0.52631578947368429</v>
      </c>
      <c r="AE37" s="93">
        <f t="shared" si="6"/>
        <v>10</v>
      </c>
      <c r="AF37" s="93">
        <f t="shared" si="7"/>
        <v>0.60869565217391308</v>
      </c>
      <c r="AG37" s="93">
        <f t="shared" si="8"/>
        <v>10</v>
      </c>
      <c r="AH37" s="93">
        <f t="shared" si="9"/>
        <v>1.6767432726753388</v>
      </c>
      <c r="AI37" s="93">
        <f t="shared" si="10"/>
        <v>1.0018797096299656</v>
      </c>
      <c r="AJ37" s="93">
        <f t="shared" si="11"/>
        <v>1</v>
      </c>
      <c r="AK37" s="93">
        <f t="shared" si="12"/>
        <v>1</v>
      </c>
      <c r="AL37" s="93">
        <f t="shared" si="13"/>
        <v>1.0010171714556977</v>
      </c>
      <c r="AM37" s="93">
        <f t="shared" si="14"/>
        <v>1.1202061735732951</v>
      </c>
      <c r="AN37" s="93">
        <f t="shared" si="15"/>
        <v>1.0096821074276279</v>
      </c>
      <c r="AO37" s="93">
        <f t="shared" si="16"/>
        <v>1.0984687478575779</v>
      </c>
      <c r="AP37" s="93">
        <f t="shared" si="17"/>
        <v>0.99996455786042882</v>
      </c>
      <c r="AQ37" s="93">
        <f t="shared" si="18"/>
        <v>1.0001055364458737</v>
      </c>
      <c r="AR37" s="13">
        <f t="shared" si="19"/>
        <v>2.9014798791470495</v>
      </c>
    </row>
    <row r="38" spans="2:44">
      <c r="B38" s="21" t="s">
        <v>52</v>
      </c>
      <c r="C38" s="27">
        <v>8</v>
      </c>
      <c r="D38" s="153">
        <v>58</v>
      </c>
      <c r="E38" s="27">
        <v>50</v>
      </c>
      <c r="F38" s="155">
        <v>68</v>
      </c>
      <c r="G38" s="27">
        <v>80</v>
      </c>
      <c r="H38" s="153">
        <v>40</v>
      </c>
      <c r="I38" s="50"/>
      <c r="J38" s="153">
        <v>1</v>
      </c>
      <c r="K38" s="27">
        <v>24</v>
      </c>
      <c r="L38" s="155">
        <v>1946</v>
      </c>
      <c r="M38" s="28">
        <v>31016.080000000002</v>
      </c>
      <c r="N38" s="164"/>
      <c r="O38" s="30"/>
      <c r="P38" s="164"/>
      <c r="Q38" s="30"/>
      <c r="R38" s="155">
        <v>24360.799999999999</v>
      </c>
      <c r="S38" s="28">
        <v>42230.98</v>
      </c>
      <c r="T38" s="155">
        <v>250000</v>
      </c>
      <c r="U38" s="31">
        <v>1700</v>
      </c>
      <c r="X38" s="21" t="s">
        <v>52</v>
      </c>
      <c r="Y38" s="93">
        <f t="shared" si="0"/>
        <v>1.7682926829268293</v>
      </c>
      <c r="Z38" s="93">
        <f t="shared" si="1"/>
        <v>1.5261538461538462</v>
      </c>
      <c r="AA38" s="93">
        <f t="shared" si="2"/>
        <v>5.212765957446809</v>
      </c>
      <c r="AB38" s="93">
        <f t="shared" si="3"/>
        <v>1.9122541603630863</v>
      </c>
      <c r="AC38" s="93">
        <f t="shared" si="4"/>
        <v>8.1052631578947363</v>
      </c>
      <c r="AD38" s="93">
        <f t="shared" si="5"/>
        <v>4.3157894736842106</v>
      </c>
      <c r="AE38" s="93">
        <f t="shared" si="6"/>
        <v>0.52631578947368429</v>
      </c>
      <c r="AF38" s="93">
        <f t="shared" si="7"/>
        <v>1</v>
      </c>
      <c r="AG38" s="93">
        <f t="shared" si="8"/>
        <v>10</v>
      </c>
      <c r="AH38" s="93">
        <f t="shared" si="9"/>
        <v>1.3266605572283781</v>
      </c>
      <c r="AI38" s="93">
        <f t="shared" si="10"/>
        <v>1.0079570389326857</v>
      </c>
      <c r="AJ38" s="93">
        <f t="shared" si="11"/>
        <v>1</v>
      </c>
      <c r="AK38" s="93">
        <f t="shared" si="12"/>
        <v>1</v>
      </c>
      <c r="AL38" s="93">
        <f t="shared" si="13"/>
        <v>0.99981754772095111</v>
      </c>
      <c r="AM38" s="93">
        <f t="shared" si="14"/>
        <v>1</v>
      </c>
      <c r="AN38" s="93">
        <f t="shared" si="15"/>
        <v>1.043721652991112</v>
      </c>
      <c r="AO38" s="93">
        <f t="shared" si="16"/>
        <v>2.5256297007263067</v>
      </c>
      <c r="AP38" s="93">
        <f t="shared" si="17"/>
        <v>1.1124650008871735</v>
      </c>
      <c r="AQ38" s="93">
        <f t="shared" si="18"/>
        <v>1.0333253886752332</v>
      </c>
      <c r="AR38" s="13">
        <f t="shared" si="19"/>
        <v>2.4429690502686863</v>
      </c>
    </row>
    <row r="39" spans="2:44">
      <c r="B39" s="21" t="s">
        <v>53</v>
      </c>
      <c r="C39" s="27">
        <v>3</v>
      </c>
      <c r="D39" s="153">
        <v>15</v>
      </c>
      <c r="E39" s="27">
        <v>26</v>
      </c>
      <c r="F39" s="155">
        <v>30</v>
      </c>
      <c r="G39" s="27">
        <v>26</v>
      </c>
      <c r="H39" s="77"/>
      <c r="I39" s="50"/>
      <c r="J39" s="153">
        <v>1</v>
      </c>
      <c r="K39" s="27">
        <v>24</v>
      </c>
      <c r="L39" s="155">
        <v>2500</v>
      </c>
      <c r="M39" s="28">
        <v>23740</v>
      </c>
      <c r="N39" s="164"/>
      <c r="O39" s="30"/>
      <c r="P39" s="164"/>
      <c r="Q39" s="30"/>
      <c r="R39" s="155">
        <v>19350</v>
      </c>
      <c r="S39" s="28">
        <v>11200</v>
      </c>
      <c r="T39" s="155"/>
      <c r="U39" s="31">
        <v>600</v>
      </c>
      <c r="X39" s="21" t="s">
        <v>53</v>
      </c>
      <c r="Y39" s="93">
        <f t="shared" si="0"/>
        <v>1.2195121951219512</v>
      </c>
      <c r="Z39" s="93">
        <f t="shared" si="1"/>
        <v>1.1292307692307693</v>
      </c>
      <c r="AA39" s="93">
        <f t="shared" si="2"/>
        <v>2.9148936170212769</v>
      </c>
      <c r="AB39" s="93">
        <f t="shared" si="3"/>
        <v>1.3948562783661118</v>
      </c>
      <c r="AC39" s="93">
        <f t="shared" si="4"/>
        <v>2.9894736842105263</v>
      </c>
      <c r="AD39" s="93">
        <f t="shared" si="5"/>
        <v>0.52631578947368429</v>
      </c>
      <c r="AE39" s="93">
        <f t="shared" si="6"/>
        <v>0.52631578947368429</v>
      </c>
      <c r="AF39" s="93">
        <f t="shared" si="7"/>
        <v>1</v>
      </c>
      <c r="AG39" s="93">
        <f t="shared" si="8"/>
        <v>10</v>
      </c>
      <c r="AH39" s="93">
        <f t="shared" si="9"/>
        <v>1.425562048486724</v>
      </c>
      <c r="AI39" s="93">
        <f t="shared" si="10"/>
        <v>1.0060903926048024</v>
      </c>
      <c r="AJ39" s="93">
        <f t="shared" si="11"/>
        <v>1</v>
      </c>
      <c r="AK39" s="93">
        <f t="shared" si="12"/>
        <v>1</v>
      </c>
      <c r="AL39" s="93">
        <f t="shared" si="13"/>
        <v>0.99981754772095111</v>
      </c>
      <c r="AM39" s="93">
        <f t="shared" si="14"/>
        <v>1</v>
      </c>
      <c r="AN39" s="93">
        <f t="shared" si="15"/>
        <v>1.0347236441965149</v>
      </c>
      <c r="AO39" s="93">
        <f t="shared" si="16"/>
        <v>1.3993555594091149</v>
      </c>
      <c r="AP39" s="93">
        <f t="shared" si="17"/>
        <v>0.99996455786042882</v>
      </c>
      <c r="AQ39" s="93">
        <f t="shared" si="18"/>
        <v>1.0117473049463834</v>
      </c>
      <c r="AR39" s="13">
        <f t="shared" si="19"/>
        <v>1.7146241672696281</v>
      </c>
    </row>
    <row r="40" spans="2:44">
      <c r="B40" s="21" t="s">
        <v>54</v>
      </c>
      <c r="C40" s="27">
        <v>2</v>
      </c>
      <c r="D40" s="153">
        <v>19</v>
      </c>
      <c r="E40" s="27">
        <v>30</v>
      </c>
      <c r="F40" s="155">
        <v>4.5</v>
      </c>
      <c r="G40" s="27">
        <v>30</v>
      </c>
      <c r="H40" s="77"/>
      <c r="I40" s="50"/>
      <c r="J40" s="77"/>
      <c r="K40" s="27">
        <v>24</v>
      </c>
      <c r="L40" s="155">
        <v>932</v>
      </c>
      <c r="M40" s="28">
        <v>7382.98</v>
      </c>
      <c r="N40" s="164"/>
      <c r="O40" s="30"/>
      <c r="P40" s="164"/>
      <c r="Q40" s="30"/>
      <c r="R40" s="155">
        <v>10931.75</v>
      </c>
      <c r="S40" s="28">
        <v>11700</v>
      </c>
      <c r="T40" s="155">
        <v>20000000</v>
      </c>
      <c r="U40" s="31">
        <v>2569.85</v>
      </c>
      <c r="X40" s="21" t="s">
        <v>54</v>
      </c>
      <c r="Y40" s="93">
        <f t="shared" si="0"/>
        <v>1.1097560975609757</v>
      </c>
      <c r="Z40" s="93">
        <f t="shared" si="1"/>
        <v>1.1661538461538461</v>
      </c>
      <c r="AA40" s="93">
        <f t="shared" si="2"/>
        <v>3.2978723404255317</v>
      </c>
      <c r="AB40" s="93">
        <f t="shared" si="3"/>
        <v>1.0476550680786687</v>
      </c>
      <c r="AC40" s="93">
        <f t="shared" si="4"/>
        <v>3.3684210526315788</v>
      </c>
      <c r="AD40" s="93">
        <f t="shared" si="5"/>
        <v>0.52631578947368429</v>
      </c>
      <c r="AE40" s="93">
        <f t="shared" si="6"/>
        <v>0.52631578947368429</v>
      </c>
      <c r="AF40" s="93">
        <f t="shared" si="7"/>
        <v>0.60869565217391308</v>
      </c>
      <c r="AG40" s="93">
        <f t="shared" si="8"/>
        <v>10</v>
      </c>
      <c r="AH40" s="93">
        <f t="shared" si="9"/>
        <v>1.1456386941670733</v>
      </c>
      <c r="AI40" s="93">
        <f t="shared" si="10"/>
        <v>1.001894071052797</v>
      </c>
      <c r="AJ40" s="93">
        <f t="shared" si="11"/>
        <v>1</v>
      </c>
      <c r="AK40" s="93">
        <f t="shared" si="12"/>
        <v>1</v>
      </c>
      <c r="AL40" s="93">
        <f t="shared" si="13"/>
        <v>0.99981754772095111</v>
      </c>
      <c r="AM40" s="93">
        <f t="shared" si="14"/>
        <v>1</v>
      </c>
      <c r="AN40" s="93">
        <f t="shared" si="15"/>
        <v>1.0196067990749536</v>
      </c>
      <c r="AO40" s="93">
        <f t="shared" si="16"/>
        <v>1.4175031354978687</v>
      </c>
      <c r="AP40" s="93">
        <f t="shared" si="17"/>
        <v>10</v>
      </c>
      <c r="AQ40" s="93">
        <f t="shared" si="18"/>
        <v>1.0503887487948149</v>
      </c>
      <c r="AR40" s="13">
        <f t="shared" si="19"/>
        <v>2.1729491911726497</v>
      </c>
    </row>
    <row r="41" spans="2:44">
      <c r="B41" s="21" t="s">
        <v>55</v>
      </c>
      <c r="C41" s="27">
        <v>5</v>
      </c>
      <c r="D41" s="153">
        <v>45</v>
      </c>
      <c r="E41" s="27">
        <v>50</v>
      </c>
      <c r="F41" s="155">
        <v>25</v>
      </c>
      <c r="G41" s="27">
        <v>50</v>
      </c>
      <c r="H41" s="77"/>
      <c r="I41" s="27">
        <v>70</v>
      </c>
      <c r="J41" s="77"/>
      <c r="K41" s="27">
        <v>24</v>
      </c>
      <c r="L41" s="155">
        <v>1531.33</v>
      </c>
      <c r="M41" s="28">
        <v>64000</v>
      </c>
      <c r="N41" s="164"/>
      <c r="O41" s="30"/>
      <c r="P41" s="164"/>
      <c r="Q41" s="30"/>
      <c r="R41" s="155">
        <v>15020</v>
      </c>
      <c r="S41" s="28">
        <v>78000</v>
      </c>
      <c r="T41" s="155"/>
      <c r="U41" s="31">
        <v>1703.57</v>
      </c>
      <c r="X41" s="21" t="s">
        <v>55</v>
      </c>
      <c r="Y41" s="93">
        <f t="shared" si="0"/>
        <v>1.4390243902439024</v>
      </c>
      <c r="Z41" s="93">
        <f t="shared" si="1"/>
        <v>1.4061538461538463</v>
      </c>
      <c r="AA41" s="93">
        <f t="shared" si="2"/>
        <v>5.212765957446809</v>
      </c>
      <c r="AB41" s="93">
        <f t="shared" si="3"/>
        <v>1.3267776096822996</v>
      </c>
      <c r="AC41" s="93">
        <f t="shared" si="4"/>
        <v>5.2631578947368416</v>
      </c>
      <c r="AD41" s="93">
        <f t="shared" si="5"/>
        <v>0.52631578947368429</v>
      </c>
      <c r="AE41" s="93">
        <f t="shared" si="6"/>
        <v>7.1578947368421053</v>
      </c>
      <c r="AF41" s="93">
        <f t="shared" si="7"/>
        <v>0.60869565217391308</v>
      </c>
      <c r="AG41" s="93">
        <f t="shared" si="8"/>
        <v>10</v>
      </c>
      <c r="AH41" s="93">
        <f t="shared" si="9"/>
        <v>1.2526326124989586</v>
      </c>
      <c r="AI41" s="93">
        <f t="shared" si="10"/>
        <v>1.0164189185639152</v>
      </c>
      <c r="AJ41" s="93">
        <f t="shared" si="11"/>
        <v>1</v>
      </c>
      <c r="AK41" s="93">
        <f t="shared" si="12"/>
        <v>1</v>
      </c>
      <c r="AL41" s="93">
        <f t="shared" si="13"/>
        <v>0.99981754772095111</v>
      </c>
      <c r="AM41" s="93">
        <f t="shared" si="14"/>
        <v>1</v>
      </c>
      <c r="AN41" s="93">
        <f t="shared" si="15"/>
        <v>1.0269481636184421</v>
      </c>
      <c r="AO41" s="93">
        <f t="shared" si="16"/>
        <v>3.8238717248666152</v>
      </c>
      <c r="AP41" s="93">
        <f t="shared" si="17"/>
        <v>0.99996455786042882</v>
      </c>
      <c r="AQ41" s="93">
        <f t="shared" si="18"/>
        <v>1.0333954193651531</v>
      </c>
      <c r="AR41" s="13">
        <f t="shared" si="19"/>
        <v>2.4259913063814667</v>
      </c>
    </row>
    <row r="42" spans="2:44">
      <c r="B42" s="21" t="s">
        <v>56</v>
      </c>
      <c r="C42" s="27">
        <v>3</v>
      </c>
      <c r="D42" s="153">
        <v>27</v>
      </c>
      <c r="E42" s="27">
        <v>100</v>
      </c>
      <c r="F42" s="155">
        <v>21.5</v>
      </c>
      <c r="G42" s="27">
        <v>100</v>
      </c>
      <c r="H42" s="153">
        <v>80</v>
      </c>
      <c r="I42" s="50"/>
      <c r="J42" s="77"/>
      <c r="K42" s="27">
        <v>24</v>
      </c>
      <c r="L42" s="155">
        <v>1308.1400000000001</v>
      </c>
      <c r="M42" s="28">
        <v>17803</v>
      </c>
      <c r="N42" s="164"/>
      <c r="O42" s="30"/>
      <c r="P42" s="164"/>
      <c r="Q42" s="30"/>
      <c r="R42" s="155">
        <v>8860</v>
      </c>
      <c r="S42" s="28">
        <v>13200</v>
      </c>
      <c r="T42" s="155">
        <v>120000</v>
      </c>
      <c r="U42" s="31">
        <v>823.67</v>
      </c>
      <c r="X42" s="21" t="s">
        <v>56</v>
      </c>
      <c r="Y42" s="93">
        <f t="shared" si="0"/>
        <v>1.2195121951219512</v>
      </c>
      <c r="Z42" s="93">
        <f t="shared" si="1"/>
        <v>1.24</v>
      </c>
      <c r="AA42" s="93">
        <f t="shared" si="2"/>
        <v>10</v>
      </c>
      <c r="AB42" s="93">
        <f t="shared" si="3"/>
        <v>1.2791225416036309</v>
      </c>
      <c r="AC42" s="93">
        <f t="shared" si="4"/>
        <v>10</v>
      </c>
      <c r="AD42" s="93">
        <f t="shared" si="5"/>
        <v>8.1052631578947363</v>
      </c>
      <c r="AE42" s="93">
        <f t="shared" si="6"/>
        <v>0.52631578947368429</v>
      </c>
      <c r="AF42" s="93">
        <f t="shared" si="7"/>
        <v>0.60869565217391308</v>
      </c>
      <c r="AG42" s="93">
        <f t="shared" si="8"/>
        <v>10</v>
      </c>
      <c r="AH42" s="93">
        <f t="shared" si="9"/>
        <v>1.2127881651452579</v>
      </c>
      <c r="AI42" s="93">
        <f t="shared" si="10"/>
        <v>1.0045672813623967</v>
      </c>
      <c r="AJ42" s="93">
        <f t="shared" si="11"/>
        <v>1</v>
      </c>
      <c r="AK42" s="93">
        <f t="shared" si="12"/>
        <v>1</v>
      </c>
      <c r="AL42" s="93">
        <f t="shared" si="13"/>
        <v>0.99981754772095111</v>
      </c>
      <c r="AM42" s="93">
        <f t="shared" si="14"/>
        <v>1</v>
      </c>
      <c r="AN42" s="93">
        <f t="shared" si="15"/>
        <v>1.0158865099554104</v>
      </c>
      <c r="AO42" s="93">
        <f t="shared" si="16"/>
        <v>1.4719458637641298</v>
      </c>
      <c r="AP42" s="93">
        <f t="shared" si="17"/>
        <v>1.0539647705132662</v>
      </c>
      <c r="AQ42" s="93">
        <f t="shared" si="18"/>
        <v>1.0161349140260487</v>
      </c>
      <c r="AR42" s="13">
        <f t="shared" si="19"/>
        <v>2.829158652039756</v>
      </c>
    </row>
    <row r="43" spans="2:44">
      <c r="B43" s="21" t="s">
        <v>57</v>
      </c>
      <c r="C43" s="27">
        <v>2</v>
      </c>
      <c r="D43" s="153">
        <v>20</v>
      </c>
      <c r="E43" s="27">
        <v>80</v>
      </c>
      <c r="F43" s="155">
        <v>6</v>
      </c>
      <c r="G43" s="27">
        <v>60</v>
      </c>
      <c r="H43" s="153">
        <v>30</v>
      </c>
      <c r="I43" s="50"/>
      <c r="J43" s="77"/>
      <c r="K43" s="27">
        <v>18</v>
      </c>
      <c r="L43" s="155">
        <v>1850.03</v>
      </c>
      <c r="M43" s="28">
        <v>6247</v>
      </c>
      <c r="N43" s="164"/>
      <c r="O43" s="30"/>
      <c r="P43" s="164"/>
      <c r="Q43" s="30"/>
      <c r="R43" s="155">
        <v>20151.25</v>
      </c>
      <c r="S43" s="28">
        <v>3549.06</v>
      </c>
      <c r="T43" s="155"/>
      <c r="U43" s="31">
        <v>30656.19</v>
      </c>
      <c r="X43" s="21" t="s">
        <v>57</v>
      </c>
      <c r="Y43" s="93">
        <f t="shared" si="0"/>
        <v>1.1097560975609757</v>
      </c>
      <c r="Z43" s="93">
        <f t="shared" si="1"/>
        <v>1.1753846153846155</v>
      </c>
      <c r="AA43" s="93">
        <f t="shared" si="2"/>
        <v>8.085106382978724</v>
      </c>
      <c r="AB43" s="93">
        <f t="shared" si="3"/>
        <v>1.0680786686838124</v>
      </c>
      <c r="AC43" s="93">
        <f t="shared" si="4"/>
        <v>6.2105263157894743</v>
      </c>
      <c r="AD43" s="93">
        <f t="shared" si="5"/>
        <v>3.3684210526315788</v>
      </c>
      <c r="AE43" s="93">
        <f t="shared" si="6"/>
        <v>0.52631578947368429</v>
      </c>
      <c r="AF43" s="93">
        <f t="shared" si="7"/>
        <v>0.60869565217391308</v>
      </c>
      <c r="AG43" s="93">
        <f t="shared" si="8"/>
        <v>7.6521739130434776</v>
      </c>
      <c r="AH43" s="93">
        <f t="shared" si="9"/>
        <v>1.309527748354617</v>
      </c>
      <c r="AI43" s="93">
        <f t="shared" si="10"/>
        <v>1.0016026403791998</v>
      </c>
      <c r="AJ43" s="93">
        <f t="shared" si="11"/>
        <v>1</v>
      </c>
      <c r="AK43" s="93">
        <f t="shared" si="12"/>
        <v>1</v>
      </c>
      <c r="AL43" s="93">
        <f t="shared" si="13"/>
        <v>0.99981754772095111</v>
      </c>
      <c r="AM43" s="93">
        <f t="shared" si="14"/>
        <v>1</v>
      </c>
      <c r="AN43" s="93">
        <f t="shared" si="15"/>
        <v>1.0361624672480576</v>
      </c>
      <c r="AO43" s="93">
        <f t="shared" si="16"/>
        <v>1.1216635278081357</v>
      </c>
      <c r="AP43" s="93">
        <f t="shared" si="17"/>
        <v>0.99996455786042882</v>
      </c>
      <c r="AQ43" s="93">
        <f t="shared" si="18"/>
        <v>1.6013427453011271</v>
      </c>
      <c r="AR43" s="13">
        <f t="shared" si="19"/>
        <v>2.1512915643364621</v>
      </c>
    </row>
    <row r="44" spans="2:44">
      <c r="B44" s="21" t="s">
        <v>58</v>
      </c>
      <c r="C44" s="27">
        <v>10</v>
      </c>
      <c r="D44" s="153">
        <v>60</v>
      </c>
      <c r="E44" s="27">
        <v>90</v>
      </c>
      <c r="F44" s="155">
        <v>62</v>
      </c>
      <c r="G44" s="27">
        <v>90</v>
      </c>
      <c r="H44" s="153">
        <v>70</v>
      </c>
      <c r="I44" s="50"/>
      <c r="J44" s="77"/>
      <c r="K44" s="27">
        <v>24</v>
      </c>
      <c r="L44" s="155">
        <v>9412</v>
      </c>
      <c r="M44" s="28">
        <v>12257</v>
      </c>
      <c r="N44" s="164"/>
      <c r="O44" s="30"/>
      <c r="P44" s="164"/>
      <c r="Q44" s="30"/>
      <c r="R44" s="155"/>
      <c r="S44" s="28">
        <v>892</v>
      </c>
      <c r="T44" s="155"/>
      <c r="U44" s="31">
        <v>1586</v>
      </c>
      <c r="X44" s="21" t="s">
        <v>58</v>
      </c>
      <c r="Y44" s="93">
        <f t="shared" si="0"/>
        <v>1.9878048780487805</v>
      </c>
      <c r="Z44" s="93">
        <f t="shared" si="1"/>
        <v>1.5446153846153847</v>
      </c>
      <c r="AA44" s="93">
        <f t="shared" si="2"/>
        <v>9.0425531914893611</v>
      </c>
      <c r="AB44" s="93">
        <f t="shared" si="3"/>
        <v>1.8305597579425115</v>
      </c>
      <c r="AC44" s="93">
        <f t="shared" si="4"/>
        <v>9.0526315789473681</v>
      </c>
      <c r="AD44" s="93">
        <f t="shared" si="5"/>
        <v>7.1578947368421053</v>
      </c>
      <c r="AE44" s="93">
        <f t="shared" si="6"/>
        <v>0.52631578947368429</v>
      </c>
      <c r="AF44" s="93">
        <f t="shared" si="7"/>
        <v>0.60869565217391308</v>
      </c>
      <c r="AG44" s="93">
        <f t="shared" si="8"/>
        <v>10</v>
      </c>
      <c r="AH44" s="93">
        <f t="shared" si="9"/>
        <v>2.6595098960998773</v>
      </c>
      <c r="AI44" s="93">
        <f t="shared" si="10"/>
        <v>1.0031444794505924</v>
      </c>
      <c r="AJ44" s="93">
        <f t="shared" si="11"/>
        <v>1</v>
      </c>
      <c r="AK44" s="93">
        <f t="shared" si="12"/>
        <v>1</v>
      </c>
      <c r="AL44" s="93">
        <f t="shared" si="13"/>
        <v>0.99981754772095111</v>
      </c>
      <c r="AM44" s="93">
        <f t="shared" si="14"/>
        <v>1</v>
      </c>
      <c r="AN44" s="93">
        <f t="shared" si="15"/>
        <v>0.99997640419981615</v>
      </c>
      <c r="AO44" s="93">
        <f t="shared" si="16"/>
        <v>1.0252251307633677</v>
      </c>
      <c r="AP44" s="93">
        <f t="shared" si="17"/>
        <v>0.99996455786042882</v>
      </c>
      <c r="AQ44" s="93">
        <f t="shared" si="18"/>
        <v>1.0310891145433343</v>
      </c>
      <c r="AR44" s="13">
        <f t="shared" si="19"/>
        <v>2.814199900009025</v>
      </c>
    </row>
    <row r="45" spans="2:44">
      <c r="B45" s="21" t="s">
        <v>59</v>
      </c>
      <c r="C45" s="27">
        <v>6</v>
      </c>
      <c r="D45" s="153">
        <v>39</v>
      </c>
      <c r="E45" s="27">
        <v>100</v>
      </c>
      <c r="F45" s="155">
        <v>4</v>
      </c>
      <c r="G45" s="27">
        <v>10</v>
      </c>
      <c r="H45" s="77"/>
      <c r="I45" s="50"/>
      <c r="J45" s="77"/>
      <c r="K45" s="27">
        <v>20</v>
      </c>
      <c r="L45" s="155">
        <v>1214</v>
      </c>
      <c r="M45" s="28">
        <v>18.61</v>
      </c>
      <c r="N45" s="164"/>
      <c r="O45" s="30"/>
      <c r="P45" s="164"/>
      <c r="Q45" s="30"/>
      <c r="R45" s="155">
        <v>13.14</v>
      </c>
      <c r="S45" s="28">
        <v>6000</v>
      </c>
      <c r="T45" s="155">
        <v>30961.97</v>
      </c>
      <c r="U45" s="31">
        <v>595.62</v>
      </c>
      <c r="X45" s="21" t="s">
        <v>59</v>
      </c>
      <c r="Y45" s="93">
        <f t="shared" si="0"/>
        <v>1.5487804878048781</v>
      </c>
      <c r="Z45" s="93">
        <f t="shared" si="1"/>
        <v>1.3507692307692307</v>
      </c>
      <c r="AA45" s="93">
        <f t="shared" si="2"/>
        <v>10</v>
      </c>
      <c r="AB45" s="93">
        <f t="shared" si="3"/>
        <v>1.0408472012102874</v>
      </c>
      <c r="AC45" s="93">
        <f t="shared" si="4"/>
        <v>1.4736842105263157</v>
      </c>
      <c r="AD45" s="93">
        <f t="shared" si="5"/>
        <v>0.52631578947368429</v>
      </c>
      <c r="AE45" s="93">
        <f t="shared" si="6"/>
        <v>0.52631578947368429</v>
      </c>
      <c r="AF45" s="93">
        <f t="shared" si="7"/>
        <v>0.60869565217391308</v>
      </c>
      <c r="AG45" s="93">
        <f t="shared" si="8"/>
        <v>8.4347826086956523</v>
      </c>
      <c r="AH45" s="93">
        <f t="shared" si="9"/>
        <v>1.195982052533235</v>
      </c>
      <c r="AI45" s="93">
        <f t="shared" si="10"/>
        <v>1.0000047743136637</v>
      </c>
      <c r="AJ45" s="93">
        <f t="shared" si="11"/>
        <v>1</v>
      </c>
      <c r="AK45" s="93">
        <f t="shared" si="12"/>
        <v>1</v>
      </c>
      <c r="AL45" s="93">
        <f t="shared" si="13"/>
        <v>0.99981754772095111</v>
      </c>
      <c r="AM45" s="93">
        <f t="shared" si="14"/>
        <v>1</v>
      </c>
      <c r="AN45" s="93">
        <f t="shared" si="15"/>
        <v>1</v>
      </c>
      <c r="AO45" s="93">
        <f t="shared" si="16"/>
        <v>1.2106207680860759</v>
      </c>
      <c r="AP45" s="93">
        <f t="shared" si="17"/>
        <v>1.013897499228352</v>
      </c>
      <c r="AQ45" s="93">
        <f t="shared" si="18"/>
        <v>1.0116613849402631</v>
      </c>
      <c r="AR45" s="13">
        <f t="shared" si="19"/>
        <v>1.8916934208921148</v>
      </c>
    </row>
    <row r="46" spans="2:44">
      <c r="B46" s="21" t="s">
        <v>60</v>
      </c>
      <c r="C46" s="27">
        <v>2</v>
      </c>
      <c r="D46" s="153">
        <v>10</v>
      </c>
      <c r="E46" s="27">
        <v>75</v>
      </c>
      <c r="F46" s="155">
        <v>18</v>
      </c>
      <c r="G46" s="27">
        <v>75</v>
      </c>
      <c r="H46" s="77"/>
      <c r="I46" s="50"/>
      <c r="J46" s="77"/>
      <c r="K46" s="27">
        <v>15</v>
      </c>
      <c r="L46" s="155">
        <v>2129.23</v>
      </c>
      <c r="M46" s="28">
        <v>2369.44</v>
      </c>
      <c r="N46" s="164"/>
      <c r="O46" s="30"/>
      <c r="P46" s="164"/>
      <c r="Q46" s="30">
        <v>15050</v>
      </c>
      <c r="R46" s="155">
        <v>18000</v>
      </c>
      <c r="S46" s="28">
        <v>2800</v>
      </c>
      <c r="T46" s="155">
        <v>864513</v>
      </c>
      <c r="U46" s="31">
        <v>293.13</v>
      </c>
      <c r="X46" s="21" t="s">
        <v>60</v>
      </c>
      <c r="Y46" s="93">
        <f t="shared" si="0"/>
        <v>1.1097560975609757</v>
      </c>
      <c r="Z46" s="93">
        <f t="shared" si="1"/>
        <v>1.083076923076923</v>
      </c>
      <c r="AA46" s="93">
        <f t="shared" si="2"/>
        <v>7.6063829787234045</v>
      </c>
      <c r="AB46" s="93">
        <f t="shared" si="3"/>
        <v>1.2314674735249622</v>
      </c>
      <c r="AC46" s="93">
        <f t="shared" si="4"/>
        <v>7.6315789473684204</v>
      </c>
      <c r="AD46" s="93">
        <f t="shared" si="5"/>
        <v>0.52631578947368429</v>
      </c>
      <c r="AE46" s="93">
        <f t="shared" si="6"/>
        <v>0.52631578947368429</v>
      </c>
      <c r="AF46" s="93">
        <f t="shared" si="7"/>
        <v>0.60869565217391308</v>
      </c>
      <c r="AG46" s="93">
        <f t="shared" si="8"/>
        <v>6.4782608695652177</v>
      </c>
      <c r="AH46" s="93">
        <f t="shared" si="9"/>
        <v>1.3593712435880652</v>
      </c>
      <c r="AI46" s="93">
        <f t="shared" si="10"/>
        <v>1.0006078694125327</v>
      </c>
      <c r="AJ46" s="93">
        <f t="shared" si="11"/>
        <v>1</v>
      </c>
      <c r="AK46" s="93">
        <f t="shared" si="12"/>
        <v>1</v>
      </c>
      <c r="AL46" s="93">
        <f t="shared" si="13"/>
        <v>0.99981754772095111</v>
      </c>
      <c r="AM46" s="93">
        <f t="shared" si="14"/>
        <v>1.0366809187404318</v>
      </c>
      <c r="AN46" s="93">
        <f t="shared" si="15"/>
        <v>1.0322994181502334</v>
      </c>
      <c r="AO46" s="93">
        <f t="shared" si="16"/>
        <v>1.094476281118052</v>
      </c>
      <c r="AP46" s="93">
        <f t="shared" si="17"/>
        <v>1.3889969398699491</v>
      </c>
      <c r="AQ46" s="93">
        <f t="shared" si="18"/>
        <v>1.0057276080792268</v>
      </c>
      <c r="AR46" s="13">
        <f t="shared" si="19"/>
        <v>1.9852541235589805</v>
      </c>
    </row>
    <row r="47" spans="2:44">
      <c r="B47" s="21" t="s">
        <v>61</v>
      </c>
      <c r="C47" s="27">
        <v>3</v>
      </c>
      <c r="D47" s="153">
        <v>28</v>
      </c>
      <c r="E47" s="27">
        <v>80</v>
      </c>
      <c r="F47" s="155">
        <v>3</v>
      </c>
      <c r="G47" s="27">
        <v>80</v>
      </c>
      <c r="H47" s="153">
        <v>90</v>
      </c>
      <c r="I47" s="50"/>
      <c r="J47" s="77"/>
      <c r="K47" s="27">
        <v>24</v>
      </c>
      <c r="L47" s="155">
        <v>324.43</v>
      </c>
      <c r="M47" s="28">
        <v>12000</v>
      </c>
      <c r="N47" s="164"/>
      <c r="O47" s="30"/>
      <c r="P47" s="164">
        <v>2000</v>
      </c>
      <c r="Q47" s="30">
        <v>3000</v>
      </c>
      <c r="R47" s="155"/>
      <c r="S47" s="28"/>
      <c r="T47" s="155"/>
      <c r="U47" s="31">
        <v>500</v>
      </c>
      <c r="X47" s="21" t="s">
        <v>61</v>
      </c>
      <c r="Y47" s="93">
        <f t="shared" si="0"/>
        <v>1.2195121951219512</v>
      </c>
      <c r="Z47" s="93">
        <f t="shared" si="1"/>
        <v>1.2492307692307691</v>
      </c>
      <c r="AA47" s="93">
        <f t="shared" si="2"/>
        <v>8.085106382978724</v>
      </c>
      <c r="AB47" s="93">
        <f t="shared" si="3"/>
        <v>1.027231467473525</v>
      </c>
      <c r="AC47" s="93">
        <f t="shared" si="4"/>
        <v>8.1052631578947363</v>
      </c>
      <c r="AD47" s="93">
        <f t="shared" si="5"/>
        <v>9.0526315789473681</v>
      </c>
      <c r="AE47" s="93">
        <f t="shared" si="6"/>
        <v>0.52631578947368429</v>
      </c>
      <c r="AF47" s="93">
        <f t="shared" si="7"/>
        <v>0.60869565217391308</v>
      </c>
      <c r="AG47" s="93">
        <f t="shared" si="8"/>
        <v>10</v>
      </c>
      <c r="AH47" s="93">
        <f t="shared" si="9"/>
        <v>1.0371737500446305</v>
      </c>
      <c r="AI47" s="93">
        <f t="shared" si="10"/>
        <v>1.0030785472307342</v>
      </c>
      <c r="AJ47" s="93">
        <f t="shared" si="11"/>
        <v>1</v>
      </c>
      <c r="AK47" s="93">
        <f t="shared" si="12"/>
        <v>1</v>
      </c>
      <c r="AL47" s="93">
        <f t="shared" si="13"/>
        <v>1.0089401616733971</v>
      </c>
      <c r="AM47" s="93">
        <f t="shared" si="14"/>
        <v>1.0073118110446044</v>
      </c>
      <c r="AN47" s="93">
        <f t="shared" si="15"/>
        <v>0.99997640419981615</v>
      </c>
      <c r="AO47" s="93">
        <f t="shared" si="16"/>
        <v>0.99284985502103107</v>
      </c>
      <c r="AP47" s="93">
        <f t="shared" si="17"/>
        <v>0.99996455786042882</v>
      </c>
      <c r="AQ47" s="93">
        <f t="shared" si="18"/>
        <v>1.0097856609710334</v>
      </c>
      <c r="AR47" s="13">
        <f t="shared" si="19"/>
        <v>2.6280561969126492</v>
      </c>
    </row>
    <row r="48" spans="2:44">
      <c r="B48" s="21" t="s">
        <v>62</v>
      </c>
      <c r="C48" s="27">
        <v>1</v>
      </c>
      <c r="D48" s="153">
        <v>12</v>
      </c>
      <c r="E48" s="27">
        <v>100</v>
      </c>
      <c r="F48" s="155">
        <v>8</v>
      </c>
      <c r="G48" s="27">
        <v>95</v>
      </c>
      <c r="H48" s="153">
        <v>98</v>
      </c>
      <c r="I48" s="50"/>
      <c r="J48" s="77"/>
      <c r="K48" s="27">
        <v>24</v>
      </c>
      <c r="L48" s="155">
        <v>761.28</v>
      </c>
      <c r="M48" s="28">
        <v>5024</v>
      </c>
      <c r="N48" s="164">
        <v>418</v>
      </c>
      <c r="O48" s="30"/>
      <c r="P48" s="164"/>
      <c r="Q48" s="30"/>
      <c r="R48" s="155"/>
      <c r="S48" s="28">
        <v>589</v>
      </c>
      <c r="T48" s="155">
        <v>22645</v>
      </c>
      <c r="U48" s="31">
        <v>2.87</v>
      </c>
      <c r="X48" s="21" t="s">
        <v>62</v>
      </c>
      <c r="Y48" s="93">
        <f t="shared" si="0"/>
        <v>1</v>
      </c>
      <c r="Z48" s="93">
        <f t="shared" si="1"/>
        <v>1.1015384615384616</v>
      </c>
      <c r="AA48" s="93">
        <f t="shared" si="2"/>
        <v>10</v>
      </c>
      <c r="AB48" s="93">
        <f t="shared" si="3"/>
        <v>1.0953101361573374</v>
      </c>
      <c r="AC48" s="93">
        <f t="shared" si="4"/>
        <v>9.5263157894736832</v>
      </c>
      <c r="AD48" s="93">
        <f t="shared" si="5"/>
        <v>9.810526315789474</v>
      </c>
      <c r="AE48" s="93">
        <f t="shared" si="6"/>
        <v>0.52631578947368429</v>
      </c>
      <c r="AF48" s="93">
        <f t="shared" si="7"/>
        <v>0.60869565217391308</v>
      </c>
      <c r="AG48" s="93">
        <f t="shared" si="8"/>
        <v>10</v>
      </c>
      <c r="AH48" s="93">
        <f t="shared" si="9"/>
        <v>1.1151613248753318</v>
      </c>
      <c r="AI48" s="93">
        <f t="shared" si="10"/>
        <v>1.0012888851072674</v>
      </c>
      <c r="AJ48" s="93">
        <f t="shared" si="11"/>
        <v>1.0042090282649339</v>
      </c>
      <c r="AK48" s="93">
        <f t="shared" si="12"/>
        <v>1</v>
      </c>
      <c r="AL48" s="93">
        <f t="shared" si="13"/>
        <v>0.99981754772095111</v>
      </c>
      <c r="AM48" s="93">
        <f t="shared" si="14"/>
        <v>1</v>
      </c>
      <c r="AN48" s="93">
        <f t="shared" si="15"/>
        <v>0.99997640419981615</v>
      </c>
      <c r="AO48" s="93">
        <f t="shared" si="16"/>
        <v>1.0142276996535828</v>
      </c>
      <c r="AP48" s="93">
        <f t="shared" si="17"/>
        <v>1.0101548479897915</v>
      </c>
      <c r="AQ48" s="93">
        <f t="shared" si="18"/>
        <v>1.0000337402763759</v>
      </c>
      <c r="AR48" s="13">
        <f t="shared" si="19"/>
        <v>2.8322932432997154</v>
      </c>
    </row>
    <row r="49" spans="2:44">
      <c r="B49" s="21" t="s">
        <v>63</v>
      </c>
      <c r="C49" s="27">
        <v>2</v>
      </c>
      <c r="D49" s="153">
        <v>12</v>
      </c>
      <c r="E49" s="27">
        <v>80</v>
      </c>
      <c r="F49" s="155">
        <v>20</v>
      </c>
      <c r="G49" s="27">
        <v>80</v>
      </c>
      <c r="H49" s="153">
        <v>80</v>
      </c>
      <c r="I49" s="50"/>
      <c r="J49" s="77"/>
      <c r="K49" s="27">
        <v>19</v>
      </c>
      <c r="L49" s="155">
        <v>392.85</v>
      </c>
      <c r="M49" s="28">
        <v>6079.38</v>
      </c>
      <c r="N49" s="164">
        <v>7386.28</v>
      </c>
      <c r="O49" s="30"/>
      <c r="P49" s="164"/>
      <c r="Q49" s="30"/>
      <c r="R49" s="155"/>
      <c r="S49" s="28">
        <v>4985.7299999999996</v>
      </c>
      <c r="T49" s="155">
        <v>128</v>
      </c>
      <c r="U49" s="31">
        <v>112</v>
      </c>
      <c r="X49" s="21" t="s">
        <v>63</v>
      </c>
      <c r="Y49" s="93">
        <f t="shared" si="0"/>
        <v>1.1097560975609757</v>
      </c>
      <c r="Z49" s="93">
        <f t="shared" si="1"/>
        <v>1.1015384615384616</v>
      </c>
      <c r="AA49" s="93">
        <f t="shared" si="2"/>
        <v>8.085106382978724</v>
      </c>
      <c r="AB49" s="93">
        <f t="shared" si="3"/>
        <v>1.258698940998487</v>
      </c>
      <c r="AC49" s="93">
        <f t="shared" si="4"/>
        <v>8.1052631578947363</v>
      </c>
      <c r="AD49" s="93">
        <f t="shared" si="5"/>
        <v>8.1052631578947363</v>
      </c>
      <c r="AE49" s="93">
        <f t="shared" si="6"/>
        <v>0.52631578947368429</v>
      </c>
      <c r="AF49" s="93">
        <f t="shared" si="7"/>
        <v>0.60869565217391308</v>
      </c>
      <c r="AG49" s="93">
        <f t="shared" si="8"/>
        <v>8.0434782608695663</v>
      </c>
      <c r="AH49" s="93">
        <f t="shared" si="9"/>
        <v>1.0493882627375837</v>
      </c>
      <c r="AI49" s="93">
        <f t="shared" si="10"/>
        <v>1.0015596382052983</v>
      </c>
      <c r="AJ49" s="93">
        <f t="shared" si="11"/>
        <v>1.0743757447194149</v>
      </c>
      <c r="AK49" s="93">
        <f t="shared" si="12"/>
        <v>1</v>
      </c>
      <c r="AL49" s="93">
        <f t="shared" si="13"/>
        <v>0.99981754772095111</v>
      </c>
      <c r="AM49" s="93">
        <f t="shared" si="14"/>
        <v>1</v>
      </c>
      <c r="AN49" s="93">
        <f t="shared" si="15"/>
        <v>0.99997640419981615</v>
      </c>
      <c r="AO49" s="93">
        <f t="shared" si="16"/>
        <v>1.1738076840869955</v>
      </c>
      <c r="AP49" s="93">
        <f t="shared" si="17"/>
        <v>1.0000221580872586</v>
      </c>
      <c r="AQ49" s="93">
        <f t="shared" si="18"/>
        <v>1.0021744823466754</v>
      </c>
      <c r="AR49" s="13">
        <f t="shared" si="19"/>
        <v>2.4865914643940679</v>
      </c>
    </row>
    <row r="50" spans="2:44">
      <c r="B50" s="21" t="s">
        <v>64</v>
      </c>
      <c r="C50" s="27">
        <v>10</v>
      </c>
      <c r="D50" s="153">
        <v>80</v>
      </c>
      <c r="E50" s="27">
        <v>80</v>
      </c>
      <c r="F50" s="155">
        <v>140</v>
      </c>
      <c r="G50" s="27">
        <v>80</v>
      </c>
      <c r="H50" s="153">
        <v>90</v>
      </c>
      <c r="I50" s="50"/>
      <c r="J50" s="77"/>
      <c r="K50" s="27">
        <v>24</v>
      </c>
      <c r="L50" s="155">
        <v>3117.24</v>
      </c>
      <c r="M50" s="28"/>
      <c r="N50" s="164"/>
      <c r="O50" s="30"/>
      <c r="P50" s="164"/>
      <c r="Q50" s="30"/>
      <c r="R50" s="155">
        <v>46570.54</v>
      </c>
      <c r="S50" s="28"/>
      <c r="T50" s="155"/>
      <c r="U50" s="31">
        <v>52.64</v>
      </c>
      <c r="X50" s="21" t="s">
        <v>64</v>
      </c>
      <c r="Y50" s="93">
        <f t="shared" si="0"/>
        <v>1.9878048780487805</v>
      </c>
      <c r="Z50" s="93">
        <f t="shared" si="1"/>
        <v>1.7292307692307691</v>
      </c>
      <c r="AA50" s="93">
        <f t="shared" si="2"/>
        <v>8.085106382978724</v>
      </c>
      <c r="AB50" s="93">
        <f t="shared" si="3"/>
        <v>2.8925869894099847</v>
      </c>
      <c r="AC50" s="93">
        <f t="shared" si="4"/>
        <v>8.1052631578947363</v>
      </c>
      <c r="AD50" s="93">
        <f t="shared" si="5"/>
        <v>9.0526315789473681</v>
      </c>
      <c r="AE50" s="93">
        <f t="shared" si="6"/>
        <v>0.52631578947368429</v>
      </c>
      <c r="AF50" s="93">
        <f t="shared" si="7"/>
        <v>0.60869565217391308</v>
      </c>
      <c r="AG50" s="93">
        <f t="shared" si="8"/>
        <v>10</v>
      </c>
      <c r="AH50" s="93">
        <f t="shared" si="9"/>
        <v>1.5357533056425026</v>
      </c>
      <c r="AI50" s="93">
        <f t="shared" si="10"/>
        <v>1</v>
      </c>
      <c r="AJ50" s="93">
        <f t="shared" si="11"/>
        <v>1</v>
      </c>
      <c r="AK50" s="93">
        <f t="shared" si="12"/>
        <v>1</v>
      </c>
      <c r="AL50" s="93">
        <f t="shared" si="13"/>
        <v>0.99981754772095111</v>
      </c>
      <c r="AM50" s="93">
        <f t="shared" si="14"/>
        <v>1</v>
      </c>
      <c r="AN50" s="93">
        <f t="shared" si="15"/>
        <v>1.0836041938719532</v>
      </c>
      <c r="AO50" s="93">
        <f t="shared" si="16"/>
        <v>0.99284985502103107</v>
      </c>
      <c r="AP50" s="93">
        <f t="shared" si="17"/>
        <v>0.99996455786042882</v>
      </c>
      <c r="AQ50" s="93">
        <f t="shared" si="18"/>
        <v>1.0010100504829078</v>
      </c>
      <c r="AR50" s="13">
        <f t="shared" si="19"/>
        <v>2.8210860373030386</v>
      </c>
    </row>
    <row r="51" spans="2:44">
      <c r="B51" s="21" t="s">
        <v>65</v>
      </c>
      <c r="C51" s="27">
        <v>1</v>
      </c>
      <c r="D51" s="153">
        <v>6</v>
      </c>
      <c r="E51" s="27">
        <v>100</v>
      </c>
      <c r="F51" s="155">
        <v>22</v>
      </c>
      <c r="G51" s="27">
        <v>60</v>
      </c>
      <c r="H51" s="77"/>
      <c r="I51" s="50"/>
      <c r="J51" s="77"/>
      <c r="K51" s="27">
        <v>24</v>
      </c>
      <c r="L51" s="155">
        <v>249.19</v>
      </c>
      <c r="M51" s="28">
        <v>1020</v>
      </c>
      <c r="N51" s="164"/>
      <c r="O51" s="30"/>
      <c r="P51" s="164"/>
      <c r="Q51" s="30">
        <v>600</v>
      </c>
      <c r="R51" s="155">
        <v>2160</v>
      </c>
      <c r="S51" s="28">
        <v>13599.54</v>
      </c>
      <c r="T51" s="155"/>
      <c r="U51" s="31">
        <v>244</v>
      </c>
      <c r="X51" s="21" t="s">
        <v>65</v>
      </c>
      <c r="Y51" s="93">
        <f t="shared" si="0"/>
        <v>1</v>
      </c>
      <c r="Z51" s="93">
        <f t="shared" si="1"/>
        <v>1.0461538461538462</v>
      </c>
      <c r="AA51" s="93">
        <f t="shared" si="2"/>
        <v>10</v>
      </c>
      <c r="AB51" s="93">
        <f t="shared" si="3"/>
        <v>1.285930408472012</v>
      </c>
      <c r="AC51" s="93">
        <f t="shared" si="4"/>
        <v>6.2105263157894743</v>
      </c>
      <c r="AD51" s="93">
        <f t="shared" si="5"/>
        <v>0.52631578947368429</v>
      </c>
      <c r="AE51" s="93">
        <f t="shared" si="6"/>
        <v>0.52631578947368429</v>
      </c>
      <c r="AF51" s="93">
        <f t="shared" si="7"/>
        <v>0.60869565217391308</v>
      </c>
      <c r="AG51" s="93">
        <f t="shared" si="8"/>
        <v>10</v>
      </c>
      <c r="AH51" s="93">
        <f t="shared" si="9"/>
        <v>1.023741713578425</v>
      </c>
      <c r="AI51" s="93">
        <f t="shared" si="10"/>
        <v>1.0002616765146124</v>
      </c>
      <c r="AJ51" s="93">
        <f t="shared" si="11"/>
        <v>1</v>
      </c>
      <c r="AK51" s="93">
        <f t="shared" si="12"/>
        <v>1</v>
      </c>
      <c r="AL51" s="93">
        <f t="shared" si="13"/>
        <v>0.99981754772095111</v>
      </c>
      <c r="AM51" s="93">
        <f t="shared" si="14"/>
        <v>1.0014623622089209</v>
      </c>
      <c r="AN51" s="93">
        <f t="shared" si="15"/>
        <v>1.0038551658738664</v>
      </c>
      <c r="AO51" s="93">
        <f t="shared" si="16"/>
        <v>1.4864472288651314</v>
      </c>
      <c r="AP51" s="93">
        <f t="shared" si="17"/>
        <v>0.99996455786042882</v>
      </c>
      <c r="AQ51" s="93">
        <f t="shared" si="18"/>
        <v>1.0047638523941373</v>
      </c>
      <c r="AR51" s="13">
        <f t="shared" si="19"/>
        <v>2.1960132582396361</v>
      </c>
    </row>
    <row r="52" spans="2:44">
      <c r="B52" s="21" t="s">
        <v>66</v>
      </c>
      <c r="C52" s="27">
        <v>2</v>
      </c>
      <c r="D52" s="153">
        <v>16</v>
      </c>
      <c r="E52" s="27">
        <v>100</v>
      </c>
      <c r="F52" s="155">
        <v>18</v>
      </c>
      <c r="G52" s="27">
        <v>100</v>
      </c>
      <c r="H52" s="153">
        <v>100</v>
      </c>
      <c r="I52" s="50"/>
      <c r="J52" s="77"/>
      <c r="K52" s="27">
        <v>24</v>
      </c>
      <c r="L52" s="155">
        <v>259</v>
      </c>
      <c r="M52" s="28">
        <v>15290</v>
      </c>
      <c r="N52" s="164">
        <v>2486</v>
      </c>
      <c r="O52" s="30">
        <v>2396</v>
      </c>
      <c r="P52" s="164">
        <v>1273</v>
      </c>
      <c r="Q52" s="30">
        <v>7413</v>
      </c>
      <c r="R52" s="155">
        <v>6800</v>
      </c>
      <c r="S52" s="28">
        <v>17765</v>
      </c>
      <c r="T52" s="155">
        <v>4837</v>
      </c>
      <c r="U52" s="31">
        <v>280.95999999999998</v>
      </c>
      <c r="X52" s="21" t="s">
        <v>66</v>
      </c>
      <c r="Y52" s="93">
        <f t="shared" si="0"/>
        <v>1.1097560975609757</v>
      </c>
      <c r="Z52" s="93">
        <f t="shared" si="1"/>
        <v>1.1384615384615384</v>
      </c>
      <c r="AA52" s="93">
        <f t="shared" si="2"/>
        <v>10</v>
      </c>
      <c r="AB52" s="93">
        <f t="shared" si="3"/>
        <v>1.2314674735249622</v>
      </c>
      <c r="AC52" s="93">
        <f t="shared" si="4"/>
        <v>10</v>
      </c>
      <c r="AD52" s="93">
        <f t="shared" si="5"/>
        <v>10</v>
      </c>
      <c r="AE52" s="93">
        <f t="shared" si="6"/>
        <v>0.52631578947368429</v>
      </c>
      <c r="AF52" s="93">
        <f t="shared" si="7"/>
        <v>0.60869565217391308</v>
      </c>
      <c r="AG52" s="93">
        <f t="shared" si="8"/>
        <v>10</v>
      </c>
      <c r="AH52" s="93">
        <f t="shared" si="9"/>
        <v>1.0254930197683967</v>
      </c>
      <c r="AI52" s="93">
        <f t="shared" si="10"/>
        <v>1.0039225822631603</v>
      </c>
      <c r="AJ52" s="93">
        <f t="shared" si="11"/>
        <v>1.0250326417861855</v>
      </c>
      <c r="AK52" s="93">
        <f t="shared" si="12"/>
        <v>1.1802427559990021</v>
      </c>
      <c r="AL52" s="93">
        <f t="shared" si="13"/>
        <v>1.005624091501683</v>
      </c>
      <c r="AM52" s="93">
        <f t="shared" si="14"/>
        <v>1.0180674850912173</v>
      </c>
      <c r="AN52" s="93">
        <f t="shared" si="15"/>
        <v>1.012187320581085</v>
      </c>
      <c r="AO52" s="93">
        <f t="shared" si="16"/>
        <v>1.6376332334544517</v>
      </c>
      <c r="AP52" s="93">
        <f t="shared" si="17"/>
        <v>1.0021412164321104</v>
      </c>
      <c r="AQ52" s="93">
        <f t="shared" si="18"/>
        <v>1.0054888760074268</v>
      </c>
      <c r="AR52" s="13">
        <f t="shared" si="19"/>
        <v>2.9226594617936725</v>
      </c>
    </row>
    <row r="53" spans="2:44">
      <c r="B53" s="21" t="s">
        <v>67</v>
      </c>
      <c r="C53" s="27">
        <v>4</v>
      </c>
      <c r="D53" s="153">
        <v>22</v>
      </c>
      <c r="E53" s="27">
        <v>60</v>
      </c>
      <c r="F53" s="155">
        <v>12</v>
      </c>
      <c r="G53" s="27">
        <v>60</v>
      </c>
      <c r="H53" s="77"/>
      <c r="I53" s="50"/>
      <c r="J53" s="77"/>
      <c r="K53" s="27">
        <v>24</v>
      </c>
      <c r="L53" s="155">
        <v>427.25</v>
      </c>
      <c r="M53" s="28">
        <v>6676</v>
      </c>
      <c r="N53" s="164"/>
      <c r="O53" s="30"/>
      <c r="P53" s="164"/>
      <c r="Q53" s="30"/>
      <c r="R53" s="155">
        <v>9228</v>
      </c>
      <c r="S53" s="28">
        <v>39647</v>
      </c>
      <c r="T53" s="155"/>
      <c r="U53" s="31">
        <v>625</v>
      </c>
      <c r="X53" s="21" t="s">
        <v>67</v>
      </c>
      <c r="Y53" s="93">
        <f t="shared" si="0"/>
        <v>1.3292682926829267</v>
      </c>
      <c r="Z53" s="93">
        <f t="shared" si="1"/>
        <v>1.1938461538461538</v>
      </c>
      <c r="AA53" s="93">
        <f t="shared" si="2"/>
        <v>6.1702127659574471</v>
      </c>
      <c r="AB53" s="93">
        <f t="shared" si="3"/>
        <v>1.1497730711043872</v>
      </c>
      <c r="AC53" s="93">
        <f t="shared" si="4"/>
        <v>6.2105263157894743</v>
      </c>
      <c r="AD53" s="93">
        <f t="shared" si="5"/>
        <v>0.52631578947368429</v>
      </c>
      <c r="AE53" s="93">
        <f t="shared" si="6"/>
        <v>0.52631578947368429</v>
      </c>
      <c r="AF53" s="93">
        <f t="shared" si="7"/>
        <v>0.60869565217391308</v>
      </c>
      <c r="AG53" s="93">
        <f t="shared" si="8"/>
        <v>10</v>
      </c>
      <c r="AH53" s="93">
        <f t="shared" si="9"/>
        <v>1.0555294383680658</v>
      </c>
      <c r="AI53" s="93">
        <f t="shared" si="10"/>
        <v>1.0017126984426985</v>
      </c>
      <c r="AJ53" s="93">
        <f t="shared" si="11"/>
        <v>1</v>
      </c>
      <c r="AK53" s="93">
        <f t="shared" si="12"/>
        <v>1</v>
      </c>
      <c r="AL53" s="93">
        <f t="shared" si="13"/>
        <v>0.99981754772095111</v>
      </c>
      <c r="AM53" s="93">
        <f t="shared" si="14"/>
        <v>1</v>
      </c>
      <c r="AN53" s="93">
        <f t="shared" si="15"/>
        <v>1.0165473360183968</v>
      </c>
      <c r="AO53" s="93">
        <f t="shared" si="16"/>
        <v>2.4318437534026707</v>
      </c>
      <c r="AP53" s="93">
        <f t="shared" si="17"/>
        <v>0.99996455786042882</v>
      </c>
      <c r="AQ53" s="93">
        <f t="shared" si="18"/>
        <v>1.0122377159402209</v>
      </c>
      <c r="AR53" s="13">
        <f t="shared" si="19"/>
        <v>2.0648740462239532</v>
      </c>
    </row>
    <row r="54" spans="2:44">
      <c r="B54" s="21" t="s">
        <v>68</v>
      </c>
      <c r="C54" s="27">
        <v>7</v>
      </c>
      <c r="D54" s="153">
        <v>39</v>
      </c>
      <c r="E54" s="27">
        <v>60</v>
      </c>
      <c r="F54" s="155">
        <v>15</v>
      </c>
      <c r="G54" s="27">
        <v>50</v>
      </c>
      <c r="H54" s="153">
        <v>100</v>
      </c>
      <c r="I54" s="50"/>
      <c r="J54" s="77"/>
      <c r="K54" s="27">
        <v>24</v>
      </c>
      <c r="L54" s="155">
        <v>685.24</v>
      </c>
      <c r="M54" s="28">
        <v>9000</v>
      </c>
      <c r="N54" s="164"/>
      <c r="O54" s="30"/>
      <c r="P54" s="164"/>
      <c r="Q54" s="30"/>
      <c r="R54" s="155">
        <v>36000</v>
      </c>
      <c r="S54" s="28">
        <v>10500</v>
      </c>
      <c r="T54" s="155">
        <v>192000</v>
      </c>
      <c r="U54" s="31">
        <v>428.68</v>
      </c>
      <c r="X54" s="21" t="s">
        <v>68</v>
      </c>
      <c r="Y54" s="93">
        <f t="shared" si="0"/>
        <v>1.6585365853658536</v>
      </c>
      <c r="Z54" s="93">
        <f t="shared" si="1"/>
        <v>1.3507692307692307</v>
      </c>
      <c r="AA54" s="93">
        <f t="shared" si="2"/>
        <v>6.1702127659574471</v>
      </c>
      <c r="AB54" s="93">
        <f t="shared" si="3"/>
        <v>1.1906202723146748</v>
      </c>
      <c r="AC54" s="93">
        <f t="shared" si="4"/>
        <v>5.2631578947368416</v>
      </c>
      <c r="AD54" s="93">
        <f t="shared" si="5"/>
        <v>10</v>
      </c>
      <c r="AE54" s="93">
        <f t="shared" si="6"/>
        <v>0.52631578947368429</v>
      </c>
      <c r="AF54" s="93">
        <f t="shared" si="7"/>
        <v>0.60869565217391308</v>
      </c>
      <c r="AG54" s="93">
        <f t="shared" si="8"/>
        <v>10</v>
      </c>
      <c r="AH54" s="93">
        <f t="shared" si="9"/>
        <v>1.1015864703712079</v>
      </c>
      <c r="AI54" s="93">
        <f t="shared" si="10"/>
        <v>1.0023089104230505</v>
      </c>
      <c r="AJ54" s="93">
        <f t="shared" si="11"/>
        <v>1</v>
      </c>
      <c r="AK54" s="93">
        <f t="shared" si="12"/>
        <v>1</v>
      </c>
      <c r="AL54" s="93">
        <f t="shared" si="13"/>
        <v>0.99981754772095111</v>
      </c>
      <c r="AM54" s="93">
        <f t="shared" si="14"/>
        <v>1</v>
      </c>
      <c r="AN54" s="93">
        <f t="shared" si="15"/>
        <v>1.0646224321006508</v>
      </c>
      <c r="AO54" s="93">
        <f t="shared" si="16"/>
        <v>1.3739489528848596</v>
      </c>
      <c r="AP54" s="93">
        <f t="shared" si="17"/>
        <v>1.0863648981049687</v>
      </c>
      <c r="AQ54" s="93">
        <f t="shared" si="18"/>
        <v>1.0083866164878137</v>
      </c>
      <c r="AR54" s="13">
        <f t="shared" si="19"/>
        <v>2.4950181062571128</v>
      </c>
    </row>
    <row r="55" spans="2:44">
      <c r="B55" s="21" t="s">
        <v>69</v>
      </c>
      <c r="C55" s="27">
        <v>4</v>
      </c>
      <c r="D55" s="153">
        <v>27</v>
      </c>
      <c r="E55" s="27">
        <v>100</v>
      </c>
      <c r="F55" s="155">
        <v>24</v>
      </c>
      <c r="G55" s="27">
        <v>65</v>
      </c>
      <c r="H55" s="153">
        <v>25</v>
      </c>
      <c r="I55" s="50"/>
      <c r="J55" s="77"/>
      <c r="K55" s="27">
        <v>20</v>
      </c>
      <c r="L55" s="155">
        <v>489</v>
      </c>
      <c r="M55" s="28">
        <v>11459.23</v>
      </c>
      <c r="N55" s="164"/>
      <c r="O55" s="30"/>
      <c r="P55" s="164"/>
      <c r="Q55" s="30"/>
      <c r="R55" s="155"/>
      <c r="S55" s="28"/>
      <c r="T55" s="155"/>
      <c r="U55" s="31">
        <v>1.1499999999999999</v>
      </c>
      <c r="X55" s="21" t="s">
        <v>69</v>
      </c>
      <c r="Y55" s="93">
        <f t="shared" si="0"/>
        <v>1.3292682926829267</v>
      </c>
      <c r="Z55" s="93">
        <f t="shared" si="1"/>
        <v>1.24</v>
      </c>
      <c r="AA55" s="93">
        <f t="shared" si="2"/>
        <v>10</v>
      </c>
      <c r="AB55" s="93">
        <f t="shared" si="3"/>
        <v>1.313161875945537</v>
      </c>
      <c r="AC55" s="93">
        <f t="shared" si="4"/>
        <v>6.6842105263157894</v>
      </c>
      <c r="AD55" s="93">
        <f t="shared" si="5"/>
        <v>2.8947368421052628</v>
      </c>
      <c r="AE55" s="93">
        <f t="shared" si="6"/>
        <v>0.52631578947368429</v>
      </c>
      <c r="AF55" s="93">
        <f t="shared" si="7"/>
        <v>0.60869565217391308</v>
      </c>
      <c r="AG55" s="93">
        <f t="shared" si="8"/>
        <v>8.4347826086956523</v>
      </c>
      <c r="AH55" s="93">
        <f t="shared" si="9"/>
        <v>1.0665532056698761</v>
      </c>
      <c r="AI55" s="93">
        <f t="shared" si="10"/>
        <v>1.0029398150652371</v>
      </c>
      <c r="AJ55" s="93">
        <f t="shared" si="11"/>
        <v>1</v>
      </c>
      <c r="AK55" s="93">
        <f t="shared" si="12"/>
        <v>1</v>
      </c>
      <c r="AL55" s="93">
        <f t="shared" si="13"/>
        <v>0.99981754772095111</v>
      </c>
      <c r="AM55" s="93">
        <f t="shared" si="14"/>
        <v>1</v>
      </c>
      <c r="AN55" s="93">
        <f t="shared" si="15"/>
        <v>0.99997640419981615</v>
      </c>
      <c r="AO55" s="93">
        <f t="shared" si="16"/>
        <v>0.99284985502103107</v>
      </c>
      <c r="AP55" s="93">
        <f t="shared" si="17"/>
        <v>0.99996455786042882</v>
      </c>
      <c r="AQ55" s="93">
        <f t="shared" si="18"/>
        <v>1</v>
      </c>
      <c r="AR55" s="13">
        <f t="shared" si="19"/>
        <v>2.2680669985752688</v>
      </c>
    </row>
    <row r="56" spans="2:44">
      <c r="B56" s="21" t="s">
        <v>70</v>
      </c>
      <c r="C56" s="27">
        <v>3</v>
      </c>
      <c r="D56" s="153">
        <v>26</v>
      </c>
      <c r="E56" s="27">
        <v>70</v>
      </c>
      <c r="F56" s="155">
        <v>14</v>
      </c>
      <c r="G56" s="27">
        <v>70</v>
      </c>
      <c r="H56" s="153">
        <v>50</v>
      </c>
      <c r="I56" s="50"/>
      <c r="J56" s="77"/>
      <c r="K56" s="27">
        <v>24</v>
      </c>
      <c r="L56" s="155">
        <v>759.51</v>
      </c>
      <c r="M56" s="28">
        <v>14663.73</v>
      </c>
      <c r="N56" s="164"/>
      <c r="O56" s="30"/>
      <c r="P56" s="164"/>
      <c r="Q56" s="30"/>
      <c r="R56" s="155">
        <v>26034.28</v>
      </c>
      <c r="S56" s="28"/>
      <c r="T56" s="155"/>
      <c r="U56" s="31">
        <v>313</v>
      </c>
      <c r="X56" s="21" t="s">
        <v>70</v>
      </c>
      <c r="Y56" s="93">
        <f t="shared" si="0"/>
        <v>1.2195121951219512</v>
      </c>
      <c r="Z56" s="93">
        <f t="shared" si="1"/>
        <v>1.2307692307692308</v>
      </c>
      <c r="AA56" s="93">
        <f t="shared" si="2"/>
        <v>7.1276595744680851</v>
      </c>
      <c r="AB56" s="93">
        <f t="shared" si="3"/>
        <v>1.1770045385779122</v>
      </c>
      <c r="AC56" s="93">
        <f t="shared" si="4"/>
        <v>7.1578947368421053</v>
      </c>
      <c r="AD56" s="93">
        <f t="shared" si="5"/>
        <v>5.2631578947368416</v>
      </c>
      <c r="AE56" s="93">
        <f t="shared" si="6"/>
        <v>0.52631578947368429</v>
      </c>
      <c r="AF56" s="93">
        <f t="shared" si="7"/>
        <v>0.60869565217391308</v>
      </c>
      <c r="AG56" s="93">
        <f t="shared" si="8"/>
        <v>10</v>
      </c>
      <c r="AH56" s="93">
        <f t="shared" si="9"/>
        <v>1.1148453399664378</v>
      </c>
      <c r="AI56" s="93">
        <f t="shared" si="10"/>
        <v>1.0037619154486443</v>
      </c>
      <c r="AJ56" s="93">
        <f t="shared" si="11"/>
        <v>1</v>
      </c>
      <c r="AK56" s="93">
        <f t="shared" si="12"/>
        <v>1</v>
      </c>
      <c r="AL56" s="93">
        <f t="shared" si="13"/>
        <v>0.99981754772095111</v>
      </c>
      <c r="AM56" s="93">
        <f t="shared" si="14"/>
        <v>1</v>
      </c>
      <c r="AN56" s="93">
        <f t="shared" si="15"/>
        <v>1.0467267595125422</v>
      </c>
      <c r="AO56" s="93">
        <f t="shared" si="16"/>
        <v>0.99284985502103107</v>
      </c>
      <c r="AP56" s="93">
        <f t="shared" si="17"/>
        <v>0.99996455786042882</v>
      </c>
      <c r="AQ56" s="93">
        <f t="shared" si="18"/>
        <v>1.0061173867371289</v>
      </c>
      <c r="AR56" s="13">
        <f t="shared" si="19"/>
        <v>2.34079436707531</v>
      </c>
    </row>
    <row r="57" spans="2:44">
      <c r="B57" s="21" t="s">
        <v>71</v>
      </c>
      <c r="C57" s="27">
        <v>4</v>
      </c>
      <c r="D57" s="153">
        <v>24</v>
      </c>
      <c r="E57" s="27">
        <v>100</v>
      </c>
      <c r="F57" s="155">
        <v>5</v>
      </c>
      <c r="G57" s="27">
        <v>100</v>
      </c>
      <c r="H57" s="153">
        <v>50</v>
      </c>
      <c r="I57" s="27">
        <v>80</v>
      </c>
      <c r="J57" s="153">
        <v>1</v>
      </c>
      <c r="K57" s="27">
        <v>4</v>
      </c>
      <c r="L57" s="155">
        <v>949</v>
      </c>
      <c r="M57" s="28">
        <v>19837.599999999999</v>
      </c>
      <c r="N57" s="164">
        <v>2618.9</v>
      </c>
      <c r="O57" s="30"/>
      <c r="P57" s="164"/>
      <c r="Q57" s="30"/>
      <c r="R57" s="155">
        <v>19194.97</v>
      </c>
      <c r="S57" s="28">
        <v>2904.81</v>
      </c>
      <c r="T57" s="155"/>
      <c r="U57" s="31">
        <v>44.46</v>
      </c>
      <c r="X57" s="21" t="s">
        <v>71</v>
      </c>
      <c r="Y57" s="93">
        <f t="shared" si="0"/>
        <v>1.3292682926829267</v>
      </c>
      <c r="Z57" s="93">
        <f t="shared" si="1"/>
        <v>1.2123076923076923</v>
      </c>
      <c r="AA57" s="93">
        <f t="shared" si="2"/>
        <v>10</v>
      </c>
      <c r="AB57" s="93">
        <f t="shared" si="3"/>
        <v>1.05446293494705</v>
      </c>
      <c r="AC57" s="93">
        <f t="shared" si="4"/>
        <v>10</v>
      </c>
      <c r="AD57" s="93">
        <f t="shared" si="5"/>
        <v>5.2631578947368416</v>
      </c>
      <c r="AE57" s="93">
        <f t="shared" si="6"/>
        <v>8.1052631578947363</v>
      </c>
      <c r="AF57" s="93">
        <f t="shared" si="7"/>
        <v>1</v>
      </c>
      <c r="AG57" s="93">
        <f t="shared" si="8"/>
        <v>2.1739130434782608</v>
      </c>
      <c r="AH57" s="93">
        <f t="shared" si="9"/>
        <v>1.1486735774728347</v>
      </c>
      <c r="AI57" s="93">
        <f t="shared" si="10"/>
        <v>1.0050892490453676</v>
      </c>
      <c r="AJ57" s="93">
        <f t="shared" si="11"/>
        <v>1.0263708711077397</v>
      </c>
      <c r="AK57" s="93">
        <f t="shared" si="12"/>
        <v>1</v>
      </c>
      <c r="AL57" s="93">
        <f t="shared" si="13"/>
        <v>0.99981754772095111</v>
      </c>
      <c r="AM57" s="93">
        <f t="shared" si="14"/>
        <v>1</v>
      </c>
      <c r="AN57" s="93">
        <f t="shared" si="15"/>
        <v>1.0344452532602517</v>
      </c>
      <c r="AO57" s="93">
        <f t="shared" si="16"/>
        <v>1.0982803760177766</v>
      </c>
      <c r="AP57" s="93">
        <f t="shared" si="17"/>
        <v>0.99996455786042882</v>
      </c>
      <c r="AQ57" s="93">
        <f t="shared" si="18"/>
        <v>1.000849588005724</v>
      </c>
      <c r="AR57" s="13">
        <f t="shared" si="19"/>
        <v>2.6553612650809777</v>
      </c>
    </row>
    <row r="58" spans="2:44">
      <c r="B58" s="21" t="s">
        <v>72</v>
      </c>
      <c r="C58" s="27">
        <v>6</v>
      </c>
      <c r="D58" s="153">
        <v>60</v>
      </c>
      <c r="E58" s="27">
        <v>100</v>
      </c>
      <c r="F58" s="155">
        <v>1.2</v>
      </c>
      <c r="G58" s="27">
        <v>60</v>
      </c>
      <c r="H58" s="153">
        <v>60</v>
      </c>
      <c r="I58" s="27">
        <v>80</v>
      </c>
      <c r="J58" s="77"/>
      <c r="K58" s="27">
        <v>24</v>
      </c>
      <c r="L58" s="155">
        <v>2122</v>
      </c>
      <c r="M58" s="28">
        <v>36420</v>
      </c>
      <c r="N58" s="164">
        <v>2720</v>
      </c>
      <c r="O58" s="30"/>
      <c r="P58" s="164"/>
      <c r="Q58" s="30"/>
      <c r="R58" s="155"/>
      <c r="S58" s="28"/>
      <c r="T58" s="155">
        <v>32000</v>
      </c>
      <c r="U58" s="31">
        <v>1689.75</v>
      </c>
      <c r="X58" s="21" t="s">
        <v>72</v>
      </c>
      <c r="Y58" s="93">
        <f t="shared" si="0"/>
        <v>1.5487804878048781</v>
      </c>
      <c r="Z58" s="93">
        <f t="shared" si="1"/>
        <v>1.5446153846153847</v>
      </c>
      <c r="AA58" s="93">
        <f t="shared" si="2"/>
        <v>10</v>
      </c>
      <c r="AB58" s="93">
        <f t="shared" si="3"/>
        <v>1.0027231467473525</v>
      </c>
      <c r="AC58" s="93">
        <f t="shared" si="4"/>
        <v>6.2105263157894743</v>
      </c>
      <c r="AD58" s="93">
        <f t="shared" si="5"/>
        <v>6.2105263157894743</v>
      </c>
      <c r="AE58" s="93">
        <f t="shared" si="6"/>
        <v>8.1052631578947363</v>
      </c>
      <c r="AF58" s="93">
        <f t="shared" si="7"/>
        <v>0.60869565217391308</v>
      </c>
      <c r="AG58" s="93">
        <f t="shared" si="8"/>
        <v>10</v>
      </c>
      <c r="AH58" s="93">
        <f t="shared" si="9"/>
        <v>1.3580805255703794</v>
      </c>
      <c r="AI58" s="93">
        <f t="shared" si="10"/>
        <v>1.009343390845278</v>
      </c>
      <c r="AJ58" s="93">
        <f t="shared" si="11"/>
        <v>1.0273888920588996</v>
      </c>
      <c r="AK58" s="93">
        <f t="shared" si="12"/>
        <v>1</v>
      </c>
      <c r="AL58" s="93">
        <f t="shared" si="13"/>
        <v>0.99981754772095111</v>
      </c>
      <c r="AM58" s="93">
        <f t="shared" si="14"/>
        <v>1</v>
      </c>
      <c r="AN58" s="93">
        <f t="shared" si="15"/>
        <v>0.99997640419981615</v>
      </c>
      <c r="AO58" s="93">
        <f t="shared" si="16"/>
        <v>0.99284985502103107</v>
      </c>
      <c r="AP58" s="93">
        <f t="shared" si="17"/>
        <v>1.0143646145678522</v>
      </c>
      <c r="AQ58" s="93">
        <f t="shared" si="18"/>
        <v>1.0331243201677598</v>
      </c>
      <c r="AR58" s="13">
        <f t="shared" si="19"/>
        <v>2.9297934742614307</v>
      </c>
    </row>
    <row r="59" spans="2:44">
      <c r="B59" s="21" t="s">
        <v>73</v>
      </c>
      <c r="C59" s="27">
        <v>6</v>
      </c>
      <c r="D59" s="153">
        <v>42</v>
      </c>
      <c r="E59" s="27">
        <v>60</v>
      </c>
      <c r="F59" s="155">
        <v>15</v>
      </c>
      <c r="G59" s="27">
        <v>60</v>
      </c>
      <c r="H59" s="153">
        <v>40</v>
      </c>
      <c r="I59" s="50"/>
      <c r="J59" s="77"/>
      <c r="K59" s="27">
        <v>24</v>
      </c>
      <c r="L59" s="155">
        <v>1465</v>
      </c>
      <c r="M59" s="28">
        <v>15600</v>
      </c>
      <c r="N59" s="164">
        <v>60000</v>
      </c>
      <c r="O59" s="30">
        <v>60000</v>
      </c>
      <c r="P59" s="164">
        <v>5500</v>
      </c>
      <c r="Q59" s="30">
        <v>40000</v>
      </c>
      <c r="R59" s="155">
        <v>25000</v>
      </c>
      <c r="S59" s="28">
        <v>6000</v>
      </c>
      <c r="T59" s="155">
        <v>1092</v>
      </c>
      <c r="U59" s="31">
        <v>1819</v>
      </c>
      <c r="X59" s="21" t="s">
        <v>73</v>
      </c>
      <c r="Y59" s="93">
        <f t="shared" si="0"/>
        <v>1.5487804878048781</v>
      </c>
      <c r="Z59" s="93">
        <f t="shared" si="1"/>
        <v>1.3784615384615384</v>
      </c>
      <c r="AA59" s="93">
        <f t="shared" si="2"/>
        <v>6.1702127659574471</v>
      </c>
      <c r="AB59" s="93">
        <f t="shared" si="3"/>
        <v>1.1906202723146748</v>
      </c>
      <c r="AC59" s="93">
        <f t="shared" si="4"/>
        <v>6.2105263157894743</v>
      </c>
      <c r="AD59" s="93">
        <f t="shared" si="5"/>
        <v>4.3157894736842106</v>
      </c>
      <c r="AE59" s="93">
        <f t="shared" si="6"/>
        <v>0.52631578947368429</v>
      </c>
      <c r="AF59" s="93">
        <f t="shared" si="7"/>
        <v>0.60869565217391308</v>
      </c>
      <c r="AG59" s="93">
        <f t="shared" si="8"/>
        <v>10</v>
      </c>
      <c r="AH59" s="93">
        <f t="shared" si="9"/>
        <v>1.2407912119300668</v>
      </c>
      <c r="AI59" s="93">
        <f t="shared" si="10"/>
        <v>1.0040021113999544</v>
      </c>
      <c r="AJ59" s="93">
        <f t="shared" si="11"/>
        <v>1.6041667365933723</v>
      </c>
      <c r="AK59" s="93">
        <f t="shared" si="12"/>
        <v>5.5135915525626542</v>
      </c>
      <c r="AL59" s="93">
        <f t="shared" si="13"/>
        <v>1.0249047360901777</v>
      </c>
      <c r="AM59" s="93">
        <f t="shared" si="14"/>
        <v>1.0974908139280577</v>
      </c>
      <c r="AN59" s="93">
        <f t="shared" si="15"/>
        <v>1.0448694791309514</v>
      </c>
      <c r="AO59" s="93">
        <f t="shared" si="16"/>
        <v>1.2106207680860759</v>
      </c>
      <c r="AP59" s="93">
        <f t="shared" si="17"/>
        <v>1.0004559597955698</v>
      </c>
      <c r="AQ59" s="93">
        <f t="shared" si="18"/>
        <v>1.0356597450058997</v>
      </c>
      <c r="AR59" s="13">
        <f t="shared" si="19"/>
        <v>2.51189239000961</v>
      </c>
    </row>
    <row r="60" spans="2:44">
      <c r="B60" s="21" t="s">
        <v>74</v>
      </c>
      <c r="C60" s="27">
        <v>3</v>
      </c>
      <c r="D60" s="153">
        <v>11</v>
      </c>
      <c r="E60" s="27">
        <v>95</v>
      </c>
      <c r="F60" s="155">
        <v>15</v>
      </c>
      <c r="G60" s="27">
        <v>60</v>
      </c>
      <c r="H60" s="153">
        <v>40</v>
      </c>
      <c r="I60" s="50"/>
      <c r="J60" s="77"/>
      <c r="K60" s="27">
        <v>12</v>
      </c>
      <c r="L60" s="155">
        <v>620</v>
      </c>
      <c r="M60" s="28">
        <v>5700</v>
      </c>
      <c r="N60" s="164"/>
      <c r="O60" s="30"/>
      <c r="P60" s="164"/>
      <c r="Q60" s="30"/>
      <c r="R60" s="155"/>
      <c r="S60" s="28"/>
      <c r="T60" s="155">
        <v>13969.28</v>
      </c>
      <c r="U60" s="31">
        <v>2.46</v>
      </c>
      <c r="X60" s="21" t="s">
        <v>74</v>
      </c>
      <c r="Y60" s="93">
        <f t="shared" si="0"/>
        <v>1.2195121951219512</v>
      </c>
      <c r="Z60" s="93">
        <f t="shared" si="1"/>
        <v>1.0923076923076924</v>
      </c>
      <c r="AA60" s="93">
        <f t="shared" si="2"/>
        <v>9.5212765957446805</v>
      </c>
      <c r="AB60" s="93">
        <f t="shared" si="3"/>
        <v>1.1906202723146748</v>
      </c>
      <c r="AC60" s="93">
        <f t="shared" si="4"/>
        <v>6.2105263157894743</v>
      </c>
      <c r="AD60" s="93">
        <f t="shared" si="5"/>
        <v>4.3157894736842106</v>
      </c>
      <c r="AE60" s="93">
        <f t="shared" si="6"/>
        <v>0.52631578947368429</v>
      </c>
      <c r="AF60" s="93">
        <f t="shared" si="7"/>
        <v>0.60869565217391308</v>
      </c>
      <c r="AG60" s="93">
        <f t="shared" si="8"/>
        <v>5.304347826086957</v>
      </c>
      <c r="AH60" s="93">
        <f t="shared" si="9"/>
        <v>1.0899396593789796</v>
      </c>
      <c r="AI60" s="93">
        <f t="shared" si="10"/>
        <v>1.0014623099345987</v>
      </c>
      <c r="AJ60" s="93">
        <f t="shared" si="11"/>
        <v>1</v>
      </c>
      <c r="AK60" s="93">
        <f t="shared" si="12"/>
        <v>1</v>
      </c>
      <c r="AL60" s="93">
        <f t="shared" si="13"/>
        <v>0.99981754772095111</v>
      </c>
      <c r="AM60" s="93">
        <f t="shared" si="14"/>
        <v>1</v>
      </c>
      <c r="AN60" s="93">
        <f t="shared" si="15"/>
        <v>0.99997640419981615</v>
      </c>
      <c r="AO60" s="93">
        <f t="shared" si="16"/>
        <v>0.99284985502103107</v>
      </c>
      <c r="AP60" s="93">
        <f t="shared" si="17"/>
        <v>1.0062507586154874</v>
      </c>
      <c r="AQ60" s="93">
        <f t="shared" si="18"/>
        <v>1.0000256975360771</v>
      </c>
      <c r="AR60" s="13">
        <f t="shared" si="19"/>
        <v>2.1094586339528512</v>
      </c>
    </row>
    <row r="61" spans="2:44">
      <c r="B61" s="21" t="s">
        <v>75</v>
      </c>
      <c r="C61" s="27">
        <v>3</v>
      </c>
      <c r="D61" s="153">
        <v>21</v>
      </c>
      <c r="E61" s="27">
        <v>40</v>
      </c>
      <c r="F61" s="155">
        <v>7</v>
      </c>
      <c r="G61" s="27">
        <v>40</v>
      </c>
      <c r="H61" s="77"/>
      <c r="I61" s="50"/>
      <c r="J61" s="77"/>
      <c r="K61" s="27">
        <v>24</v>
      </c>
      <c r="L61" s="155">
        <v>463.12</v>
      </c>
      <c r="M61" s="28">
        <v>1929</v>
      </c>
      <c r="N61" s="164"/>
      <c r="O61" s="30"/>
      <c r="P61" s="164"/>
      <c r="Q61" s="30"/>
      <c r="R61" s="155">
        <v>21061</v>
      </c>
      <c r="S61" s="28"/>
      <c r="T61" s="155">
        <v>115830</v>
      </c>
      <c r="U61" s="31">
        <v>140.18</v>
      </c>
      <c r="X61" s="21" t="s">
        <v>75</v>
      </c>
      <c r="Y61" s="93">
        <f t="shared" si="0"/>
        <v>1.2195121951219512</v>
      </c>
      <c r="Z61" s="93">
        <f t="shared" si="1"/>
        <v>1.1846153846153846</v>
      </c>
      <c r="AA61" s="93">
        <f t="shared" si="2"/>
        <v>4.2553191489361701</v>
      </c>
      <c r="AB61" s="93">
        <f t="shared" si="3"/>
        <v>1.0816944024205748</v>
      </c>
      <c r="AC61" s="93">
        <f t="shared" si="4"/>
        <v>4.3157894736842106</v>
      </c>
      <c r="AD61" s="93">
        <f t="shared" si="5"/>
        <v>0.52631578947368429</v>
      </c>
      <c r="AE61" s="93">
        <f t="shared" si="6"/>
        <v>0.52631578947368429</v>
      </c>
      <c r="AF61" s="93">
        <f t="shared" si="7"/>
        <v>0.60869565217391308</v>
      </c>
      <c r="AG61" s="93">
        <f t="shared" si="8"/>
        <v>10</v>
      </c>
      <c r="AH61" s="93">
        <f t="shared" si="9"/>
        <v>1.0619330421432227</v>
      </c>
      <c r="AI61" s="93">
        <f t="shared" si="10"/>
        <v>1.0004948764673405</v>
      </c>
      <c r="AJ61" s="93">
        <f t="shared" si="11"/>
        <v>1</v>
      </c>
      <c r="AK61" s="93">
        <f t="shared" si="12"/>
        <v>1</v>
      </c>
      <c r="AL61" s="93">
        <f t="shared" si="13"/>
        <v>0.99981754772095111</v>
      </c>
      <c r="AM61" s="93">
        <f t="shared" si="14"/>
        <v>1</v>
      </c>
      <c r="AN61" s="93">
        <f t="shared" si="15"/>
        <v>1.0377961262448017</v>
      </c>
      <c r="AO61" s="93">
        <f t="shared" si="16"/>
        <v>0.99284985502103107</v>
      </c>
      <c r="AP61" s="93">
        <f t="shared" si="17"/>
        <v>1.0520882631235802</v>
      </c>
      <c r="AQ61" s="93">
        <f t="shared" si="18"/>
        <v>1.002727273618929</v>
      </c>
      <c r="AR61" s="13">
        <f t="shared" si="19"/>
        <v>1.7824192010652333</v>
      </c>
    </row>
    <row r="62" spans="2:44">
      <c r="B62" s="21" t="s">
        <v>76</v>
      </c>
      <c r="C62" s="27">
        <v>3</v>
      </c>
      <c r="D62" s="153">
        <v>10.5</v>
      </c>
      <c r="E62" s="27">
        <v>70</v>
      </c>
      <c r="F62" s="155">
        <v>20</v>
      </c>
      <c r="G62" s="27">
        <v>90</v>
      </c>
      <c r="H62" s="77"/>
      <c r="I62" s="50"/>
      <c r="J62" s="77"/>
      <c r="K62" s="27">
        <v>24</v>
      </c>
      <c r="L62" s="155">
        <v>900.28</v>
      </c>
      <c r="M62" s="28">
        <v>22076.12</v>
      </c>
      <c r="N62" s="164"/>
      <c r="O62" s="30"/>
      <c r="P62" s="164"/>
      <c r="Q62" s="30"/>
      <c r="R62" s="155">
        <v>5011922</v>
      </c>
      <c r="S62" s="28">
        <v>6250.84</v>
      </c>
      <c r="T62" s="155"/>
      <c r="U62" s="31">
        <v>9701</v>
      </c>
      <c r="X62" s="21" t="s">
        <v>76</v>
      </c>
      <c r="Y62" s="93">
        <f t="shared" si="0"/>
        <v>1.2195121951219512</v>
      </c>
      <c r="Z62" s="93">
        <f t="shared" si="1"/>
        <v>1.0876923076923077</v>
      </c>
      <c r="AA62" s="93">
        <f t="shared" si="2"/>
        <v>7.1276595744680851</v>
      </c>
      <c r="AB62" s="93">
        <f t="shared" si="3"/>
        <v>1.258698940998487</v>
      </c>
      <c r="AC62" s="93">
        <f t="shared" si="4"/>
        <v>9.0526315789473681</v>
      </c>
      <c r="AD62" s="93">
        <f t="shared" si="5"/>
        <v>0.52631578947368429</v>
      </c>
      <c r="AE62" s="93">
        <f t="shared" si="6"/>
        <v>0.52631578947368429</v>
      </c>
      <c r="AF62" s="93">
        <f t="shared" si="7"/>
        <v>0.60869565217391308</v>
      </c>
      <c r="AG62" s="93">
        <f t="shared" si="8"/>
        <v>10</v>
      </c>
      <c r="AH62" s="93">
        <f t="shared" si="9"/>
        <v>1.1399759589636171</v>
      </c>
      <c r="AI62" s="93">
        <f t="shared" si="10"/>
        <v>1.0056635315076128</v>
      </c>
      <c r="AJ62" s="93">
        <f t="shared" si="11"/>
        <v>1</v>
      </c>
      <c r="AK62" s="93">
        <f t="shared" si="12"/>
        <v>1</v>
      </c>
      <c r="AL62" s="93">
        <f t="shared" si="13"/>
        <v>0.99981754772095111</v>
      </c>
      <c r="AM62" s="93">
        <f t="shared" si="14"/>
        <v>1</v>
      </c>
      <c r="AN62" s="93">
        <f t="shared" si="15"/>
        <v>10</v>
      </c>
      <c r="AO62" s="93">
        <f t="shared" si="16"/>
        <v>1.2197250440582819</v>
      </c>
      <c r="AP62" s="93">
        <f t="shared" si="17"/>
        <v>0.99996455786042882</v>
      </c>
      <c r="AQ62" s="93">
        <f t="shared" si="18"/>
        <v>1.1902765231429853</v>
      </c>
      <c r="AR62" s="13">
        <f t="shared" si="19"/>
        <v>2.6822602627159662</v>
      </c>
    </row>
    <row r="63" spans="2:44">
      <c r="B63" s="21" t="s">
        <v>77</v>
      </c>
      <c r="C63" s="27">
        <v>7</v>
      </c>
      <c r="D63" s="153">
        <v>40</v>
      </c>
      <c r="E63" s="27">
        <v>35</v>
      </c>
      <c r="F63" s="155">
        <v>20</v>
      </c>
      <c r="G63" s="27">
        <v>25</v>
      </c>
      <c r="H63" s="153">
        <v>10</v>
      </c>
      <c r="I63" s="27">
        <v>100</v>
      </c>
      <c r="J63" s="77"/>
      <c r="K63" s="27">
        <v>5</v>
      </c>
      <c r="L63" s="155">
        <v>3490.92</v>
      </c>
      <c r="M63" s="28">
        <v>24219</v>
      </c>
      <c r="N63" s="164"/>
      <c r="O63" s="30"/>
      <c r="P63" s="164">
        <v>4935</v>
      </c>
      <c r="Q63" s="30"/>
      <c r="R63" s="155">
        <v>19200</v>
      </c>
      <c r="S63" s="28">
        <v>22140</v>
      </c>
      <c r="T63" s="155">
        <v>850.55</v>
      </c>
      <c r="U63" s="31">
        <v>1428.36</v>
      </c>
      <c r="X63" s="21" t="s">
        <v>77</v>
      </c>
      <c r="Y63" s="93">
        <f t="shared" si="0"/>
        <v>1.6585365853658536</v>
      </c>
      <c r="Z63" s="93">
        <f t="shared" si="1"/>
        <v>1.3599999999999999</v>
      </c>
      <c r="AA63" s="93">
        <f t="shared" si="2"/>
        <v>3.7765957446808511</v>
      </c>
      <c r="AB63" s="93">
        <f t="shared" si="3"/>
        <v>1.258698940998487</v>
      </c>
      <c r="AC63" s="93">
        <f t="shared" si="4"/>
        <v>2.8947368421052628</v>
      </c>
      <c r="AD63" s="93">
        <f t="shared" si="5"/>
        <v>1.4736842105263157</v>
      </c>
      <c r="AE63" s="93">
        <f t="shared" si="6"/>
        <v>10</v>
      </c>
      <c r="AF63" s="93">
        <f t="shared" si="7"/>
        <v>0.60869565217391308</v>
      </c>
      <c r="AG63" s="93">
        <f t="shared" si="8"/>
        <v>2.5652173913043477</v>
      </c>
      <c r="AH63" s="93">
        <f t="shared" si="9"/>
        <v>1.6024636111540889</v>
      </c>
      <c r="AI63" s="93">
        <f t="shared" si="10"/>
        <v>1.0062132779484292</v>
      </c>
      <c r="AJ63" s="93">
        <f t="shared" si="11"/>
        <v>1</v>
      </c>
      <c r="AK63" s="93">
        <f t="shared" si="12"/>
        <v>1</v>
      </c>
      <c r="AL63" s="93">
        <f t="shared" si="13"/>
        <v>1.0223275976486117</v>
      </c>
      <c r="AM63" s="93">
        <f t="shared" si="14"/>
        <v>1</v>
      </c>
      <c r="AN63" s="93">
        <f t="shared" si="15"/>
        <v>1.0344542857469279</v>
      </c>
      <c r="AO63" s="93">
        <f t="shared" si="16"/>
        <v>1.7964245242310468</v>
      </c>
      <c r="AP63" s="93">
        <f t="shared" si="17"/>
        <v>1.0003473068676945</v>
      </c>
      <c r="AQ63" s="93">
        <f t="shared" si="18"/>
        <v>1.0279967789805924</v>
      </c>
      <c r="AR63" s="13">
        <f t="shared" si="19"/>
        <v>1.951915407880654</v>
      </c>
    </row>
    <row r="64" spans="2:44">
      <c r="B64" s="21" t="s">
        <v>78</v>
      </c>
      <c r="C64" s="27">
        <v>4</v>
      </c>
      <c r="D64" s="153">
        <v>23</v>
      </c>
      <c r="E64" s="27">
        <v>100</v>
      </c>
      <c r="F64" s="155">
        <v>21</v>
      </c>
      <c r="G64" s="27">
        <v>90</v>
      </c>
      <c r="H64" s="77"/>
      <c r="I64" s="50"/>
      <c r="J64" s="77"/>
      <c r="K64" s="27">
        <v>9</v>
      </c>
      <c r="L64" s="155">
        <v>1180.8399999999999</v>
      </c>
      <c r="M64" s="28">
        <v>7431</v>
      </c>
      <c r="N64" s="164">
        <v>2094</v>
      </c>
      <c r="O64" s="30"/>
      <c r="P64" s="164"/>
      <c r="Q64" s="30"/>
      <c r="R64" s="155">
        <v>20474.560000000001</v>
      </c>
      <c r="S64" s="28">
        <v>8100</v>
      </c>
      <c r="T64" s="155">
        <v>70000</v>
      </c>
      <c r="U64" s="31">
        <v>24915</v>
      </c>
      <c r="X64" s="21" t="s">
        <v>78</v>
      </c>
      <c r="Y64" s="93">
        <f t="shared" si="0"/>
        <v>1.3292682926829267</v>
      </c>
      <c r="Z64" s="93">
        <f t="shared" si="1"/>
        <v>1.2030769230769232</v>
      </c>
      <c r="AA64" s="93">
        <f t="shared" si="2"/>
        <v>10</v>
      </c>
      <c r="AB64" s="93">
        <f t="shared" si="3"/>
        <v>1.2723146747352496</v>
      </c>
      <c r="AC64" s="93">
        <f t="shared" si="4"/>
        <v>9.0526315789473681</v>
      </c>
      <c r="AD64" s="93">
        <f t="shared" si="5"/>
        <v>0.52631578947368429</v>
      </c>
      <c r="AE64" s="93">
        <f t="shared" si="6"/>
        <v>0.52631578947368429</v>
      </c>
      <c r="AF64" s="93">
        <f t="shared" si="7"/>
        <v>0.60869565217391308</v>
      </c>
      <c r="AG64" s="93">
        <f t="shared" si="8"/>
        <v>4.1304347826086953</v>
      </c>
      <c r="AH64" s="93">
        <f t="shared" si="9"/>
        <v>1.1900622448615259</v>
      </c>
      <c r="AI64" s="93">
        <f t="shared" si="10"/>
        <v>1.0019063903726322</v>
      </c>
      <c r="AJ64" s="93">
        <f t="shared" si="11"/>
        <v>1.0210854191071086</v>
      </c>
      <c r="AK64" s="93">
        <f t="shared" si="12"/>
        <v>1</v>
      </c>
      <c r="AL64" s="93">
        <f t="shared" si="13"/>
        <v>0.99981754772095111</v>
      </c>
      <c r="AM64" s="93">
        <f t="shared" si="14"/>
        <v>1</v>
      </c>
      <c r="AN64" s="93">
        <f t="shared" si="15"/>
        <v>1.036743042450297</v>
      </c>
      <c r="AO64" s="93">
        <f t="shared" si="16"/>
        <v>1.2868405876588418</v>
      </c>
      <c r="AP64" s="93">
        <f t="shared" si="17"/>
        <v>1.0314646819079174</v>
      </c>
      <c r="AQ64" s="93">
        <f t="shared" si="18"/>
        <v>1.4887210375527316</v>
      </c>
      <c r="AR64" s="13">
        <f t="shared" si="19"/>
        <v>2.0897733913054974</v>
      </c>
    </row>
    <row r="65" spans="2:44">
      <c r="B65" s="21" t="s">
        <v>79</v>
      </c>
      <c r="C65" s="27">
        <v>14</v>
      </c>
      <c r="D65" s="153">
        <v>140</v>
      </c>
      <c r="E65" s="27">
        <v>70</v>
      </c>
      <c r="F65" s="155">
        <v>450</v>
      </c>
      <c r="G65" s="27">
        <v>60</v>
      </c>
      <c r="H65" s="153">
        <v>80</v>
      </c>
      <c r="I65" s="27">
        <v>85</v>
      </c>
      <c r="J65" s="77"/>
      <c r="K65" s="27">
        <v>24</v>
      </c>
      <c r="L65" s="155">
        <v>1455</v>
      </c>
      <c r="M65" s="28"/>
      <c r="N65" s="164"/>
      <c r="O65" s="30"/>
      <c r="P65" s="164"/>
      <c r="Q65" s="30"/>
      <c r="R65" s="155"/>
      <c r="S65" s="28"/>
      <c r="T65" s="155"/>
      <c r="U65" s="31">
        <v>6053.39</v>
      </c>
      <c r="X65" s="21" t="s">
        <v>79</v>
      </c>
      <c r="Y65" s="93">
        <f t="shared" si="0"/>
        <v>2.4268292682926829</v>
      </c>
      <c r="Z65" s="93">
        <f t="shared" si="1"/>
        <v>2.2830769230769232</v>
      </c>
      <c r="AA65" s="93">
        <f t="shared" si="2"/>
        <v>7.1276595744680851</v>
      </c>
      <c r="AB65" s="93">
        <f t="shared" si="3"/>
        <v>7.1134644478063542</v>
      </c>
      <c r="AC65" s="93">
        <f t="shared" si="4"/>
        <v>6.2105263157894743</v>
      </c>
      <c r="AD65" s="93">
        <f t="shared" si="5"/>
        <v>8.1052631578947363</v>
      </c>
      <c r="AE65" s="93">
        <f t="shared" si="6"/>
        <v>8.5789473684210513</v>
      </c>
      <c r="AF65" s="93">
        <f t="shared" si="7"/>
        <v>0.60869565217391308</v>
      </c>
      <c r="AG65" s="93">
        <f t="shared" si="8"/>
        <v>10</v>
      </c>
      <c r="AH65" s="93">
        <f t="shared" si="9"/>
        <v>1.2390059864560894</v>
      </c>
      <c r="AI65" s="93">
        <f t="shared" si="10"/>
        <v>1</v>
      </c>
      <c r="AJ65" s="93">
        <f t="shared" si="11"/>
        <v>1</v>
      </c>
      <c r="AK65" s="93">
        <f t="shared" si="12"/>
        <v>1</v>
      </c>
      <c r="AL65" s="93">
        <f t="shared" si="13"/>
        <v>0.99981754772095111</v>
      </c>
      <c r="AM65" s="93">
        <f t="shared" si="14"/>
        <v>1</v>
      </c>
      <c r="AN65" s="93">
        <f t="shared" si="15"/>
        <v>0.99997640419981615</v>
      </c>
      <c r="AO65" s="93">
        <f t="shared" si="16"/>
        <v>0.99284985502103107</v>
      </c>
      <c r="AP65" s="93">
        <f t="shared" si="17"/>
        <v>0.99996455786042882</v>
      </c>
      <c r="AQ65" s="93">
        <f t="shared" si="18"/>
        <v>1.1187234013337217</v>
      </c>
      <c r="AR65" s="13">
        <f t="shared" si="19"/>
        <v>3.3055158137113296</v>
      </c>
    </row>
    <row r="66" spans="2:44">
      <c r="B66" s="21" t="s">
        <v>80</v>
      </c>
      <c r="C66" s="27">
        <v>5</v>
      </c>
      <c r="D66" s="153">
        <v>37</v>
      </c>
      <c r="E66" s="27">
        <v>80</v>
      </c>
      <c r="F66" s="155">
        <v>15</v>
      </c>
      <c r="G66" s="27">
        <v>100</v>
      </c>
      <c r="H66" s="153">
        <v>20</v>
      </c>
      <c r="I66" s="50"/>
      <c r="J66" s="77"/>
      <c r="K66" s="27">
        <v>24</v>
      </c>
      <c r="L66" s="155">
        <v>1563.65</v>
      </c>
      <c r="M66" s="28">
        <v>30.09</v>
      </c>
      <c r="N66" s="164">
        <v>4093.3</v>
      </c>
      <c r="O66" s="30"/>
      <c r="P66" s="164"/>
      <c r="Q66" s="30">
        <v>30000</v>
      </c>
      <c r="R66" s="155">
        <v>5400</v>
      </c>
      <c r="S66" s="28"/>
      <c r="T66" s="155">
        <v>63000</v>
      </c>
      <c r="U66" s="31">
        <v>15</v>
      </c>
      <c r="X66" s="21" t="s">
        <v>80</v>
      </c>
      <c r="Y66" s="93">
        <f t="shared" si="0"/>
        <v>1.4390243902439024</v>
      </c>
      <c r="Z66" s="93">
        <f t="shared" si="1"/>
        <v>1.3323076923076924</v>
      </c>
      <c r="AA66" s="93">
        <f t="shared" si="2"/>
        <v>8.085106382978724</v>
      </c>
      <c r="AB66" s="93">
        <f t="shared" si="3"/>
        <v>1.1906202723146748</v>
      </c>
      <c r="AC66" s="93">
        <f t="shared" si="4"/>
        <v>10</v>
      </c>
      <c r="AD66" s="93">
        <f t="shared" si="5"/>
        <v>2.4210526315789473</v>
      </c>
      <c r="AE66" s="93">
        <f t="shared" si="6"/>
        <v>0.52631578947368429</v>
      </c>
      <c r="AF66" s="93">
        <f t="shared" si="7"/>
        <v>0.60869565217391308</v>
      </c>
      <c r="AG66" s="93">
        <f t="shared" si="8"/>
        <v>10</v>
      </c>
      <c r="AH66" s="93">
        <f t="shared" si="9"/>
        <v>1.2584024612308535</v>
      </c>
      <c r="AI66" s="93">
        <f t="shared" si="10"/>
        <v>1.000007719457181</v>
      </c>
      <c r="AJ66" s="93">
        <f t="shared" si="11"/>
        <v>1.0412172617149609</v>
      </c>
      <c r="AK66" s="93">
        <f t="shared" si="12"/>
        <v>1</v>
      </c>
      <c r="AL66" s="93">
        <f t="shared" si="13"/>
        <v>0.99981754772095111</v>
      </c>
      <c r="AM66" s="93">
        <f t="shared" si="14"/>
        <v>1.0731181104460432</v>
      </c>
      <c r="AN66" s="93">
        <f t="shared" si="15"/>
        <v>1.0096733083849414</v>
      </c>
      <c r="AO66" s="93">
        <f t="shared" si="16"/>
        <v>0.99284985502103107</v>
      </c>
      <c r="AP66" s="93">
        <f t="shared" si="17"/>
        <v>1.0283146695031684</v>
      </c>
      <c r="AQ66" s="93">
        <f t="shared" si="18"/>
        <v>1.0002716876905859</v>
      </c>
      <c r="AR66" s="13">
        <f t="shared" si="19"/>
        <v>2.4214102859074345</v>
      </c>
    </row>
    <row r="67" spans="2:44">
      <c r="B67" s="21" t="s">
        <v>81</v>
      </c>
      <c r="C67" s="27">
        <v>2</v>
      </c>
      <c r="D67" s="153">
        <v>24</v>
      </c>
      <c r="E67" s="27">
        <v>80</v>
      </c>
      <c r="F67" s="155">
        <v>4.5</v>
      </c>
      <c r="G67" s="27">
        <v>80</v>
      </c>
      <c r="H67" s="77"/>
      <c r="I67" s="50"/>
      <c r="J67" s="77"/>
      <c r="K67" s="27">
        <v>8</v>
      </c>
      <c r="L67" s="155">
        <v>864.18</v>
      </c>
      <c r="M67" s="28">
        <v>4786.49</v>
      </c>
      <c r="N67" s="164"/>
      <c r="O67" s="30"/>
      <c r="P67" s="164"/>
      <c r="Q67" s="30"/>
      <c r="R67" s="155">
        <v>14219.5</v>
      </c>
      <c r="S67" s="28">
        <v>1530</v>
      </c>
      <c r="T67" s="155">
        <v>9706</v>
      </c>
      <c r="U67" s="31">
        <v>3.2</v>
      </c>
      <c r="X67" s="21" t="s">
        <v>81</v>
      </c>
      <c r="Y67" s="93">
        <f t="shared" si="0"/>
        <v>1.1097560975609757</v>
      </c>
      <c r="Z67" s="93">
        <f t="shared" si="1"/>
        <v>1.2123076923076923</v>
      </c>
      <c r="AA67" s="93">
        <f t="shared" si="2"/>
        <v>8.085106382978724</v>
      </c>
      <c r="AB67" s="93">
        <f t="shared" si="3"/>
        <v>1.0476550680786687</v>
      </c>
      <c r="AC67" s="93">
        <f t="shared" si="4"/>
        <v>8.1052631578947363</v>
      </c>
      <c r="AD67" s="93">
        <f t="shared" si="5"/>
        <v>0.52631578947368429</v>
      </c>
      <c r="AE67" s="93">
        <f t="shared" si="6"/>
        <v>0.52631578947368429</v>
      </c>
      <c r="AF67" s="93">
        <f t="shared" si="7"/>
        <v>0.60869565217391308</v>
      </c>
      <c r="AG67" s="93">
        <f t="shared" si="8"/>
        <v>3.7391304347826089</v>
      </c>
      <c r="AH67" s="93">
        <f t="shared" si="9"/>
        <v>1.1335312950025589</v>
      </c>
      <c r="AI67" s="93">
        <f t="shared" si="10"/>
        <v>1.0012279529612031</v>
      </c>
      <c r="AJ67" s="93">
        <f t="shared" si="11"/>
        <v>1</v>
      </c>
      <c r="AK67" s="93">
        <f t="shared" si="12"/>
        <v>1</v>
      </c>
      <c r="AL67" s="93">
        <f t="shared" si="13"/>
        <v>0.99981754772095111</v>
      </c>
      <c r="AM67" s="93">
        <f t="shared" si="14"/>
        <v>1</v>
      </c>
      <c r="AN67" s="93">
        <f t="shared" si="15"/>
        <v>1.0255106873591473</v>
      </c>
      <c r="AO67" s="93">
        <f t="shared" si="16"/>
        <v>1.0483814378526175</v>
      </c>
      <c r="AP67" s="93">
        <f t="shared" si="17"/>
        <v>1.0043322750604993</v>
      </c>
      <c r="AQ67" s="93">
        <f t="shared" si="18"/>
        <v>1.0000402137014948</v>
      </c>
      <c r="AR67" s="13">
        <f t="shared" si="19"/>
        <v>1.851230919704377</v>
      </c>
    </row>
    <row r="68" spans="2:44">
      <c r="B68" s="21" t="s">
        <v>82</v>
      </c>
      <c r="C68" s="27">
        <v>2</v>
      </c>
      <c r="D68" s="153">
        <v>11</v>
      </c>
      <c r="E68" s="27">
        <v>90</v>
      </c>
      <c r="F68" s="155">
        <v>8</v>
      </c>
      <c r="G68" s="27">
        <v>100</v>
      </c>
      <c r="H68" s="153">
        <v>60</v>
      </c>
      <c r="I68" s="27">
        <v>80</v>
      </c>
      <c r="J68" s="77"/>
      <c r="K68" s="27">
        <v>18</v>
      </c>
      <c r="L68" s="155">
        <v>1152</v>
      </c>
      <c r="M68" s="28">
        <v>61468</v>
      </c>
      <c r="N68" s="164">
        <v>7056</v>
      </c>
      <c r="O68" s="30"/>
      <c r="P68" s="164"/>
      <c r="Q68" s="30"/>
      <c r="R68" s="155">
        <v>16200</v>
      </c>
      <c r="S68" s="28">
        <v>1620</v>
      </c>
      <c r="T68" s="155"/>
      <c r="U68" s="31">
        <v>220</v>
      </c>
      <c r="X68" s="21" t="s">
        <v>82</v>
      </c>
      <c r="Y68" s="93">
        <f t="shared" si="0"/>
        <v>1.1097560975609757</v>
      </c>
      <c r="Z68" s="93">
        <f t="shared" si="1"/>
        <v>1.0923076923076924</v>
      </c>
      <c r="AA68" s="93">
        <f t="shared" si="2"/>
        <v>9.0425531914893611</v>
      </c>
      <c r="AB68" s="93">
        <f t="shared" si="3"/>
        <v>1.0953101361573374</v>
      </c>
      <c r="AC68" s="93">
        <f t="shared" si="4"/>
        <v>10</v>
      </c>
      <c r="AD68" s="93">
        <f t="shared" si="5"/>
        <v>6.2105263157894743</v>
      </c>
      <c r="AE68" s="93">
        <f t="shared" si="6"/>
        <v>8.1052631578947363</v>
      </c>
      <c r="AF68" s="93">
        <f t="shared" si="7"/>
        <v>0.60869565217391308</v>
      </c>
      <c r="AG68" s="93">
        <f t="shared" si="8"/>
        <v>7.6521739130434776</v>
      </c>
      <c r="AH68" s="93">
        <f t="shared" si="9"/>
        <v>1.1849136545945753</v>
      </c>
      <c r="AI68" s="93">
        <f t="shared" si="10"/>
        <v>1.0157693450982304</v>
      </c>
      <c r="AJ68" s="93">
        <f t="shared" si="11"/>
        <v>1.0710500082233805</v>
      </c>
      <c r="AK68" s="93">
        <f t="shared" si="12"/>
        <v>1</v>
      </c>
      <c r="AL68" s="93">
        <f t="shared" si="13"/>
        <v>0.99981754772095111</v>
      </c>
      <c r="AM68" s="93">
        <f t="shared" si="14"/>
        <v>1</v>
      </c>
      <c r="AN68" s="93">
        <f t="shared" si="15"/>
        <v>1.0290671167551917</v>
      </c>
      <c r="AO68" s="93">
        <f t="shared" si="16"/>
        <v>1.0516480015485932</v>
      </c>
      <c r="AP68" s="93">
        <f t="shared" si="17"/>
        <v>0.99996455786042882</v>
      </c>
      <c r="AQ68" s="93">
        <f t="shared" si="18"/>
        <v>1.0042930578400535</v>
      </c>
      <c r="AR68" s="13">
        <f t="shared" si="19"/>
        <v>2.9091110234767563</v>
      </c>
    </row>
    <row r="69" spans="2:44">
      <c r="B69" s="21" t="s">
        <v>83</v>
      </c>
      <c r="C69" s="27">
        <v>8</v>
      </c>
      <c r="D69" s="153">
        <v>32</v>
      </c>
      <c r="E69" s="27">
        <v>100</v>
      </c>
      <c r="F69" s="155">
        <v>20</v>
      </c>
      <c r="G69" s="27">
        <v>30</v>
      </c>
      <c r="H69" s="153">
        <v>60</v>
      </c>
      <c r="I69" s="50"/>
      <c r="J69" s="153">
        <v>1</v>
      </c>
      <c r="K69" s="27">
        <v>10</v>
      </c>
      <c r="L69" s="155">
        <v>1160.1199999999999</v>
      </c>
      <c r="M69" s="28">
        <v>1528.37</v>
      </c>
      <c r="N69" s="164">
        <v>1545.52</v>
      </c>
      <c r="O69" s="30"/>
      <c r="P69" s="164"/>
      <c r="Q69" s="30"/>
      <c r="R69" s="155"/>
      <c r="S69" s="28"/>
      <c r="T69" s="155">
        <v>20563.330000000002</v>
      </c>
      <c r="U69" s="31">
        <v>600</v>
      </c>
      <c r="X69" s="21" t="s">
        <v>83</v>
      </c>
      <c r="Y69" s="93">
        <f t="shared" ref="Y69:Y132" si="20">(9*((C69-(MIN($C$4:$C$224)))/(MAX($C$4:$C$224)-MIN($C$4:$C$224))))+1</f>
        <v>1.7682926829268293</v>
      </c>
      <c r="Z69" s="93">
        <f t="shared" ref="Z69:Z132" si="21">(9*((D69-(MIN($D$4:$D$224)))/(MAX($D$4:$D$224)-MIN($D$4:$D$224))))+1</f>
        <v>1.2861538461538462</v>
      </c>
      <c r="AA69" s="93">
        <f t="shared" ref="AA69:AA132" si="22">(9*((E69-(MIN($E$4:$E$224)))/(MAX($E$4:$E$224)-MIN($E$4:$E$224))))+1</f>
        <v>10</v>
      </c>
      <c r="AB69" s="93">
        <f t="shared" ref="AB69:AB132" si="23">(9*((F69-(MIN($F$4:$F$224)))/(MAX($F$4:$F$224)-MIN($F$4:$F$224))))+1</f>
        <v>1.258698940998487</v>
      </c>
      <c r="AC69" s="93">
        <f t="shared" ref="AC69:AC132" si="24">(9*((G69-(MIN($G$4:$G$224)))/(MAX($G$4:$G$224)-MIN($G$4:$G$224))))+1</f>
        <v>3.3684210526315788</v>
      </c>
      <c r="AD69" s="93">
        <f t="shared" ref="AD69:AD132" si="25">(9*((H69-(MIN($H$4:$H$224)))/(MAX($H$4:$H$224)-MIN($H$4:$H$224))))+1</f>
        <v>6.2105263157894743</v>
      </c>
      <c r="AE69" s="93">
        <f t="shared" ref="AE69:AE132" si="26">(9*((I69-(MIN($I$4:$I$224)))/(MAX($I$4:$I$224)-MIN($I$4:$I$224))))+1</f>
        <v>0.52631578947368429</v>
      </c>
      <c r="AF69" s="93">
        <f t="shared" ref="AF69:AF132" si="27">(9*((J69-(MIN($J$4:$J$224)))/(MAX($J$4:$J$224)-MIN($J$4:$J$224))))+1</f>
        <v>1</v>
      </c>
      <c r="AG69" s="93">
        <f t="shared" ref="AG69:AG132" si="28">(9*((K69-(MIN($K$4:$K$224)))/(MAX($K$4:$K$224)-MIN($K$4:$K$224))))+1</f>
        <v>4.5217391304347831</v>
      </c>
      <c r="AH69" s="93">
        <f t="shared" ref="AH69:AH132" si="29">(9*((L69-(MIN($L$4:$L$224)))/(MAX($L$4:$L$224)-MIN($L$4:$L$224))))+1</f>
        <v>1.1863632576794449</v>
      </c>
      <c r="AI69" s="93">
        <f t="shared" ref="AI69:AI132" si="30">(9*((M69-(MIN($M$4:$M$224)))/(MAX($M$4:$M$224)-MIN($M$4:$M$224))))+1</f>
        <v>1.0003920966025863</v>
      </c>
      <c r="AJ69" s="93">
        <f t="shared" ref="AJ69:AJ132" si="31">(9*((N69-(MIN($N$4:$N$224)))/(MAX($N$4:$N$224)-MIN($N$4:$N$224))))+1</f>
        <v>1.0155625295789965</v>
      </c>
      <c r="AK69" s="93">
        <f t="shared" ref="AK69:AK132" si="32">(9*((O69-(MIN($O$4:$O$224)))/(MAX($O$4:$O$224)-MIN($O$4:$O$224))))+1</f>
        <v>1</v>
      </c>
      <c r="AL69" s="93">
        <f t="shared" ref="AL69:AL132" si="33">(9*((P69-(MIN($P$4:$P$224)))/(MAX($P$4:$P$224)-MIN($P$4:$P$224))))+1</f>
        <v>0.99981754772095111</v>
      </c>
      <c r="AM69" s="93">
        <f t="shared" ref="AM69:AM132" si="34">(9*((Q69-(MIN($Q$4:$Q$224)))/(MAX($Q$4:$Q$224)-MIN($Q$4:$Q$224))))+1</f>
        <v>1</v>
      </c>
      <c r="AN69" s="93">
        <f t="shared" ref="AN69:AN132" si="35">(9*((R69-(MIN($R$4:$R$224)))/(MAX($R$4:$R$224)-MIN($R$4:$R$224))))+1</f>
        <v>0.99997640419981615</v>
      </c>
      <c r="AO69" s="93">
        <f t="shared" ref="AO69:AO132" si="36">(9*((S69-(MIN($S$4:$S$224)))/(MAX($S$4:$S$224)-MIN($S$4:$S$224))))+1</f>
        <v>0.99284985502103107</v>
      </c>
      <c r="AP69" s="93">
        <f t="shared" ref="AP69:AP132" si="37">(9*((T69-(MIN($T$4:$T$224)))/(MAX($T$4:$T$224)-MIN($T$4:$T$224))))+1</f>
        <v>1.0092180928008494</v>
      </c>
      <c r="AQ69" s="93">
        <f t="shared" ref="AQ69:AQ132" si="38">(9*((U69-(MIN($U$4:$U$224)))/(MAX($U$4:$U$224)-MIN($U$4:$U$224))))+1</f>
        <v>1.0117473049463834</v>
      </c>
      <c r="AR69" s="13">
        <f t="shared" ref="AR69:AR132" si="39">AVERAGE(Y69:AQ69)</f>
        <v>2.1134776235241439</v>
      </c>
    </row>
    <row r="70" spans="2:44">
      <c r="B70" s="21" t="s">
        <v>84</v>
      </c>
      <c r="C70" s="27">
        <v>1</v>
      </c>
      <c r="D70" s="153">
        <v>9</v>
      </c>
      <c r="E70" s="27">
        <v>90</v>
      </c>
      <c r="F70" s="155">
        <v>15</v>
      </c>
      <c r="G70" s="27">
        <v>90</v>
      </c>
      <c r="H70" s="153">
        <v>80</v>
      </c>
      <c r="I70" s="50"/>
      <c r="J70" s="77"/>
      <c r="K70" s="27">
        <v>10</v>
      </c>
      <c r="L70" s="155">
        <v>211.26</v>
      </c>
      <c r="M70" s="28">
        <v>1342.67</v>
      </c>
      <c r="N70" s="164"/>
      <c r="O70" s="30"/>
      <c r="P70" s="164"/>
      <c r="Q70" s="30"/>
      <c r="R70" s="155">
        <v>19419.830000000002</v>
      </c>
      <c r="S70" s="28">
        <v>1102.68</v>
      </c>
      <c r="T70" s="155"/>
      <c r="U70" s="31">
        <v>189.86</v>
      </c>
      <c r="X70" s="21" t="s">
        <v>84</v>
      </c>
      <c r="Y70" s="93">
        <f t="shared" si="20"/>
        <v>1</v>
      </c>
      <c r="Z70" s="93">
        <f t="shared" si="21"/>
        <v>1.0738461538461539</v>
      </c>
      <c r="AA70" s="93">
        <f t="shared" si="22"/>
        <v>9.0425531914893611</v>
      </c>
      <c r="AB70" s="93">
        <f t="shared" si="23"/>
        <v>1.1906202723146748</v>
      </c>
      <c r="AC70" s="93">
        <f t="shared" si="24"/>
        <v>9.0526315789473681</v>
      </c>
      <c r="AD70" s="93">
        <f t="shared" si="25"/>
        <v>8.1052631578947363</v>
      </c>
      <c r="AE70" s="93">
        <f t="shared" si="26"/>
        <v>0.52631578947368429</v>
      </c>
      <c r="AF70" s="93">
        <f t="shared" si="27"/>
        <v>0.60869565217391308</v>
      </c>
      <c r="AG70" s="93">
        <f t="shared" si="28"/>
        <v>4.5217391304347831</v>
      </c>
      <c r="AH70" s="93">
        <f t="shared" si="29"/>
        <v>1.0169703533556289</v>
      </c>
      <c r="AI70" s="93">
        <f t="shared" si="30"/>
        <v>1.0003444560841908</v>
      </c>
      <c r="AJ70" s="93">
        <f t="shared" si="31"/>
        <v>1</v>
      </c>
      <c r="AK70" s="93">
        <f t="shared" si="32"/>
        <v>1</v>
      </c>
      <c r="AL70" s="93">
        <f t="shared" si="33"/>
        <v>0.99981754772095111</v>
      </c>
      <c r="AM70" s="93">
        <f t="shared" si="34"/>
        <v>1</v>
      </c>
      <c r="AN70" s="93">
        <f t="shared" si="35"/>
        <v>1.0348490395334125</v>
      </c>
      <c r="AO70" s="93">
        <f t="shared" si="36"/>
        <v>1.0328717934241249</v>
      </c>
      <c r="AP70" s="93">
        <f t="shared" si="37"/>
        <v>0.99996455786042882</v>
      </c>
      <c r="AQ70" s="93">
        <f t="shared" si="38"/>
        <v>1.003701818345883</v>
      </c>
      <c r="AR70" s="13">
        <f t="shared" si="39"/>
        <v>2.3794833943631217</v>
      </c>
    </row>
    <row r="71" spans="2:44">
      <c r="B71" s="21" t="s">
        <v>85</v>
      </c>
      <c r="C71" s="27">
        <v>22</v>
      </c>
      <c r="D71" s="153">
        <v>83.1</v>
      </c>
      <c r="E71" s="27">
        <v>75</v>
      </c>
      <c r="F71" s="155">
        <v>373.8</v>
      </c>
      <c r="G71" s="27">
        <v>75</v>
      </c>
      <c r="H71" s="153">
        <v>30</v>
      </c>
      <c r="I71" s="50"/>
      <c r="J71" s="77"/>
      <c r="K71" s="27">
        <v>24</v>
      </c>
      <c r="L71" s="155">
        <v>4714</v>
      </c>
      <c r="M71" s="28">
        <v>130000</v>
      </c>
      <c r="N71" s="164">
        <v>20000</v>
      </c>
      <c r="O71" s="30"/>
      <c r="P71" s="164"/>
      <c r="Q71" s="30">
        <v>1700000</v>
      </c>
      <c r="R71" s="155">
        <v>79200</v>
      </c>
      <c r="S71" s="28">
        <v>2400</v>
      </c>
      <c r="T71" s="155"/>
      <c r="U71" s="31">
        <v>193.16</v>
      </c>
      <c r="X71" s="21" t="s">
        <v>85</v>
      </c>
      <c r="Y71" s="93">
        <f t="shared" si="20"/>
        <v>3.3048780487804876</v>
      </c>
      <c r="Z71" s="93">
        <f t="shared" si="21"/>
        <v>1.7578461538461538</v>
      </c>
      <c r="AA71" s="93">
        <f t="shared" si="22"/>
        <v>7.6063829787234045</v>
      </c>
      <c r="AB71" s="93">
        <f t="shared" si="23"/>
        <v>6.0759455370650537</v>
      </c>
      <c r="AC71" s="93">
        <f t="shared" si="24"/>
        <v>7.6315789473684204</v>
      </c>
      <c r="AD71" s="93">
        <f t="shared" si="25"/>
        <v>3.3684210526315788</v>
      </c>
      <c r="AE71" s="93">
        <f t="shared" si="26"/>
        <v>0.52631578947368429</v>
      </c>
      <c r="AF71" s="93">
        <f t="shared" si="27"/>
        <v>0.60869565217391308</v>
      </c>
      <c r="AG71" s="93">
        <f t="shared" si="28"/>
        <v>10</v>
      </c>
      <c r="AH71" s="93">
        <f t="shared" si="29"/>
        <v>1.8208109684253122</v>
      </c>
      <c r="AI71" s="93">
        <f t="shared" si="30"/>
        <v>1.0333509283329529</v>
      </c>
      <c r="AJ71" s="93">
        <f t="shared" si="31"/>
        <v>1.2013889121977908</v>
      </c>
      <c r="AK71" s="93">
        <f t="shared" si="32"/>
        <v>1</v>
      </c>
      <c r="AL71" s="93">
        <f t="shared" si="33"/>
        <v>0.99981754772095111</v>
      </c>
      <c r="AM71" s="93">
        <f t="shared" si="34"/>
        <v>5.1433595919424491</v>
      </c>
      <c r="AN71" s="93">
        <f t="shared" si="35"/>
        <v>1.1421976655816524</v>
      </c>
      <c r="AO71" s="93">
        <f t="shared" si="36"/>
        <v>1.079958220247049</v>
      </c>
      <c r="AP71" s="93">
        <f t="shared" si="37"/>
        <v>0.99996455786042882</v>
      </c>
      <c r="AQ71" s="93">
        <f t="shared" si="38"/>
        <v>1.0037665525970696</v>
      </c>
      <c r="AR71" s="13">
        <f t="shared" si="39"/>
        <v>2.9634041634193875</v>
      </c>
    </row>
    <row r="72" spans="2:44">
      <c r="B72" s="21" t="s">
        <v>86</v>
      </c>
      <c r="C72" s="27">
        <v>6</v>
      </c>
      <c r="D72" s="153">
        <v>20</v>
      </c>
      <c r="E72" s="27">
        <v>70</v>
      </c>
      <c r="F72" s="155">
        <v>7</v>
      </c>
      <c r="G72" s="27">
        <v>70</v>
      </c>
      <c r="H72" s="153">
        <v>20</v>
      </c>
      <c r="I72" s="50"/>
      <c r="J72" s="77"/>
      <c r="K72" s="27">
        <v>1</v>
      </c>
      <c r="L72" s="155">
        <v>600</v>
      </c>
      <c r="M72" s="28">
        <v>1250</v>
      </c>
      <c r="N72" s="164"/>
      <c r="O72" s="30"/>
      <c r="P72" s="164"/>
      <c r="Q72" s="30"/>
      <c r="R72" s="155"/>
      <c r="S72" s="28">
        <v>58968</v>
      </c>
      <c r="T72" s="155">
        <v>31999.360000000001</v>
      </c>
      <c r="U72" s="31">
        <v>175.85</v>
      </c>
      <c r="X72" s="21" t="s">
        <v>86</v>
      </c>
      <c r="Y72" s="93">
        <f t="shared" si="20"/>
        <v>1.5487804878048781</v>
      </c>
      <c r="Z72" s="93">
        <f t="shared" si="21"/>
        <v>1.1753846153846155</v>
      </c>
      <c r="AA72" s="93">
        <f t="shared" si="22"/>
        <v>7.1276595744680851</v>
      </c>
      <c r="AB72" s="93">
        <f t="shared" si="23"/>
        <v>1.0816944024205748</v>
      </c>
      <c r="AC72" s="93">
        <f t="shared" si="24"/>
        <v>7.1578947368421053</v>
      </c>
      <c r="AD72" s="93">
        <f t="shared" si="25"/>
        <v>2.4210526315789473</v>
      </c>
      <c r="AE72" s="93">
        <f t="shared" si="26"/>
        <v>0.52631578947368429</v>
      </c>
      <c r="AF72" s="93">
        <f t="shared" si="27"/>
        <v>0.60869565217391308</v>
      </c>
      <c r="AG72" s="93">
        <f t="shared" si="28"/>
        <v>1</v>
      </c>
      <c r="AH72" s="93">
        <f t="shared" si="29"/>
        <v>1.0863692084310248</v>
      </c>
      <c r="AI72" s="93">
        <f t="shared" si="30"/>
        <v>1.0003206820032016</v>
      </c>
      <c r="AJ72" s="93">
        <f t="shared" si="31"/>
        <v>1</v>
      </c>
      <c r="AK72" s="93">
        <f t="shared" si="32"/>
        <v>1</v>
      </c>
      <c r="AL72" s="93">
        <f t="shared" si="33"/>
        <v>0.99981754772095111</v>
      </c>
      <c r="AM72" s="93">
        <f t="shared" si="34"/>
        <v>1</v>
      </c>
      <c r="AN72" s="93">
        <f t="shared" si="35"/>
        <v>0.99997640419981615</v>
      </c>
      <c r="AO72" s="93">
        <f t="shared" si="36"/>
        <v>3.1331023886242928</v>
      </c>
      <c r="AP72" s="93">
        <f t="shared" si="37"/>
        <v>1.0143643265667179</v>
      </c>
      <c r="AQ72" s="93">
        <f t="shared" si="38"/>
        <v>1.0034269920249363</v>
      </c>
      <c r="AR72" s="13">
        <f t="shared" si="39"/>
        <v>1.8360450231430396</v>
      </c>
    </row>
    <row r="73" spans="2:44">
      <c r="B73" s="21" t="s">
        <v>87</v>
      </c>
      <c r="C73" s="27">
        <v>3</v>
      </c>
      <c r="D73" s="153">
        <v>21</v>
      </c>
      <c r="E73" s="27">
        <v>96</v>
      </c>
      <c r="F73" s="155">
        <v>12</v>
      </c>
      <c r="G73" s="27">
        <v>90</v>
      </c>
      <c r="H73" s="77"/>
      <c r="I73" s="50"/>
      <c r="J73" s="77"/>
      <c r="K73" s="27">
        <v>24</v>
      </c>
      <c r="L73" s="155">
        <v>1086</v>
      </c>
      <c r="M73" s="28">
        <v>10496.47</v>
      </c>
      <c r="N73" s="164">
        <v>2552.2600000000002</v>
      </c>
      <c r="O73" s="30"/>
      <c r="P73" s="164">
        <v>419.83</v>
      </c>
      <c r="Q73" s="30"/>
      <c r="R73" s="155">
        <v>13257.29</v>
      </c>
      <c r="S73" s="28"/>
      <c r="T73" s="155">
        <v>55929.93</v>
      </c>
      <c r="U73" s="31">
        <v>257.01</v>
      </c>
      <c r="X73" s="21" t="s">
        <v>87</v>
      </c>
      <c r="Y73" s="93">
        <f t="shared" si="20"/>
        <v>1.2195121951219512</v>
      </c>
      <c r="Z73" s="93">
        <f t="shared" si="21"/>
        <v>1.1846153846153846</v>
      </c>
      <c r="AA73" s="93">
        <f t="shared" si="22"/>
        <v>9.6170212765957448</v>
      </c>
      <c r="AB73" s="93">
        <f t="shared" si="23"/>
        <v>1.1497730711043872</v>
      </c>
      <c r="AC73" s="93">
        <f t="shared" si="24"/>
        <v>9.0526315789473681</v>
      </c>
      <c r="AD73" s="93">
        <f t="shared" si="25"/>
        <v>0.52631578947368429</v>
      </c>
      <c r="AE73" s="93">
        <f t="shared" si="26"/>
        <v>0.52631578947368429</v>
      </c>
      <c r="AF73" s="93">
        <f t="shared" si="27"/>
        <v>0.60869565217391308</v>
      </c>
      <c r="AG73" s="93">
        <f t="shared" si="28"/>
        <v>10</v>
      </c>
      <c r="AH73" s="93">
        <f t="shared" si="29"/>
        <v>1.1731311664663246</v>
      </c>
      <c r="AI73" s="93">
        <f t="shared" si="30"/>
        <v>1.0026928232209154</v>
      </c>
      <c r="AJ73" s="93">
        <f t="shared" si="31"/>
        <v>1.0256998432522966</v>
      </c>
      <c r="AK73" s="93">
        <f t="shared" si="32"/>
        <v>1</v>
      </c>
      <c r="AL73" s="93">
        <f t="shared" si="33"/>
        <v>1.0017325212287789</v>
      </c>
      <c r="AM73" s="93">
        <f t="shared" si="34"/>
        <v>1</v>
      </c>
      <c r="AN73" s="93">
        <f t="shared" si="35"/>
        <v>1.0237828247339678</v>
      </c>
      <c r="AO73" s="93">
        <f t="shared" si="36"/>
        <v>0.99284985502103107</v>
      </c>
      <c r="AP73" s="93">
        <f t="shared" si="37"/>
        <v>1.0251331254742482</v>
      </c>
      <c r="AQ73" s="93">
        <f t="shared" si="38"/>
        <v>1.0050190622753306</v>
      </c>
      <c r="AR73" s="13">
        <f t="shared" si="39"/>
        <v>2.322890629430475</v>
      </c>
    </row>
    <row r="74" spans="2:44">
      <c r="B74" s="21" t="s">
        <v>88</v>
      </c>
      <c r="C74" s="27">
        <v>8</v>
      </c>
      <c r="D74" s="153">
        <v>43</v>
      </c>
      <c r="E74" s="27">
        <v>90</v>
      </c>
      <c r="F74" s="155">
        <v>16</v>
      </c>
      <c r="G74" s="27">
        <v>100</v>
      </c>
      <c r="H74" s="153">
        <v>90</v>
      </c>
      <c r="I74" s="27">
        <v>100</v>
      </c>
      <c r="J74" s="77"/>
      <c r="K74" s="27">
        <v>24</v>
      </c>
      <c r="L74" s="155">
        <v>470</v>
      </c>
      <c r="M74" s="28">
        <v>12983.65</v>
      </c>
      <c r="N74" s="164">
        <v>1364</v>
      </c>
      <c r="O74" s="30"/>
      <c r="P74" s="164">
        <v>168</v>
      </c>
      <c r="Q74" s="30"/>
      <c r="R74" s="155">
        <v>10313.5</v>
      </c>
      <c r="S74" s="28">
        <v>18941.47</v>
      </c>
      <c r="T74" s="155">
        <v>3300</v>
      </c>
      <c r="U74" s="31">
        <v>3300</v>
      </c>
      <c r="X74" s="21" t="s">
        <v>88</v>
      </c>
      <c r="Y74" s="93">
        <f t="shared" si="20"/>
        <v>1.7682926829268293</v>
      </c>
      <c r="Z74" s="93">
        <f t="shared" si="21"/>
        <v>1.3876923076923076</v>
      </c>
      <c r="AA74" s="93">
        <f t="shared" si="22"/>
        <v>9.0425531914893611</v>
      </c>
      <c r="AB74" s="93">
        <f t="shared" si="23"/>
        <v>1.2042360060514372</v>
      </c>
      <c r="AC74" s="93">
        <f t="shared" si="24"/>
        <v>10</v>
      </c>
      <c r="AD74" s="93">
        <f t="shared" si="25"/>
        <v>9.0526315789473681</v>
      </c>
      <c r="AE74" s="93">
        <f t="shared" si="26"/>
        <v>10</v>
      </c>
      <c r="AF74" s="93">
        <f t="shared" si="27"/>
        <v>0.60869565217391308</v>
      </c>
      <c r="AG74" s="93">
        <f t="shared" si="28"/>
        <v>10</v>
      </c>
      <c r="AH74" s="93">
        <f t="shared" si="29"/>
        <v>1.0631612772693191</v>
      </c>
      <c r="AI74" s="93">
        <f t="shared" si="30"/>
        <v>1.0033308983126934</v>
      </c>
      <c r="AJ74" s="93">
        <f t="shared" si="31"/>
        <v>1.0137347238118892</v>
      </c>
      <c r="AK74" s="93">
        <f t="shared" si="32"/>
        <v>1</v>
      </c>
      <c r="AL74" s="93">
        <f t="shared" si="33"/>
        <v>1.0005838472929565</v>
      </c>
      <c r="AM74" s="93">
        <f t="shared" si="34"/>
        <v>1</v>
      </c>
      <c r="AN74" s="93">
        <f t="shared" si="35"/>
        <v>1.0184965933319068</v>
      </c>
      <c r="AO74" s="93">
        <f t="shared" si="36"/>
        <v>1.680333391136724</v>
      </c>
      <c r="AP74" s="93">
        <f t="shared" si="37"/>
        <v>1.0014495637083818</v>
      </c>
      <c r="AQ74" s="93">
        <f t="shared" si="38"/>
        <v>1.0647116922808328</v>
      </c>
      <c r="AR74" s="13">
        <f t="shared" si="39"/>
        <v>3.3636791266539952</v>
      </c>
    </row>
    <row r="75" spans="2:44">
      <c r="B75" s="21" t="s">
        <v>89</v>
      </c>
      <c r="C75" s="27">
        <v>4</v>
      </c>
      <c r="D75" s="153">
        <v>31</v>
      </c>
      <c r="E75" s="27">
        <v>70</v>
      </c>
      <c r="F75" s="155">
        <v>18</v>
      </c>
      <c r="G75" s="27">
        <v>90</v>
      </c>
      <c r="H75" s="153">
        <v>70</v>
      </c>
      <c r="I75" s="50"/>
      <c r="J75" s="77"/>
      <c r="K75" s="27">
        <v>24</v>
      </c>
      <c r="L75" s="155">
        <v>1031.6500000000001</v>
      </c>
      <c r="M75" s="28"/>
      <c r="N75" s="164"/>
      <c r="O75" s="30"/>
      <c r="P75" s="164"/>
      <c r="Q75" s="30"/>
      <c r="R75" s="155"/>
      <c r="S75" s="28"/>
      <c r="T75" s="155"/>
      <c r="U75" s="31">
        <v>2.4300000000000002</v>
      </c>
      <c r="X75" s="21" t="s">
        <v>89</v>
      </c>
      <c r="Y75" s="93">
        <f t="shared" si="20"/>
        <v>1.3292682926829267</v>
      </c>
      <c r="Z75" s="93">
        <f t="shared" si="21"/>
        <v>1.2769230769230768</v>
      </c>
      <c r="AA75" s="93">
        <f t="shared" si="22"/>
        <v>7.1276595744680851</v>
      </c>
      <c r="AB75" s="93">
        <f t="shared" si="23"/>
        <v>1.2314674735249622</v>
      </c>
      <c r="AC75" s="93">
        <f t="shared" si="24"/>
        <v>9.0526315789473681</v>
      </c>
      <c r="AD75" s="93">
        <f t="shared" si="25"/>
        <v>7.1578947368421053</v>
      </c>
      <c r="AE75" s="93">
        <f t="shared" si="26"/>
        <v>0.52631578947368429</v>
      </c>
      <c r="AF75" s="93">
        <f t="shared" si="27"/>
        <v>0.60869565217391308</v>
      </c>
      <c r="AG75" s="93">
        <f t="shared" si="28"/>
        <v>10</v>
      </c>
      <c r="AH75" s="93">
        <f t="shared" si="29"/>
        <v>1.1634284660152576</v>
      </c>
      <c r="AI75" s="93">
        <f t="shared" si="30"/>
        <v>1</v>
      </c>
      <c r="AJ75" s="93">
        <f t="shared" si="31"/>
        <v>1</v>
      </c>
      <c r="AK75" s="93">
        <f t="shared" si="32"/>
        <v>1</v>
      </c>
      <c r="AL75" s="93">
        <f t="shared" si="33"/>
        <v>0.99981754772095111</v>
      </c>
      <c r="AM75" s="93">
        <f t="shared" si="34"/>
        <v>1</v>
      </c>
      <c r="AN75" s="93">
        <f t="shared" si="35"/>
        <v>0.99997640419981615</v>
      </c>
      <c r="AO75" s="93">
        <f t="shared" si="36"/>
        <v>0.99284985502103107</v>
      </c>
      <c r="AP75" s="93">
        <f t="shared" si="37"/>
        <v>0.99996455786042882</v>
      </c>
      <c r="AQ75" s="93">
        <f t="shared" si="38"/>
        <v>1.0000251090428844</v>
      </c>
      <c r="AR75" s="13">
        <f t="shared" si="39"/>
        <v>2.5508904270998149</v>
      </c>
    </row>
    <row r="76" spans="2:44">
      <c r="B76" s="21" t="s">
        <v>90</v>
      </c>
      <c r="C76" s="27">
        <v>8</v>
      </c>
      <c r="D76" s="153">
        <v>64</v>
      </c>
      <c r="E76" s="27">
        <v>100</v>
      </c>
      <c r="F76" s="155">
        <v>28</v>
      </c>
      <c r="G76" s="27">
        <v>95</v>
      </c>
      <c r="H76" s="153">
        <v>74</v>
      </c>
      <c r="I76" s="27">
        <v>50</v>
      </c>
      <c r="J76" s="77"/>
      <c r="K76" s="27">
        <v>24</v>
      </c>
      <c r="L76" s="155">
        <v>1200</v>
      </c>
      <c r="M76" s="28">
        <v>23372.14</v>
      </c>
      <c r="N76" s="164">
        <v>1512.84</v>
      </c>
      <c r="O76" s="30"/>
      <c r="P76" s="164">
        <v>1199604</v>
      </c>
      <c r="Q76" s="30">
        <v>7500</v>
      </c>
      <c r="R76" s="155">
        <v>20998</v>
      </c>
      <c r="S76" s="28">
        <v>6750</v>
      </c>
      <c r="T76" s="155"/>
      <c r="U76" s="31">
        <v>764</v>
      </c>
      <c r="X76" s="21" t="s">
        <v>90</v>
      </c>
      <c r="Y76" s="93">
        <f t="shared" si="20"/>
        <v>1.7682926829268293</v>
      </c>
      <c r="Z76" s="93">
        <f t="shared" si="21"/>
        <v>1.5815384615384616</v>
      </c>
      <c r="AA76" s="93">
        <f t="shared" si="22"/>
        <v>10</v>
      </c>
      <c r="AB76" s="93">
        <f t="shared" si="23"/>
        <v>1.367624810892587</v>
      </c>
      <c r="AC76" s="93">
        <f t="shared" si="24"/>
        <v>9.5263157894736832</v>
      </c>
      <c r="AD76" s="93">
        <f t="shared" si="25"/>
        <v>7.5368421052631582</v>
      </c>
      <c r="AE76" s="93">
        <f t="shared" si="26"/>
        <v>5.2631578947368416</v>
      </c>
      <c r="AF76" s="93">
        <f t="shared" si="27"/>
        <v>0.60869565217391308</v>
      </c>
      <c r="AG76" s="93">
        <f t="shared" si="28"/>
        <v>10</v>
      </c>
      <c r="AH76" s="93">
        <f t="shared" si="29"/>
        <v>1.1934827368696665</v>
      </c>
      <c r="AI76" s="93">
        <f t="shared" si="30"/>
        <v>1.0059960197394442</v>
      </c>
      <c r="AJ76" s="93">
        <f t="shared" si="31"/>
        <v>1.0152334600964652</v>
      </c>
      <c r="AK76" s="93">
        <f t="shared" si="32"/>
        <v>1</v>
      </c>
      <c r="AL76" s="93">
        <f t="shared" si="33"/>
        <v>6.4715796416260174</v>
      </c>
      <c r="AM76" s="93">
        <f t="shared" si="34"/>
        <v>1.0182795276115109</v>
      </c>
      <c r="AN76" s="93">
        <f t="shared" si="35"/>
        <v>1.0376829956959752</v>
      </c>
      <c r="AO76" s="93">
        <f t="shared" si="36"/>
        <v>1.2378421322192066</v>
      </c>
      <c r="AP76" s="93">
        <f t="shared" si="37"/>
        <v>0.99996455786042882</v>
      </c>
      <c r="AQ76" s="93">
        <f t="shared" si="38"/>
        <v>1.0149644010659573</v>
      </c>
      <c r="AR76" s="13">
        <f t="shared" si="39"/>
        <v>3.3498680457784289</v>
      </c>
    </row>
    <row r="77" spans="2:44">
      <c r="B77" s="21" t="s">
        <v>91</v>
      </c>
      <c r="C77" s="27">
        <v>4</v>
      </c>
      <c r="D77" s="153">
        <v>26</v>
      </c>
      <c r="E77" s="27">
        <v>70</v>
      </c>
      <c r="F77" s="155">
        <v>5</v>
      </c>
      <c r="G77" s="27">
        <v>60</v>
      </c>
      <c r="H77" s="153">
        <v>40</v>
      </c>
      <c r="I77" s="50"/>
      <c r="J77" s="77"/>
      <c r="K77" s="27">
        <v>12</v>
      </c>
      <c r="L77" s="155">
        <v>765.8</v>
      </c>
      <c r="M77" s="28">
        <v>3010.46</v>
      </c>
      <c r="N77" s="164">
        <v>5552.23</v>
      </c>
      <c r="O77" s="30"/>
      <c r="P77" s="164">
        <v>43.2</v>
      </c>
      <c r="Q77" s="30"/>
      <c r="R77" s="155">
        <v>18319.91</v>
      </c>
      <c r="S77" s="28"/>
      <c r="T77" s="155">
        <v>27297.13</v>
      </c>
      <c r="U77" s="31">
        <v>54222.93</v>
      </c>
      <c r="X77" s="21" t="s">
        <v>91</v>
      </c>
      <c r="Y77" s="93">
        <f t="shared" si="20"/>
        <v>1.3292682926829267</v>
      </c>
      <c r="Z77" s="93">
        <f t="shared" si="21"/>
        <v>1.2307692307692308</v>
      </c>
      <c r="AA77" s="93">
        <f t="shared" si="22"/>
        <v>7.1276595744680851</v>
      </c>
      <c r="AB77" s="93">
        <f t="shared" si="23"/>
        <v>1.05446293494705</v>
      </c>
      <c r="AC77" s="93">
        <f t="shared" si="24"/>
        <v>6.2105263157894743</v>
      </c>
      <c r="AD77" s="93">
        <f t="shared" si="25"/>
        <v>4.3157894736842106</v>
      </c>
      <c r="AE77" s="93">
        <f t="shared" si="26"/>
        <v>0.52631578947368429</v>
      </c>
      <c r="AF77" s="93">
        <f t="shared" si="27"/>
        <v>0.60869565217391308</v>
      </c>
      <c r="AG77" s="93">
        <f t="shared" si="28"/>
        <v>5.304347826086957</v>
      </c>
      <c r="AH77" s="93">
        <f t="shared" si="29"/>
        <v>1.1159682467895695</v>
      </c>
      <c r="AI77" s="93">
        <f t="shared" si="30"/>
        <v>1.0007723202746863</v>
      </c>
      <c r="AJ77" s="93">
        <f t="shared" si="31"/>
        <v>1.0559078779985971</v>
      </c>
      <c r="AK77" s="93">
        <f t="shared" si="32"/>
        <v>1</v>
      </c>
      <c r="AL77" s="93">
        <f t="shared" si="33"/>
        <v>1.0000145961823239</v>
      </c>
      <c r="AM77" s="93">
        <f t="shared" si="34"/>
        <v>1</v>
      </c>
      <c r="AN77" s="93">
        <f t="shared" si="35"/>
        <v>1.0328738878942822</v>
      </c>
      <c r="AO77" s="93">
        <f t="shared" si="36"/>
        <v>0.99284985502103107</v>
      </c>
      <c r="AP77" s="93">
        <f t="shared" si="37"/>
        <v>1.0122483147338635</v>
      </c>
      <c r="AQ77" s="93">
        <f t="shared" si="38"/>
        <v>2.0636382806975213</v>
      </c>
      <c r="AR77" s="13">
        <f t="shared" si="39"/>
        <v>2.0516899194561793</v>
      </c>
    </row>
    <row r="78" spans="2:44">
      <c r="B78" s="21" t="s">
        <v>92</v>
      </c>
      <c r="C78" s="27">
        <v>2</v>
      </c>
      <c r="D78" s="153">
        <v>25</v>
      </c>
      <c r="E78" s="27">
        <v>40</v>
      </c>
      <c r="F78" s="155">
        <v>40</v>
      </c>
      <c r="G78" s="27">
        <v>40</v>
      </c>
      <c r="H78" s="77"/>
      <c r="I78" s="27">
        <v>90</v>
      </c>
      <c r="J78" s="153">
        <v>1</v>
      </c>
      <c r="K78" s="27">
        <v>20</v>
      </c>
      <c r="L78" s="155">
        <v>3000</v>
      </c>
      <c r="M78" s="28">
        <v>12000</v>
      </c>
      <c r="N78" s="164"/>
      <c r="O78" s="30">
        <v>16000</v>
      </c>
      <c r="P78" s="164">
        <v>3200</v>
      </c>
      <c r="Q78" s="30">
        <v>1600</v>
      </c>
      <c r="R78" s="155">
        <v>120</v>
      </c>
      <c r="S78" s="28"/>
      <c r="T78" s="155"/>
      <c r="U78" s="31">
        <v>3.3</v>
      </c>
      <c r="X78" s="21" t="s">
        <v>92</v>
      </c>
      <c r="Y78" s="93">
        <f t="shared" si="20"/>
        <v>1.1097560975609757</v>
      </c>
      <c r="Z78" s="93">
        <f t="shared" si="21"/>
        <v>1.2215384615384615</v>
      </c>
      <c r="AA78" s="93">
        <f t="shared" si="22"/>
        <v>4.2553191489361701</v>
      </c>
      <c r="AB78" s="93">
        <f t="shared" si="23"/>
        <v>1.5310136157337366</v>
      </c>
      <c r="AC78" s="93">
        <f t="shared" si="24"/>
        <v>4.3157894736842106</v>
      </c>
      <c r="AD78" s="93">
        <f t="shared" si="25"/>
        <v>0.52631578947368429</v>
      </c>
      <c r="AE78" s="93">
        <f t="shared" si="26"/>
        <v>9.0526315789473681</v>
      </c>
      <c r="AF78" s="93">
        <f t="shared" si="27"/>
        <v>1</v>
      </c>
      <c r="AG78" s="93">
        <f t="shared" si="28"/>
        <v>8.4347826086956523</v>
      </c>
      <c r="AH78" s="93">
        <f t="shared" si="29"/>
        <v>1.514823322185592</v>
      </c>
      <c r="AI78" s="93">
        <f t="shared" si="30"/>
        <v>1.0030785472307342</v>
      </c>
      <c r="AJ78" s="93">
        <f t="shared" si="31"/>
        <v>1</v>
      </c>
      <c r="AK78" s="93">
        <f t="shared" si="32"/>
        <v>2.2036244140167076</v>
      </c>
      <c r="AL78" s="93">
        <f t="shared" si="33"/>
        <v>1.0144137300448648</v>
      </c>
      <c r="AM78" s="93">
        <f t="shared" si="34"/>
        <v>1.0038996325571223</v>
      </c>
      <c r="AN78" s="93">
        <f t="shared" si="35"/>
        <v>1.0001918909594856</v>
      </c>
      <c r="AO78" s="93">
        <f t="shared" si="36"/>
        <v>0.99284985502103107</v>
      </c>
      <c r="AP78" s="93">
        <f t="shared" si="37"/>
        <v>0.99996455786042882</v>
      </c>
      <c r="AQ78" s="93">
        <f t="shared" si="38"/>
        <v>1.00004217534547</v>
      </c>
      <c r="AR78" s="13">
        <f t="shared" si="39"/>
        <v>2.2726334157785106</v>
      </c>
    </row>
    <row r="79" spans="2:44">
      <c r="B79" s="21" t="s">
        <v>93</v>
      </c>
      <c r="C79" s="27">
        <v>14</v>
      </c>
      <c r="D79" s="153">
        <v>70</v>
      </c>
      <c r="E79" s="27">
        <v>70</v>
      </c>
      <c r="F79" s="155">
        <v>22.5</v>
      </c>
      <c r="G79" s="27">
        <v>70</v>
      </c>
      <c r="H79" s="77"/>
      <c r="I79" s="27">
        <v>60</v>
      </c>
      <c r="J79" s="153">
        <v>1</v>
      </c>
      <c r="K79" s="27">
        <v>20</v>
      </c>
      <c r="L79" s="155">
        <v>1792</v>
      </c>
      <c r="M79" s="28"/>
      <c r="N79" s="164"/>
      <c r="O79" s="30"/>
      <c r="P79" s="164"/>
      <c r="Q79" s="30"/>
      <c r="R79" s="155"/>
      <c r="S79" s="28"/>
      <c r="T79" s="155"/>
      <c r="U79" s="31">
        <v>9.6</v>
      </c>
      <c r="X79" s="21" t="s">
        <v>93</v>
      </c>
      <c r="Y79" s="93">
        <f t="shared" si="20"/>
        <v>2.4268292682926829</v>
      </c>
      <c r="Z79" s="93">
        <f t="shared" si="21"/>
        <v>1.6369230769230769</v>
      </c>
      <c r="AA79" s="93">
        <f t="shared" si="22"/>
        <v>7.1276595744680851</v>
      </c>
      <c r="AB79" s="93">
        <f t="shared" si="23"/>
        <v>1.2927382753403933</v>
      </c>
      <c r="AC79" s="93">
        <f t="shared" si="24"/>
        <v>7.1578947368421053</v>
      </c>
      <c r="AD79" s="93">
        <f t="shared" si="25"/>
        <v>0.52631578947368429</v>
      </c>
      <c r="AE79" s="93">
        <f t="shared" si="26"/>
        <v>6.2105263157894743</v>
      </c>
      <c r="AF79" s="93">
        <f t="shared" si="27"/>
        <v>1</v>
      </c>
      <c r="AG79" s="93">
        <f t="shared" si="28"/>
        <v>8.4347826086956523</v>
      </c>
      <c r="AH79" s="93">
        <f t="shared" si="29"/>
        <v>1.2991680849291265</v>
      </c>
      <c r="AI79" s="93">
        <f t="shared" si="30"/>
        <v>1</v>
      </c>
      <c r="AJ79" s="93">
        <f t="shared" si="31"/>
        <v>1</v>
      </c>
      <c r="AK79" s="93">
        <f t="shared" si="32"/>
        <v>1</v>
      </c>
      <c r="AL79" s="93">
        <f t="shared" si="33"/>
        <v>0.99981754772095111</v>
      </c>
      <c r="AM79" s="93">
        <f t="shared" si="34"/>
        <v>1</v>
      </c>
      <c r="AN79" s="93">
        <f t="shared" si="35"/>
        <v>0.99997640419981615</v>
      </c>
      <c r="AO79" s="93">
        <f t="shared" si="36"/>
        <v>0.99284985502103107</v>
      </c>
      <c r="AP79" s="93">
        <f t="shared" si="37"/>
        <v>0.99996455786042882</v>
      </c>
      <c r="AQ79" s="93">
        <f t="shared" si="38"/>
        <v>1.000165758915917</v>
      </c>
      <c r="AR79" s="13">
        <f t="shared" si="39"/>
        <v>2.4266111502353911</v>
      </c>
    </row>
    <row r="80" spans="2:44">
      <c r="B80" s="21" t="s">
        <v>94</v>
      </c>
      <c r="C80" s="27">
        <v>12</v>
      </c>
      <c r="D80" s="153">
        <v>76</v>
      </c>
      <c r="E80" s="27">
        <v>70</v>
      </c>
      <c r="F80" s="155">
        <v>45</v>
      </c>
      <c r="G80" s="27">
        <v>5</v>
      </c>
      <c r="H80" s="153">
        <v>5</v>
      </c>
      <c r="I80" s="50"/>
      <c r="J80" s="153">
        <v>1</v>
      </c>
      <c r="K80" s="27">
        <v>20</v>
      </c>
      <c r="L80" s="155">
        <v>3891.7</v>
      </c>
      <c r="M80" s="28">
        <v>17820</v>
      </c>
      <c r="N80" s="164"/>
      <c r="O80" s="30">
        <v>700</v>
      </c>
      <c r="P80" s="164">
        <v>6000</v>
      </c>
      <c r="Q80" s="30"/>
      <c r="R80" s="155">
        <v>17660</v>
      </c>
      <c r="S80" s="28"/>
      <c r="T80" s="155">
        <v>26000</v>
      </c>
      <c r="U80" s="31">
        <v>11.7</v>
      </c>
      <c r="X80" s="21" t="s">
        <v>94</v>
      </c>
      <c r="Y80" s="93">
        <f t="shared" si="20"/>
        <v>2.2073170731707319</v>
      </c>
      <c r="Z80" s="93">
        <f t="shared" si="21"/>
        <v>1.6923076923076923</v>
      </c>
      <c r="AA80" s="93">
        <f t="shared" si="22"/>
        <v>7.1276595744680851</v>
      </c>
      <c r="AB80" s="93">
        <f t="shared" si="23"/>
        <v>1.5990922844175492</v>
      </c>
      <c r="AC80" s="93">
        <f t="shared" si="24"/>
        <v>1</v>
      </c>
      <c r="AD80" s="93">
        <f t="shared" si="25"/>
        <v>1</v>
      </c>
      <c r="AE80" s="93">
        <f t="shared" si="26"/>
        <v>0.52631578947368429</v>
      </c>
      <c r="AF80" s="93">
        <f t="shared" si="27"/>
        <v>1</v>
      </c>
      <c r="AG80" s="93">
        <f t="shared" si="28"/>
        <v>8.4347826086956523</v>
      </c>
      <c r="AH80" s="93">
        <f t="shared" si="29"/>
        <v>1.6740118777001536</v>
      </c>
      <c r="AI80" s="93">
        <f t="shared" si="30"/>
        <v>1.0045716426376401</v>
      </c>
      <c r="AJ80" s="93">
        <f t="shared" si="31"/>
        <v>1</v>
      </c>
      <c r="AK80" s="93">
        <f t="shared" si="32"/>
        <v>1.052658568113231</v>
      </c>
      <c r="AL80" s="93">
        <f t="shared" si="33"/>
        <v>1.0271853895782894</v>
      </c>
      <c r="AM80" s="93">
        <f t="shared" si="34"/>
        <v>1</v>
      </c>
      <c r="AN80" s="93">
        <f t="shared" si="35"/>
        <v>1.0316888723311701</v>
      </c>
      <c r="AO80" s="93">
        <f t="shared" si="36"/>
        <v>0.99284985502103107</v>
      </c>
      <c r="AP80" s="93">
        <f t="shared" si="37"/>
        <v>1.0116646039352104</v>
      </c>
      <c r="AQ80" s="93">
        <f t="shared" si="38"/>
        <v>1.0002069534393994</v>
      </c>
      <c r="AR80" s="13">
        <f t="shared" si="39"/>
        <v>1.862226988699448</v>
      </c>
    </row>
    <row r="81" spans="2:44">
      <c r="B81" s="21" t="s">
        <v>95</v>
      </c>
      <c r="C81" s="27">
        <v>7</v>
      </c>
      <c r="D81" s="153">
        <v>31</v>
      </c>
      <c r="E81" s="27">
        <v>100</v>
      </c>
      <c r="F81" s="155">
        <v>30</v>
      </c>
      <c r="G81" s="27">
        <v>100</v>
      </c>
      <c r="H81" s="153">
        <v>100</v>
      </c>
      <c r="I81" s="27">
        <v>80</v>
      </c>
      <c r="J81" s="153">
        <v>2</v>
      </c>
      <c r="K81" s="27">
        <v>24</v>
      </c>
      <c r="L81" s="155">
        <v>2400</v>
      </c>
      <c r="M81" s="28">
        <v>12000</v>
      </c>
      <c r="N81" s="164">
        <v>21500</v>
      </c>
      <c r="O81" s="30">
        <v>800</v>
      </c>
      <c r="P81" s="164">
        <v>11750</v>
      </c>
      <c r="Q81" s="30">
        <v>1200</v>
      </c>
      <c r="R81" s="155">
        <v>54300</v>
      </c>
      <c r="S81" s="28">
        <v>25700</v>
      </c>
      <c r="T81" s="155">
        <v>15000</v>
      </c>
      <c r="U81" s="31">
        <v>964</v>
      </c>
      <c r="X81" s="21" t="s">
        <v>95</v>
      </c>
      <c r="Y81" s="93">
        <f t="shared" si="20"/>
        <v>1.6585365853658536</v>
      </c>
      <c r="Z81" s="93">
        <f t="shared" si="21"/>
        <v>1.2769230769230768</v>
      </c>
      <c r="AA81" s="93">
        <f t="shared" si="22"/>
        <v>10</v>
      </c>
      <c r="AB81" s="93">
        <f t="shared" si="23"/>
        <v>1.3948562783661118</v>
      </c>
      <c r="AC81" s="93">
        <f t="shared" si="24"/>
        <v>10</v>
      </c>
      <c r="AD81" s="93">
        <f t="shared" si="25"/>
        <v>10</v>
      </c>
      <c r="AE81" s="93">
        <f t="shared" si="26"/>
        <v>8.1052631578947363</v>
      </c>
      <c r="AF81" s="93">
        <f t="shared" si="27"/>
        <v>1.3913043478260869</v>
      </c>
      <c r="AG81" s="93">
        <f t="shared" si="28"/>
        <v>10</v>
      </c>
      <c r="AH81" s="93">
        <f t="shared" si="29"/>
        <v>1.4077097937469503</v>
      </c>
      <c r="AI81" s="93">
        <f t="shared" si="30"/>
        <v>1.0030785472307342</v>
      </c>
      <c r="AJ81" s="93">
        <f t="shared" si="31"/>
        <v>1.2164930806126251</v>
      </c>
      <c r="AK81" s="93">
        <f t="shared" si="32"/>
        <v>1.0601812207008354</v>
      </c>
      <c r="AL81" s="93">
        <f t="shared" si="33"/>
        <v>1.0534129046915719</v>
      </c>
      <c r="AM81" s="93">
        <f t="shared" si="34"/>
        <v>1.0029247244178416</v>
      </c>
      <c r="AN81" s="93">
        <f t="shared" si="35"/>
        <v>1.0974841629502416</v>
      </c>
      <c r="AO81" s="93">
        <f t="shared" si="36"/>
        <v>1.9256352659829736</v>
      </c>
      <c r="AP81" s="93">
        <f t="shared" si="37"/>
        <v>1.0067145844420335</v>
      </c>
      <c r="AQ81" s="93">
        <f t="shared" si="38"/>
        <v>1.0188876890166574</v>
      </c>
      <c r="AR81" s="13">
        <f t="shared" si="39"/>
        <v>3.4536529168509649</v>
      </c>
    </row>
    <row r="82" spans="2:44">
      <c r="B82" s="21" t="s">
        <v>96</v>
      </c>
      <c r="C82" s="27">
        <v>2</v>
      </c>
      <c r="D82" s="153">
        <v>13</v>
      </c>
      <c r="E82" s="27">
        <v>60</v>
      </c>
      <c r="F82" s="155">
        <v>1</v>
      </c>
      <c r="G82" s="27">
        <v>60</v>
      </c>
      <c r="H82" s="77"/>
      <c r="I82" s="50"/>
      <c r="J82" s="77"/>
      <c r="K82" s="27">
        <v>24</v>
      </c>
      <c r="L82" s="155">
        <v>807</v>
      </c>
      <c r="M82" s="28">
        <v>5552.76</v>
      </c>
      <c r="N82" s="164">
        <v>1122</v>
      </c>
      <c r="O82" s="30"/>
      <c r="P82" s="164"/>
      <c r="Q82" s="30">
        <v>9056.93</v>
      </c>
      <c r="R82" s="155">
        <v>19284.38</v>
      </c>
      <c r="S82" s="28">
        <v>14782.87</v>
      </c>
      <c r="T82" s="155">
        <v>7239.81</v>
      </c>
      <c r="U82" s="31">
        <v>1097.5999999999999</v>
      </c>
      <c r="X82" s="21" t="s">
        <v>96</v>
      </c>
      <c r="Y82" s="93">
        <f t="shared" si="20"/>
        <v>1.1097560975609757</v>
      </c>
      <c r="Z82" s="93">
        <f t="shared" si="21"/>
        <v>1.1107692307692307</v>
      </c>
      <c r="AA82" s="93">
        <f t="shared" si="22"/>
        <v>6.1702127659574471</v>
      </c>
      <c r="AB82" s="93">
        <f t="shared" si="23"/>
        <v>1</v>
      </c>
      <c r="AC82" s="93">
        <f t="shared" si="24"/>
        <v>6.2105263157894743</v>
      </c>
      <c r="AD82" s="93">
        <f t="shared" si="25"/>
        <v>0.52631578947368429</v>
      </c>
      <c r="AE82" s="93">
        <f t="shared" si="26"/>
        <v>0.52631578947368429</v>
      </c>
      <c r="AF82" s="93">
        <f t="shared" si="27"/>
        <v>0.60869565217391308</v>
      </c>
      <c r="AG82" s="93">
        <f t="shared" si="28"/>
        <v>10</v>
      </c>
      <c r="AH82" s="93">
        <f t="shared" si="29"/>
        <v>1.1233233757423562</v>
      </c>
      <c r="AI82" s="93">
        <f t="shared" si="30"/>
        <v>1.0014245361600775</v>
      </c>
      <c r="AJ82" s="93">
        <f t="shared" si="31"/>
        <v>1.011297917974296</v>
      </c>
      <c r="AK82" s="93">
        <f t="shared" si="32"/>
        <v>1</v>
      </c>
      <c r="AL82" s="93">
        <f t="shared" si="33"/>
        <v>0.99981754772095111</v>
      </c>
      <c r="AM82" s="93">
        <f t="shared" si="34"/>
        <v>1.0220741869347361</v>
      </c>
      <c r="AN82" s="93">
        <f t="shared" si="35"/>
        <v>1.0346058088534356</v>
      </c>
      <c r="AO82" s="93">
        <f t="shared" si="36"/>
        <v>1.5293963712913412</v>
      </c>
      <c r="AP82" s="93">
        <f t="shared" si="37"/>
        <v>1.0032224851901468</v>
      </c>
      <c r="AQ82" s="93">
        <f t="shared" si="38"/>
        <v>1.0215084453677248</v>
      </c>
      <c r="AR82" s="13">
        <f t="shared" si="39"/>
        <v>2.0004874903386036</v>
      </c>
    </row>
    <row r="83" spans="2:44">
      <c r="B83" s="21" t="s">
        <v>97</v>
      </c>
      <c r="C83" s="27">
        <v>2</v>
      </c>
      <c r="D83" s="153">
        <v>16</v>
      </c>
      <c r="E83" s="27">
        <v>95</v>
      </c>
      <c r="F83" s="155">
        <v>11</v>
      </c>
      <c r="G83" s="27">
        <v>95</v>
      </c>
      <c r="H83" s="153">
        <v>90</v>
      </c>
      <c r="I83" s="50"/>
      <c r="J83" s="77"/>
      <c r="K83" s="27">
        <v>24</v>
      </c>
      <c r="L83" s="155">
        <v>480.37</v>
      </c>
      <c r="M83" s="28">
        <v>4063</v>
      </c>
      <c r="N83" s="164">
        <v>318.37</v>
      </c>
      <c r="O83" s="30"/>
      <c r="P83" s="164"/>
      <c r="Q83" s="30"/>
      <c r="R83" s="155"/>
      <c r="S83" s="28">
        <v>22200</v>
      </c>
      <c r="T83" s="155">
        <v>19182700</v>
      </c>
      <c r="U83" s="31">
        <v>1920.93</v>
      </c>
      <c r="X83" s="21" t="s">
        <v>97</v>
      </c>
      <c r="Y83" s="93">
        <f t="shared" si="20"/>
        <v>1.1097560975609757</v>
      </c>
      <c r="Z83" s="93">
        <f t="shared" si="21"/>
        <v>1.1384615384615384</v>
      </c>
      <c r="AA83" s="93">
        <f t="shared" si="22"/>
        <v>9.5212765957446805</v>
      </c>
      <c r="AB83" s="93">
        <f t="shared" si="23"/>
        <v>1.1361573373676248</v>
      </c>
      <c r="AC83" s="93">
        <f t="shared" si="24"/>
        <v>9.5263157894736832</v>
      </c>
      <c r="AD83" s="93">
        <f t="shared" si="25"/>
        <v>9.0526315789473681</v>
      </c>
      <c r="AE83" s="93">
        <f t="shared" si="26"/>
        <v>0.52631578947368429</v>
      </c>
      <c r="AF83" s="93">
        <f t="shared" si="27"/>
        <v>0.60869565217391308</v>
      </c>
      <c r="AG83" s="93">
        <f t="shared" si="28"/>
        <v>10</v>
      </c>
      <c r="AH83" s="93">
        <f t="shared" si="29"/>
        <v>1.0650125560858337</v>
      </c>
      <c r="AI83" s="93">
        <f t="shared" si="30"/>
        <v>1.001042344783206</v>
      </c>
      <c r="AJ83" s="93">
        <f t="shared" si="31"/>
        <v>1.0032058093988205</v>
      </c>
      <c r="AK83" s="93">
        <f t="shared" si="32"/>
        <v>1</v>
      </c>
      <c r="AL83" s="93">
        <f t="shared" si="33"/>
        <v>0.99981754772095111</v>
      </c>
      <c r="AM83" s="93">
        <f t="shared" si="34"/>
        <v>1</v>
      </c>
      <c r="AN83" s="93">
        <f t="shared" si="35"/>
        <v>0.99997640419981615</v>
      </c>
      <c r="AO83" s="93">
        <f t="shared" si="36"/>
        <v>1.7986022333616973</v>
      </c>
      <c r="AP83" s="93">
        <f t="shared" si="37"/>
        <v>9.6322135516569656</v>
      </c>
      <c r="AQ83" s="93">
        <f t="shared" si="38"/>
        <v>1.0376592487099738</v>
      </c>
      <c r="AR83" s="13">
        <f t="shared" si="39"/>
        <v>3.2714284250063543</v>
      </c>
    </row>
    <row r="84" spans="2:44">
      <c r="B84" s="21" t="s">
        <v>98</v>
      </c>
      <c r="C84" s="27">
        <v>2</v>
      </c>
      <c r="D84" s="153">
        <v>28</v>
      </c>
      <c r="E84" s="27">
        <v>75</v>
      </c>
      <c r="F84" s="155">
        <v>7.5</v>
      </c>
      <c r="G84" s="27">
        <v>75</v>
      </c>
      <c r="H84" s="153">
        <v>55</v>
      </c>
      <c r="I84" s="27">
        <v>45</v>
      </c>
      <c r="J84" s="77"/>
      <c r="K84" s="27">
        <v>20</v>
      </c>
      <c r="L84" s="155">
        <v>2378.7199999999998</v>
      </c>
      <c r="M84" s="28">
        <v>9586.14</v>
      </c>
      <c r="N84" s="164">
        <v>3928.41</v>
      </c>
      <c r="O84" s="30"/>
      <c r="P84" s="164"/>
      <c r="Q84" s="30"/>
      <c r="R84" s="155"/>
      <c r="S84" s="28">
        <v>588.14</v>
      </c>
      <c r="T84" s="155">
        <v>16644.36</v>
      </c>
      <c r="U84" s="31">
        <v>128</v>
      </c>
      <c r="X84" s="21" t="s">
        <v>98</v>
      </c>
      <c r="Y84" s="93">
        <f t="shared" si="20"/>
        <v>1.1097560975609757</v>
      </c>
      <c r="Z84" s="93">
        <f t="shared" si="21"/>
        <v>1.2492307692307691</v>
      </c>
      <c r="AA84" s="93">
        <f t="shared" si="22"/>
        <v>7.6063829787234045</v>
      </c>
      <c r="AB84" s="93">
        <f t="shared" si="23"/>
        <v>1.0885022692889561</v>
      </c>
      <c r="AC84" s="93">
        <f t="shared" si="24"/>
        <v>7.6315789473684204</v>
      </c>
      <c r="AD84" s="93">
        <f t="shared" si="25"/>
        <v>5.7368421052631575</v>
      </c>
      <c r="AE84" s="93">
        <f t="shared" si="26"/>
        <v>4.7894736842105257</v>
      </c>
      <c r="AF84" s="93">
        <f t="shared" si="27"/>
        <v>0.60869565217391308</v>
      </c>
      <c r="AG84" s="93">
        <f t="shared" si="28"/>
        <v>8.4347826086956523</v>
      </c>
      <c r="AH84" s="93">
        <f t="shared" si="29"/>
        <v>1.4039108339383264</v>
      </c>
      <c r="AI84" s="93">
        <f t="shared" si="30"/>
        <v>1.0024592820625358</v>
      </c>
      <c r="AJ84" s="93">
        <f t="shared" si="31"/>
        <v>1.0395569108283462</v>
      </c>
      <c r="AK84" s="93">
        <f t="shared" si="32"/>
        <v>1</v>
      </c>
      <c r="AL84" s="93">
        <f t="shared" si="33"/>
        <v>0.99981754772095111</v>
      </c>
      <c r="AM84" s="93">
        <f t="shared" si="34"/>
        <v>1</v>
      </c>
      <c r="AN84" s="93">
        <f t="shared" si="35"/>
        <v>0.99997640419981615</v>
      </c>
      <c r="AO84" s="93">
        <f t="shared" si="36"/>
        <v>1.0141964858227104</v>
      </c>
      <c r="AP84" s="93">
        <f t="shared" si="37"/>
        <v>1.0074545493560154</v>
      </c>
      <c r="AQ84" s="93">
        <f t="shared" si="38"/>
        <v>1.0024883453827313</v>
      </c>
      <c r="AR84" s="13">
        <f t="shared" si="39"/>
        <v>2.5644792353593266</v>
      </c>
    </row>
    <row r="85" spans="2:44">
      <c r="B85" s="21" t="s">
        <v>99</v>
      </c>
      <c r="C85" s="27">
        <v>2</v>
      </c>
      <c r="D85" s="153">
        <v>16</v>
      </c>
      <c r="E85" s="27">
        <v>75</v>
      </c>
      <c r="F85" s="155">
        <v>8.3000000000000007</v>
      </c>
      <c r="G85" s="50"/>
      <c r="H85" s="153">
        <v>40</v>
      </c>
      <c r="I85" s="50"/>
      <c r="J85" s="77"/>
      <c r="K85" s="27">
        <v>24</v>
      </c>
      <c r="L85" s="155">
        <v>865.4</v>
      </c>
      <c r="M85" s="28">
        <v>4973.1000000000004</v>
      </c>
      <c r="N85" s="164"/>
      <c r="O85" s="30">
        <v>2077.6</v>
      </c>
      <c r="P85" s="164">
        <v>1864.01</v>
      </c>
      <c r="Q85" s="30">
        <v>47500</v>
      </c>
      <c r="R85" s="155">
        <v>16590.09</v>
      </c>
      <c r="S85" s="28">
        <v>3190.83</v>
      </c>
      <c r="T85" s="155">
        <v>7658.23</v>
      </c>
      <c r="U85" s="31">
        <v>179.7</v>
      </c>
      <c r="X85" s="21" t="s">
        <v>99</v>
      </c>
      <c r="Y85" s="93">
        <f t="shared" si="20"/>
        <v>1.1097560975609757</v>
      </c>
      <c r="Z85" s="93">
        <f t="shared" si="21"/>
        <v>1.1384615384615384</v>
      </c>
      <c r="AA85" s="93">
        <f t="shared" si="22"/>
        <v>7.6063829787234045</v>
      </c>
      <c r="AB85" s="93">
        <f t="shared" si="23"/>
        <v>1.0993948562783662</v>
      </c>
      <c r="AC85" s="93">
        <f t="shared" si="24"/>
        <v>0.52631578947368429</v>
      </c>
      <c r="AD85" s="93">
        <f t="shared" si="25"/>
        <v>4.3157894736842106</v>
      </c>
      <c r="AE85" s="93">
        <f t="shared" si="26"/>
        <v>0.52631578947368429</v>
      </c>
      <c r="AF85" s="93">
        <f t="shared" si="27"/>
        <v>0.60869565217391308</v>
      </c>
      <c r="AG85" s="93">
        <f t="shared" si="28"/>
        <v>10</v>
      </c>
      <c r="AH85" s="93">
        <f t="shared" si="29"/>
        <v>1.1337490925103841</v>
      </c>
      <c r="AI85" s="93">
        <f t="shared" si="30"/>
        <v>1.0012758269360971</v>
      </c>
      <c r="AJ85" s="93">
        <f t="shared" si="31"/>
        <v>1</v>
      </c>
      <c r="AK85" s="93">
        <f t="shared" si="32"/>
        <v>1.1562906301600695</v>
      </c>
      <c r="AL85" s="93">
        <f t="shared" si="33"/>
        <v>1.0083198695377007</v>
      </c>
      <c r="AM85" s="93">
        <f t="shared" si="34"/>
        <v>1.1157703415395683</v>
      </c>
      <c r="AN85" s="93">
        <f t="shared" si="35"/>
        <v>1.0297676103391873</v>
      </c>
      <c r="AO85" s="93">
        <f t="shared" si="36"/>
        <v>1.1086615154435873</v>
      </c>
      <c r="AP85" s="93">
        <f t="shared" si="37"/>
        <v>1.0034107749316317</v>
      </c>
      <c r="AQ85" s="93">
        <f t="shared" si="38"/>
        <v>1.0035025153179873</v>
      </c>
      <c r="AR85" s="13">
        <f t="shared" si="39"/>
        <v>1.9732558080287363</v>
      </c>
    </row>
    <row r="86" spans="2:44">
      <c r="B86" s="21" t="s">
        <v>100</v>
      </c>
      <c r="C86" s="27">
        <v>1</v>
      </c>
      <c r="D86" s="153">
        <v>6</v>
      </c>
      <c r="E86" s="27">
        <v>70</v>
      </c>
      <c r="F86" s="155">
        <v>5</v>
      </c>
      <c r="G86" s="27">
        <v>70</v>
      </c>
      <c r="H86" s="77"/>
      <c r="I86" s="50"/>
      <c r="J86" s="77"/>
      <c r="K86" s="27">
        <v>24</v>
      </c>
      <c r="L86" s="155">
        <v>233.06</v>
      </c>
      <c r="M86" s="28">
        <v>6165.93</v>
      </c>
      <c r="N86" s="164"/>
      <c r="O86" s="30">
        <v>770.01</v>
      </c>
      <c r="P86" s="164"/>
      <c r="Q86" s="30">
        <v>906.07</v>
      </c>
      <c r="R86" s="155">
        <v>16512.02</v>
      </c>
      <c r="S86" s="28">
        <v>3687.06</v>
      </c>
      <c r="T86" s="155">
        <v>898.19</v>
      </c>
      <c r="U86" s="31">
        <v>146.80000000000001</v>
      </c>
      <c r="X86" s="21" t="s">
        <v>100</v>
      </c>
      <c r="Y86" s="93">
        <f t="shared" si="20"/>
        <v>1</v>
      </c>
      <c r="Z86" s="93">
        <f t="shared" si="21"/>
        <v>1.0461538461538462</v>
      </c>
      <c r="AA86" s="93">
        <f t="shared" si="22"/>
        <v>7.1276595744680851</v>
      </c>
      <c r="AB86" s="93">
        <f t="shared" si="23"/>
        <v>1.05446293494705</v>
      </c>
      <c r="AC86" s="93">
        <f t="shared" si="24"/>
        <v>7.1578947368421053</v>
      </c>
      <c r="AD86" s="93">
        <f t="shared" si="25"/>
        <v>0.52631578947368429</v>
      </c>
      <c r="AE86" s="93">
        <f t="shared" si="26"/>
        <v>0.52631578947368429</v>
      </c>
      <c r="AF86" s="93">
        <f t="shared" si="27"/>
        <v>0.60869565217391308</v>
      </c>
      <c r="AG86" s="93">
        <f t="shared" si="28"/>
        <v>10</v>
      </c>
      <c r="AH86" s="93">
        <f t="shared" si="29"/>
        <v>1.0208621448888995</v>
      </c>
      <c r="AI86" s="93">
        <f t="shared" si="30"/>
        <v>1.0015818422272</v>
      </c>
      <c r="AJ86" s="93">
        <f t="shared" si="31"/>
        <v>1</v>
      </c>
      <c r="AK86" s="93">
        <f t="shared" si="32"/>
        <v>1.0579251771898128</v>
      </c>
      <c r="AL86" s="93">
        <f t="shared" si="33"/>
        <v>0.99981754772095111</v>
      </c>
      <c r="AM86" s="93">
        <f t="shared" si="34"/>
        <v>1.0022083375443949</v>
      </c>
      <c r="AN86" s="93">
        <f t="shared" si="35"/>
        <v>1.0296274182447922</v>
      </c>
      <c r="AO86" s="93">
        <f t="shared" si="36"/>
        <v>1.1266722588086318</v>
      </c>
      <c r="AP86" s="93">
        <f t="shared" si="37"/>
        <v>1.0003687449521177</v>
      </c>
      <c r="AQ86" s="93">
        <f t="shared" si="38"/>
        <v>1.0028571344500972</v>
      </c>
      <c r="AR86" s="13">
        <f t="shared" si="39"/>
        <v>2.0678641541873302</v>
      </c>
    </row>
    <row r="87" spans="2:44">
      <c r="B87" s="21" t="s">
        <v>101</v>
      </c>
      <c r="C87" s="27">
        <v>5</v>
      </c>
      <c r="D87" s="153">
        <v>18</v>
      </c>
      <c r="E87" s="27">
        <v>100</v>
      </c>
      <c r="F87" s="155">
        <v>33</v>
      </c>
      <c r="G87" s="27">
        <v>100</v>
      </c>
      <c r="H87" s="77"/>
      <c r="I87" s="27">
        <v>100</v>
      </c>
      <c r="J87" s="77"/>
      <c r="K87" s="27">
        <v>12</v>
      </c>
      <c r="L87" s="155">
        <v>747.72</v>
      </c>
      <c r="M87" s="28">
        <v>7929.54</v>
      </c>
      <c r="N87" s="164"/>
      <c r="O87" s="30"/>
      <c r="P87" s="164"/>
      <c r="Q87" s="30"/>
      <c r="R87" s="155">
        <v>21725.38</v>
      </c>
      <c r="S87" s="28"/>
      <c r="T87" s="155">
        <v>7381.08</v>
      </c>
      <c r="U87" s="31">
        <v>500</v>
      </c>
      <c r="X87" s="21" t="s">
        <v>101</v>
      </c>
      <c r="Y87" s="93">
        <f t="shared" si="20"/>
        <v>1.4390243902439024</v>
      </c>
      <c r="Z87" s="93">
        <f t="shared" si="21"/>
        <v>1.1569230769230769</v>
      </c>
      <c r="AA87" s="93">
        <f t="shared" si="22"/>
        <v>10</v>
      </c>
      <c r="AB87" s="93">
        <f t="shared" si="23"/>
        <v>1.4357034795763994</v>
      </c>
      <c r="AC87" s="93">
        <f t="shared" si="24"/>
        <v>10</v>
      </c>
      <c r="AD87" s="93">
        <f t="shared" si="25"/>
        <v>0.52631578947368429</v>
      </c>
      <c r="AE87" s="93">
        <f t="shared" si="26"/>
        <v>10</v>
      </c>
      <c r="AF87" s="93">
        <f t="shared" si="27"/>
        <v>0.60869565217391308</v>
      </c>
      <c r="AG87" s="93">
        <f t="shared" si="28"/>
        <v>5.304347826086957</v>
      </c>
      <c r="AH87" s="93">
        <f t="shared" si="29"/>
        <v>1.1127405591326185</v>
      </c>
      <c r="AI87" s="93">
        <f t="shared" si="30"/>
        <v>1.002034288617333</v>
      </c>
      <c r="AJ87" s="93">
        <f t="shared" si="31"/>
        <v>1</v>
      </c>
      <c r="AK87" s="93">
        <f t="shared" si="32"/>
        <v>1</v>
      </c>
      <c r="AL87" s="93">
        <f t="shared" si="33"/>
        <v>0.99981754772095111</v>
      </c>
      <c r="AM87" s="93">
        <f t="shared" si="34"/>
        <v>1</v>
      </c>
      <c r="AN87" s="93">
        <f t="shared" si="35"/>
        <v>1.0389891686897115</v>
      </c>
      <c r="AO87" s="93">
        <f t="shared" si="36"/>
        <v>0.99284985502103107</v>
      </c>
      <c r="AP87" s="93">
        <f t="shared" si="37"/>
        <v>1.0032860569404922</v>
      </c>
      <c r="AQ87" s="93">
        <f t="shared" si="38"/>
        <v>1.0097856609710334</v>
      </c>
      <c r="AR87" s="13">
        <f t="shared" si="39"/>
        <v>2.6647638606090056</v>
      </c>
    </row>
    <row r="88" spans="2:44">
      <c r="B88" s="21" t="s">
        <v>102</v>
      </c>
      <c r="C88" s="27">
        <v>3</v>
      </c>
      <c r="D88" s="153">
        <v>7</v>
      </c>
      <c r="E88" s="27">
        <v>100</v>
      </c>
      <c r="F88" s="155">
        <v>10</v>
      </c>
      <c r="G88" s="27">
        <v>100</v>
      </c>
      <c r="H88" s="77"/>
      <c r="I88" s="27">
        <v>100</v>
      </c>
      <c r="J88" s="77"/>
      <c r="K88" s="27">
        <v>8</v>
      </c>
      <c r="L88" s="155">
        <v>3255</v>
      </c>
      <c r="M88" s="28">
        <v>50900</v>
      </c>
      <c r="N88" s="164">
        <v>2672</v>
      </c>
      <c r="O88" s="30">
        <v>514</v>
      </c>
      <c r="P88" s="164"/>
      <c r="Q88" s="30"/>
      <c r="R88" s="155"/>
      <c r="S88" s="28"/>
      <c r="T88" s="155">
        <v>31036</v>
      </c>
      <c r="U88" s="31">
        <v>55800</v>
      </c>
      <c r="X88" s="21" t="s">
        <v>102</v>
      </c>
      <c r="Y88" s="93">
        <f t="shared" si="20"/>
        <v>1.2195121951219512</v>
      </c>
      <c r="Z88" s="93">
        <f t="shared" si="21"/>
        <v>1.0553846153846154</v>
      </c>
      <c r="AA88" s="93">
        <f t="shared" si="22"/>
        <v>10</v>
      </c>
      <c r="AB88" s="93">
        <f t="shared" si="23"/>
        <v>1.1225416036308624</v>
      </c>
      <c r="AC88" s="93">
        <f t="shared" si="24"/>
        <v>10</v>
      </c>
      <c r="AD88" s="93">
        <f t="shared" si="25"/>
        <v>0.52631578947368429</v>
      </c>
      <c r="AE88" s="93">
        <f t="shared" si="26"/>
        <v>10</v>
      </c>
      <c r="AF88" s="93">
        <f t="shared" si="27"/>
        <v>0.60869565217391308</v>
      </c>
      <c r="AG88" s="93">
        <f t="shared" si="28"/>
        <v>3.7391304347826089</v>
      </c>
      <c r="AH88" s="93">
        <f t="shared" si="29"/>
        <v>1.5603465717720146</v>
      </c>
      <c r="AI88" s="93">
        <f t="shared" si="30"/>
        <v>1.0130581711703639</v>
      </c>
      <c r="AJ88" s="93">
        <f t="shared" si="31"/>
        <v>1.0269055586696247</v>
      </c>
      <c r="AK88" s="93">
        <f t="shared" si="32"/>
        <v>1.0386664343002867</v>
      </c>
      <c r="AL88" s="93">
        <f t="shared" si="33"/>
        <v>0.99981754772095111</v>
      </c>
      <c r="AM88" s="93">
        <f t="shared" si="34"/>
        <v>1</v>
      </c>
      <c r="AN88" s="93">
        <f t="shared" si="35"/>
        <v>0.99997640419981615</v>
      </c>
      <c r="AO88" s="93">
        <f t="shared" si="36"/>
        <v>0.99284985502103107</v>
      </c>
      <c r="AP88" s="93">
        <f t="shared" si="37"/>
        <v>1.013930812859541</v>
      </c>
      <c r="AQ88" s="93">
        <f t="shared" si="38"/>
        <v>2.094574779339573</v>
      </c>
      <c r="AR88" s="13">
        <f t="shared" si="39"/>
        <v>2.6321950750326755</v>
      </c>
    </row>
    <row r="89" spans="2:44">
      <c r="B89" s="21" t="s">
        <v>103</v>
      </c>
      <c r="C89" s="27">
        <v>2</v>
      </c>
      <c r="D89" s="153">
        <v>12</v>
      </c>
      <c r="E89" s="27">
        <v>100</v>
      </c>
      <c r="F89" s="155">
        <v>12</v>
      </c>
      <c r="G89" s="27">
        <v>100</v>
      </c>
      <c r="H89" s="77"/>
      <c r="I89" s="50"/>
      <c r="J89" s="77"/>
      <c r="K89" s="27">
        <v>24</v>
      </c>
      <c r="L89" s="155">
        <v>732</v>
      </c>
      <c r="M89" s="28"/>
      <c r="N89" s="164"/>
      <c r="O89" s="30"/>
      <c r="P89" s="164"/>
      <c r="Q89" s="30"/>
      <c r="R89" s="155"/>
      <c r="S89" s="28"/>
      <c r="T89" s="155"/>
      <c r="U89" s="31">
        <v>458800</v>
      </c>
      <c r="X89" s="21" t="s">
        <v>103</v>
      </c>
      <c r="Y89" s="93">
        <f t="shared" si="20"/>
        <v>1.1097560975609757</v>
      </c>
      <c r="Z89" s="93">
        <f t="shared" si="21"/>
        <v>1.1015384615384616</v>
      </c>
      <c r="AA89" s="93">
        <f t="shared" si="22"/>
        <v>10</v>
      </c>
      <c r="AB89" s="93">
        <f t="shared" si="23"/>
        <v>1.1497730711043872</v>
      </c>
      <c r="AC89" s="93">
        <f t="shared" si="24"/>
        <v>10</v>
      </c>
      <c r="AD89" s="93">
        <f t="shared" si="25"/>
        <v>0.52631578947368429</v>
      </c>
      <c r="AE89" s="93">
        <f t="shared" si="26"/>
        <v>0.52631578947368429</v>
      </c>
      <c r="AF89" s="93">
        <f t="shared" si="27"/>
        <v>0.60869565217391308</v>
      </c>
      <c r="AG89" s="93">
        <f t="shared" si="28"/>
        <v>10</v>
      </c>
      <c r="AH89" s="93">
        <f t="shared" si="29"/>
        <v>1.1099341846875259</v>
      </c>
      <c r="AI89" s="93">
        <f t="shared" si="30"/>
        <v>1</v>
      </c>
      <c r="AJ89" s="93">
        <f t="shared" si="31"/>
        <v>1</v>
      </c>
      <c r="AK89" s="93">
        <f t="shared" si="32"/>
        <v>1</v>
      </c>
      <c r="AL89" s="93">
        <f t="shared" si="33"/>
        <v>0.99981754772095111</v>
      </c>
      <c r="AM89" s="93">
        <f t="shared" si="34"/>
        <v>1</v>
      </c>
      <c r="AN89" s="93">
        <f t="shared" si="35"/>
        <v>0.99997640419981615</v>
      </c>
      <c r="AO89" s="93">
        <f t="shared" si="36"/>
        <v>0.99284985502103107</v>
      </c>
      <c r="AP89" s="93">
        <f t="shared" si="37"/>
        <v>0.99996455786042882</v>
      </c>
      <c r="AQ89" s="93">
        <f t="shared" si="38"/>
        <v>10</v>
      </c>
      <c r="AR89" s="13">
        <f t="shared" si="39"/>
        <v>2.8486809163586768</v>
      </c>
    </row>
    <row r="90" spans="2:44">
      <c r="B90" s="21" t="s">
        <v>104</v>
      </c>
      <c r="C90" s="27">
        <v>4</v>
      </c>
      <c r="D90" s="153">
        <v>24</v>
      </c>
      <c r="E90" s="27">
        <v>100</v>
      </c>
      <c r="F90" s="155">
        <v>52</v>
      </c>
      <c r="G90" s="27">
        <v>100</v>
      </c>
      <c r="H90" s="153">
        <v>80</v>
      </c>
      <c r="I90" s="27">
        <v>100</v>
      </c>
      <c r="J90" s="153">
        <v>10</v>
      </c>
      <c r="K90" s="27">
        <v>16</v>
      </c>
      <c r="L90" s="155">
        <v>1072.6300000000001</v>
      </c>
      <c r="M90" s="28">
        <v>24525.599999999999</v>
      </c>
      <c r="N90" s="164"/>
      <c r="O90" s="30"/>
      <c r="P90" s="164"/>
      <c r="Q90" s="30"/>
      <c r="R90" s="155">
        <v>32332.3</v>
      </c>
      <c r="S90" s="28">
        <v>12724.6</v>
      </c>
      <c r="T90" s="155">
        <v>3890.1</v>
      </c>
      <c r="U90" s="31">
        <v>330</v>
      </c>
      <c r="X90" s="21" t="s">
        <v>104</v>
      </c>
      <c r="Y90" s="93">
        <f t="shared" si="20"/>
        <v>1.3292682926829267</v>
      </c>
      <c r="Z90" s="93">
        <f t="shared" si="21"/>
        <v>1.2123076923076923</v>
      </c>
      <c r="AA90" s="93">
        <f t="shared" si="22"/>
        <v>10</v>
      </c>
      <c r="AB90" s="93">
        <f t="shared" si="23"/>
        <v>1.6944024205748867</v>
      </c>
      <c r="AC90" s="93">
        <f t="shared" si="24"/>
        <v>10</v>
      </c>
      <c r="AD90" s="93">
        <f t="shared" si="25"/>
        <v>8.1052631578947363</v>
      </c>
      <c r="AE90" s="93">
        <f t="shared" si="26"/>
        <v>10</v>
      </c>
      <c r="AF90" s="93">
        <f t="shared" si="27"/>
        <v>4.5217391304347831</v>
      </c>
      <c r="AG90" s="93">
        <f t="shared" si="28"/>
        <v>6.8695652173913047</v>
      </c>
      <c r="AH90" s="93">
        <f t="shared" si="29"/>
        <v>1.1707443200076169</v>
      </c>
      <c r="AI90" s="93">
        <f t="shared" si="30"/>
        <v>1.0062919348301744</v>
      </c>
      <c r="AJ90" s="93">
        <f t="shared" si="31"/>
        <v>1</v>
      </c>
      <c r="AK90" s="93">
        <f t="shared" si="32"/>
        <v>1</v>
      </c>
      <c r="AL90" s="93">
        <f t="shared" si="33"/>
        <v>0.99981754772095111</v>
      </c>
      <c r="AM90" s="93">
        <f t="shared" si="34"/>
        <v>1</v>
      </c>
      <c r="AN90" s="93">
        <f t="shared" si="35"/>
        <v>1.0580362588636538</v>
      </c>
      <c r="AO90" s="93">
        <f t="shared" si="36"/>
        <v>1.4546911484189429</v>
      </c>
      <c r="AP90" s="93">
        <f t="shared" si="37"/>
        <v>1.0017151097541022</v>
      </c>
      <c r="AQ90" s="93">
        <f t="shared" si="38"/>
        <v>1.0064508662129383</v>
      </c>
      <c r="AR90" s="13">
        <f t="shared" si="39"/>
        <v>3.3910680577418266</v>
      </c>
    </row>
    <row r="91" spans="2:44">
      <c r="B91" s="21" t="s">
        <v>105</v>
      </c>
      <c r="C91" s="27">
        <v>21</v>
      </c>
      <c r="D91" s="153">
        <v>312.5</v>
      </c>
      <c r="E91" s="27">
        <v>100</v>
      </c>
      <c r="F91" s="155">
        <v>354.5</v>
      </c>
      <c r="G91" s="27">
        <v>100</v>
      </c>
      <c r="H91" s="153">
        <v>5</v>
      </c>
      <c r="I91" s="27">
        <v>70</v>
      </c>
      <c r="J91" s="153">
        <v>4</v>
      </c>
      <c r="K91" s="27">
        <v>24</v>
      </c>
      <c r="L91" s="155">
        <v>3074.75</v>
      </c>
      <c r="M91" s="28">
        <v>271554.11</v>
      </c>
      <c r="N91" s="164">
        <v>31248.31</v>
      </c>
      <c r="O91" s="30">
        <v>119638.65</v>
      </c>
      <c r="P91" s="164">
        <v>51124</v>
      </c>
      <c r="Q91" s="30"/>
      <c r="R91" s="155">
        <v>32738.77</v>
      </c>
      <c r="S91" s="28">
        <v>15270.33</v>
      </c>
      <c r="T91" s="155">
        <v>32135.81</v>
      </c>
      <c r="U91" s="31">
        <v>3146</v>
      </c>
      <c r="X91" s="21" t="s">
        <v>105</v>
      </c>
      <c r="Y91" s="93">
        <f t="shared" si="20"/>
        <v>3.1951219512195124</v>
      </c>
      <c r="Z91" s="93">
        <f t="shared" si="21"/>
        <v>3.8753846153846152</v>
      </c>
      <c r="AA91" s="93">
        <f t="shared" si="22"/>
        <v>10</v>
      </c>
      <c r="AB91" s="93">
        <f t="shared" si="23"/>
        <v>5.8131618759455375</v>
      </c>
      <c r="AC91" s="93">
        <f t="shared" si="24"/>
        <v>10</v>
      </c>
      <c r="AD91" s="93">
        <f t="shared" si="25"/>
        <v>1</v>
      </c>
      <c r="AE91" s="93">
        <f t="shared" si="26"/>
        <v>7.1578947368421053</v>
      </c>
      <c r="AF91" s="93">
        <f t="shared" si="27"/>
        <v>2.1739130434782608</v>
      </c>
      <c r="AG91" s="93">
        <f t="shared" si="28"/>
        <v>10</v>
      </c>
      <c r="AH91" s="93">
        <f t="shared" si="29"/>
        <v>1.5281678826035727</v>
      </c>
      <c r="AI91" s="93">
        <f t="shared" si="30"/>
        <v>1.0696660127779138</v>
      </c>
      <c r="AJ91" s="93">
        <f t="shared" si="31"/>
        <v>1.3146531579459673</v>
      </c>
      <c r="AK91" s="93">
        <f t="shared" si="32"/>
        <v>10</v>
      </c>
      <c r="AL91" s="93">
        <f t="shared" si="33"/>
        <v>1.2330098055733778</v>
      </c>
      <c r="AM91" s="93">
        <f t="shared" si="34"/>
        <v>1</v>
      </c>
      <c r="AN91" s="93">
        <f t="shared" si="35"/>
        <v>1.058766166390344</v>
      </c>
      <c r="AO91" s="93">
        <f t="shared" si="36"/>
        <v>1.5470888061717889</v>
      </c>
      <c r="AP91" s="93">
        <f t="shared" si="37"/>
        <v>1.0144257293085219</v>
      </c>
      <c r="AQ91" s="93">
        <f t="shared" si="38"/>
        <v>1.061690760558794</v>
      </c>
      <c r="AR91" s="13">
        <f t="shared" si="39"/>
        <v>3.8969970812736996</v>
      </c>
    </row>
    <row r="92" spans="2:44">
      <c r="B92" s="21" t="s">
        <v>106</v>
      </c>
      <c r="C92" s="27">
        <v>2</v>
      </c>
      <c r="D92" s="153">
        <v>40</v>
      </c>
      <c r="E92" s="27">
        <v>100</v>
      </c>
      <c r="F92" s="155">
        <v>33</v>
      </c>
      <c r="G92" s="27">
        <v>100</v>
      </c>
      <c r="H92" s="77"/>
      <c r="I92" s="27">
        <v>80</v>
      </c>
      <c r="J92" s="77"/>
      <c r="K92" s="27">
        <v>24</v>
      </c>
      <c r="L92" s="155">
        <v>2661</v>
      </c>
      <c r="M92" s="28">
        <v>15412.58</v>
      </c>
      <c r="N92" s="164">
        <v>8076.01</v>
      </c>
      <c r="O92" s="30"/>
      <c r="P92" s="164">
        <v>3928.4</v>
      </c>
      <c r="Q92" s="30"/>
      <c r="R92" s="155">
        <v>59085.56</v>
      </c>
      <c r="S92" s="28">
        <v>7380.31</v>
      </c>
      <c r="T92" s="155">
        <v>3685.87</v>
      </c>
      <c r="U92" s="31">
        <v>379.41</v>
      </c>
      <c r="X92" s="21" t="s">
        <v>106</v>
      </c>
      <c r="Y92" s="93">
        <f t="shared" si="20"/>
        <v>1.1097560975609757</v>
      </c>
      <c r="Z92" s="93">
        <f t="shared" si="21"/>
        <v>1.3599999999999999</v>
      </c>
      <c r="AA92" s="93">
        <f t="shared" si="22"/>
        <v>10</v>
      </c>
      <c r="AB92" s="93">
        <f t="shared" si="23"/>
        <v>1.4357034795763994</v>
      </c>
      <c r="AC92" s="93">
        <f t="shared" si="24"/>
        <v>10</v>
      </c>
      <c r="AD92" s="93">
        <f t="shared" si="25"/>
        <v>0.52631578947368429</v>
      </c>
      <c r="AE92" s="93">
        <f t="shared" si="26"/>
        <v>8.1052631578947363</v>
      </c>
      <c r="AF92" s="93">
        <f t="shared" si="27"/>
        <v>0.60869565217391308</v>
      </c>
      <c r="AG92" s="93">
        <f t="shared" si="28"/>
        <v>10</v>
      </c>
      <c r="AH92" s="93">
        <f t="shared" si="29"/>
        <v>1.4543041786177593</v>
      </c>
      <c r="AI92" s="93">
        <f t="shared" si="30"/>
        <v>1.0039540296231224</v>
      </c>
      <c r="AJ92" s="93">
        <f t="shared" si="31"/>
        <v>1.081320943439924</v>
      </c>
      <c r="AK92" s="93">
        <f t="shared" si="32"/>
        <v>1</v>
      </c>
      <c r="AL92" s="93">
        <f t="shared" si="33"/>
        <v>1.0177361860463456</v>
      </c>
      <c r="AM92" s="93">
        <f t="shared" si="34"/>
        <v>1</v>
      </c>
      <c r="AN92" s="93">
        <f t="shared" si="35"/>
        <v>1.1060777030969393</v>
      </c>
      <c r="AO92" s="93">
        <f t="shared" si="36"/>
        <v>1.2607193295882113</v>
      </c>
      <c r="AP92" s="93">
        <f t="shared" si="37"/>
        <v>1.0016232058921848</v>
      </c>
      <c r="AQ92" s="93">
        <f t="shared" si="38"/>
        <v>1.0074201145011588</v>
      </c>
      <c r="AR92" s="13">
        <f t="shared" si="39"/>
        <v>2.846257361446598</v>
      </c>
    </row>
    <row r="93" spans="2:44">
      <c r="B93" s="21" t="s">
        <v>107</v>
      </c>
      <c r="C93" s="27">
        <v>1</v>
      </c>
      <c r="D93" s="153">
        <v>4</v>
      </c>
      <c r="E93" s="27">
        <v>60</v>
      </c>
      <c r="F93" s="155">
        <v>7</v>
      </c>
      <c r="G93" s="27">
        <v>60</v>
      </c>
      <c r="H93" s="77"/>
      <c r="I93" s="50"/>
      <c r="J93" s="153">
        <v>1</v>
      </c>
      <c r="K93" s="27">
        <v>24</v>
      </c>
      <c r="L93" s="155">
        <v>650</v>
      </c>
      <c r="M93" s="28">
        <v>4048</v>
      </c>
      <c r="N93" s="164">
        <v>4987</v>
      </c>
      <c r="O93" s="30">
        <v>12522</v>
      </c>
      <c r="P93" s="164">
        <v>400</v>
      </c>
      <c r="Q93" s="30"/>
      <c r="R93" s="155"/>
      <c r="S93" s="28"/>
      <c r="T93" s="155">
        <v>1966</v>
      </c>
      <c r="U93" s="31">
        <v>153</v>
      </c>
      <c r="X93" s="21" t="s">
        <v>107</v>
      </c>
      <c r="Y93" s="93">
        <f t="shared" si="20"/>
        <v>1</v>
      </c>
      <c r="Z93" s="93">
        <f t="shared" si="21"/>
        <v>1.0276923076923077</v>
      </c>
      <c r="AA93" s="93">
        <f t="shared" si="22"/>
        <v>6.1702127659574471</v>
      </c>
      <c r="AB93" s="93">
        <f t="shared" si="23"/>
        <v>1.0816944024205748</v>
      </c>
      <c r="AC93" s="93">
        <f t="shared" si="24"/>
        <v>6.2105263157894743</v>
      </c>
      <c r="AD93" s="93">
        <f t="shared" si="25"/>
        <v>0.52631578947368429</v>
      </c>
      <c r="AE93" s="93">
        <f t="shared" si="26"/>
        <v>0.52631578947368429</v>
      </c>
      <c r="AF93" s="93">
        <f t="shared" si="27"/>
        <v>1</v>
      </c>
      <c r="AG93" s="93">
        <f t="shared" si="28"/>
        <v>10</v>
      </c>
      <c r="AH93" s="93">
        <f t="shared" si="29"/>
        <v>1.0952953358009117</v>
      </c>
      <c r="AI93" s="93">
        <f t="shared" si="30"/>
        <v>1.0010384965991677</v>
      </c>
      <c r="AJ93" s="93">
        <f t="shared" si="31"/>
        <v>1.0502163252565191</v>
      </c>
      <c r="AK93" s="93">
        <f t="shared" si="32"/>
        <v>1.941986557019826</v>
      </c>
      <c r="AL93" s="93">
        <f t="shared" si="33"/>
        <v>1.0016420705114404</v>
      </c>
      <c r="AM93" s="93">
        <f t="shared" si="34"/>
        <v>1</v>
      </c>
      <c r="AN93" s="93">
        <f t="shared" si="35"/>
        <v>0.99997640419981615</v>
      </c>
      <c r="AO93" s="93">
        <f t="shared" si="36"/>
        <v>0.99284985502103107</v>
      </c>
      <c r="AP93" s="93">
        <f t="shared" si="37"/>
        <v>1.0008492613443911</v>
      </c>
      <c r="AQ93" s="93">
        <f t="shared" si="38"/>
        <v>1.0029787563765689</v>
      </c>
      <c r="AR93" s="13">
        <f t="shared" si="39"/>
        <v>2.0331363385756229</v>
      </c>
    </row>
    <row r="94" spans="2:44">
      <c r="B94" s="21" t="s">
        <v>108</v>
      </c>
      <c r="C94" s="27">
        <v>1</v>
      </c>
      <c r="D94" s="153">
        <v>2</v>
      </c>
      <c r="E94" s="27">
        <v>90</v>
      </c>
      <c r="F94" s="155">
        <v>6</v>
      </c>
      <c r="G94" s="27">
        <v>90</v>
      </c>
      <c r="H94" s="77"/>
      <c r="I94" s="50"/>
      <c r="J94" s="153">
        <v>1</v>
      </c>
      <c r="K94" s="27">
        <v>24</v>
      </c>
      <c r="L94" s="155">
        <v>1436</v>
      </c>
      <c r="M94" s="28">
        <v>5958</v>
      </c>
      <c r="N94" s="164">
        <v>3100</v>
      </c>
      <c r="O94" s="30"/>
      <c r="P94" s="164">
        <v>2700</v>
      </c>
      <c r="Q94" s="30"/>
      <c r="R94" s="155">
        <v>16803</v>
      </c>
      <c r="S94" s="28">
        <v>759</v>
      </c>
      <c r="T94" s="155"/>
      <c r="U94" s="31">
        <v>152</v>
      </c>
      <c r="X94" s="21" t="s">
        <v>108</v>
      </c>
      <c r="Y94" s="93">
        <f t="shared" si="20"/>
        <v>1</v>
      </c>
      <c r="Z94" s="93">
        <f t="shared" si="21"/>
        <v>1.0092307692307692</v>
      </c>
      <c r="AA94" s="93">
        <f t="shared" si="22"/>
        <v>9.0425531914893611</v>
      </c>
      <c r="AB94" s="93">
        <f t="shared" si="23"/>
        <v>1.0680786686838124</v>
      </c>
      <c r="AC94" s="93">
        <f t="shared" si="24"/>
        <v>9.0526315789473681</v>
      </c>
      <c r="AD94" s="93">
        <f t="shared" si="25"/>
        <v>0.52631578947368429</v>
      </c>
      <c r="AE94" s="93">
        <f t="shared" si="26"/>
        <v>0.52631578947368429</v>
      </c>
      <c r="AF94" s="93">
        <f t="shared" si="27"/>
        <v>1</v>
      </c>
      <c r="AG94" s="93">
        <f t="shared" si="28"/>
        <v>10</v>
      </c>
      <c r="AH94" s="93">
        <f t="shared" si="29"/>
        <v>1.2356140580555324</v>
      </c>
      <c r="AI94" s="93">
        <f t="shared" si="30"/>
        <v>1.0015284987000594</v>
      </c>
      <c r="AJ94" s="93">
        <f t="shared" si="31"/>
        <v>1.0312152813906577</v>
      </c>
      <c r="AK94" s="93">
        <f t="shared" si="32"/>
        <v>1</v>
      </c>
      <c r="AL94" s="93">
        <f t="shared" si="33"/>
        <v>1.0121330765567533</v>
      </c>
      <c r="AM94" s="93">
        <f t="shared" si="34"/>
        <v>1</v>
      </c>
      <c r="AN94" s="93">
        <f t="shared" si="35"/>
        <v>1.0301499377225307</v>
      </c>
      <c r="AO94" s="93">
        <f t="shared" si="36"/>
        <v>1.0203978755237593</v>
      </c>
      <c r="AP94" s="93">
        <f t="shared" si="37"/>
        <v>0.99996455786042882</v>
      </c>
      <c r="AQ94" s="93">
        <f t="shared" si="38"/>
        <v>1.0029591399368154</v>
      </c>
      <c r="AR94" s="13">
        <f t="shared" si="39"/>
        <v>2.2925835901602745</v>
      </c>
    </row>
    <row r="95" spans="2:44">
      <c r="B95" s="21" t="s">
        <v>109</v>
      </c>
      <c r="C95" s="27">
        <v>1</v>
      </c>
      <c r="D95" s="153">
        <v>5</v>
      </c>
      <c r="E95" s="27">
        <v>100</v>
      </c>
      <c r="F95" s="155">
        <v>48</v>
      </c>
      <c r="G95" s="27">
        <v>95</v>
      </c>
      <c r="H95" s="77"/>
      <c r="I95" s="50"/>
      <c r="J95" s="153">
        <v>1</v>
      </c>
      <c r="K95" s="27">
        <v>24</v>
      </c>
      <c r="L95" s="155">
        <v>1871</v>
      </c>
      <c r="M95" s="28">
        <v>11504.2</v>
      </c>
      <c r="N95" s="164"/>
      <c r="O95" s="30"/>
      <c r="P95" s="164"/>
      <c r="Q95" s="30"/>
      <c r="R95" s="155">
        <v>7394.75</v>
      </c>
      <c r="S95" s="28"/>
      <c r="T95" s="155">
        <v>1300.3</v>
      </c>
      <c r="U95" s="31">
        <v>483</v>
      </c>
      <c r="X95" s="21" t="s">
        <v>109</v>
      </c>
      <c r="Y95" s="93">
        <f t="shared" si="20"/>
        <v>1</v>
      </c>
      <c r="Z95" s="93">
        <f t="shared" si="21"/>
        <v>1.0369230769230768</v>
      </c>
      <c r="AA95" s="93">
        <f t="shared" si="22"/>
        <v>10</v>
      </c>
      <c r="AB95" s="93">
        <f t="shared" si="23"/>
        <v>1.6399394856278366</v>
      </c>
      <c r="AC95" s="93">
        <f t="shared" si="24"/>
        <v>9.5263157894736832</v>
      </c>
      <c r="AD95" s="93">
        <f t="shared" si="25"/>
        <v>0.52631578947368429</v>
      </c>
      <c r="AE95" s="93">
        <f t="shared" si="26"/>
        <v>0.52631578947368429</v>
      </c>
      <c r="AF95" s="93">
        <f t="shared" si="27"/>
        <v>1</v>
      </c>
      <c r="AG95" s="93">
        <f t="shared" si="28"/>
        <v>10</v>
      </c>
      <c r="AH95" s="93">
        <f t="shared" si="29"/>
        <v>1.3132713661735478</v>
      </c>
      <c r="AI95" s="93">
        <f t="shared" si="30"/>
        <v>1.0029513519209843</v>
      </c>
      <c r="AJ95" s="93">
        <f t="shared" si="31"/>
        <v>1</v>
      </c>
      <c r="AK95" s="93">
        <f t="shared" si="32"/>
        <v>1</v>
      </c>
      <c r="AL95" s="93">
        <f t="shared" si="33"/>
        <v>0.99981754772095111</v>
      </c>
      <c r="AM95" s="93">
        <f t="shared" si="34"/>
        <v>1</v>
      </c>
      <c r="AN95" s="93">
        <f t="shared" si="35"/>
        <v>1.0132553268336966</v>
      </c>
      <c r="AO95" s="93">
        <f t="shared" si="36"/>
        <v>0.99284985502103107</v>
      </c>
      <c r="AP95" s="93">
        <f t="shared" si="37"/>
        <v>1.0005496951646995</v>
      </c>
      <c r="AQ95" s="93">
        <f t="shared" si="38"/>
        <v>1.009452181495224</v>
      </c>
      <c r="AR95" s="13">
        <f t="shared" si="39"/>
        <v>2.3993661713316889</v>
      </c>
    </row>
    <row r="96" spans="2:44">
      <c r="B96" s="21" t="s">
        <v>110</v>
      </c>
      <c r="C96" s="27">
        <v>4</v>
      </c>
      <c r="D96" s="153">
        <v>40</v>
      </c>
      <c r="E96" s="27">
        <v>100</v>
      </c>
      <c r="F96" s="155">
        <v>115</v>
      </c>
      <c r="G96" s="27">
        <v>80</v>
      </c>
      <c r="H96" s="77"/>
      <c r="I96" s="27">
        <v>100</v>
      </c>
      <c r="J96" s="77"/>
      <c r="K96" s="27">
        <v>24</v>
      </c>
      <c r="L96" s="155">
        <v>4879</v>
      </c>
      <c r="M96" s="28">
        <v>16000</v>
      </c>
      <c r="N96" s="164">
        <v>23710.79</v>
      </c>
      <c r="O96" s="30"/>
      <c r="P96" s="164">
        <v>1000</v>
      </c>
      <c r="Q96" s="30"/>
      <c r="R96" s="155"/>
      <c r="S96" s="28"/>
      <c r="T96" s="155">
        <v>50000</v>
      </c>
      <c r="U96" s="31">
        <v>500</v>
      </c>
      <c r="X96" s="21" t="s">
        <v>110</v>
      </c>
      <c r="Y96" s="93">
        <f t="shared" si="20"/>
        <v>1.3292682926829267</v>
      </c>
      <c r="Z96" s="93">
        <f t="shared" si="21"/>
        <v>1.3599999999999999</v>
      </c>
      <c r="AA96" s="93">
        <f t="shared" si="22"/>
        <v>10</v>
      </c>
      <c r="AB96" s="93">
        <f t="shared" si="23"/>
        <v>2.5521936459909229</v>
      </c>
      <c r="AC96" s="93">
        <f t="shared" si="24"/>
        <v>8.1052631578947363</v>
      </c>
      <c r="AD96" s="93">
        <f t="shared" si="25"/>
        <v>0.52631578947368429</v>
      </c>
      <c r="AE96" s="93">
        <f t="shared" si="26"/>
        <v>10</v>
      </c>
      <c r="AF96" s="93">
        <f t="shared" si="27"/>
        <v>0.60869565217391308</v>
      </c>
      <c r="AG96" s="93">
        <f t="shared" si="28"/>
        <v>10</v>
      </c>
      <c r="AH96" s="93">
        <f t="shared" si="29"/>
        <v>1.8502671887459385</v>
      </c>
      <c r="AI96" s="93">
        <f t="shared" si="30"/>
        <v>1.0041047296409789</v>
      </c>
      <c r="AJ96" s="93">
        <f t="shared" si="31"/>
        <v>1.2387545102725128</v>
      </c>
      <c r="AK96" s="93">
        <f t="shared" si="32"/>
        <v>1</v>
      </c>
      <c r="AL96" s="93">
        <f t="shared" si="33"/>
        <v>1.0043788546971741</v>
      </c>
      <c r="AM96" s="93">
        <f t="shared" si="34"/>
        <v>1</v>
      </c>
      <c r="AN96" s="93">
        <f t="shared" si="35"/>
        <v>0.99997640419981615</v>
      </c>
      <c r="AO96" s="93">
        <f t="shared" si="36"/>
        <v>0.99284985502103107</v>
      </c>
      <c r="AP96" s="93">
        <f t="shared" si="37"/>
        <v>1.0224646464657778</v>
      </c>
      <c r="AQ96" s="93">
        <f t="shared" si="38"/>
        <v>1.0097856609710334</v>
      </c>
      <c r="AR96" s="13">
        <f t="shared" si="39"/>
        <v>2.9265430730647601</v>
      </c>
    </row>
    <row r="97" spans="2:44">
      <c r="B97" s="21" t="s">
        <v>111</v>
      </c>
      <c r="C97" s="27">
        <v>2</v>
      </c>
      <c r="D97" s="153">
        <v>20</v>
      </c>
      <c r="E97" s="27">
        <v>60</v>
      </c>
      <c r="F97" s="155">
        <v>18.100000000000001</v>
      </c>
      <c r="G97" s="27">
        <v>60</v>
      </c>
      <c r="H97" s="77"/>
      <c r="I97" s="27">
        <v>90</v>
      </c>
      <c r="J97" s="77"/>
      <c r="K97" s="27">
        <v>24</v>
      </c>
      <c r="L97" s="155">
        <v>3100.86</v>
      </c>
      <c r="M97" s="28">
        <v>33401.39</v>
      </c>
      <c r="N97" s="164">
        <v>15633.69</v>
      </c>
      <c r="O97" s="30"/>
      <c r="P97" s="164">
        <v>13186.51</v>
      </c>
      <c r="Q97" s="30"/>
      <c r="R97" s="155">
        <v>19086.189999999999</v>
      </c>
      <c r="S97" s="28">
        <v>13102.94</v>
      </c>
      <c r="T97" s="155">
        <v>30619.22</v>
      </c>
      <c r="U97" s="31">
        <v>1470</v>
      </c>
      <c r="X97" s="21" t="s">
        <v>111</v>
      </c>
      <c r="Y97" s="93">
        <f t="shared" si="20"/>
        <v>1.1097560975609757</v>
      </c>
      <c r="Z97" s="93">
        <f t="shared" si="21"/>
        <v>1.1753846153846155</v>
      </c>
      <c r="AA97" s="93">
        <f t="shared" si="22"/>
        <v>6.1702127659574471</v>
      </c>
      <c r="AB97" s="93">
        <f t="shared" si="23"/>
        <v>1.2328290468986385</v>
      </c>
      <c r="AC97" s="93">
        <f t="shared" si="24"/>
        <v>6.2105263157894743</v>
      </c>
      <c r="AD97" s="93">
        <f t="shared" si="25"/>
        <v>0.52631578947368429</v>
      </c>
      <c r="AE97" s="93">
        <f t="shared" si="26"/>
        <v>9.0526315789473681</v>
      </c>
      <c r="AF97" s="93">
        <f t="shared" si="27"/>
        <v>0.60869565217391308</v>
      </c>
      <c r="AG97" s="93">
        <f t="shared" si="28"/>
        <v>10</v>
      </c>
      <c r="AH97" s="93">
        <f t="shared" si="29"/>
        <v>1.5328291063161279</v>
      </c>
      <c r="AI97" s="93">
        <f t="shared" si="30"/>
        <v>1.0085689797239308</v>
      </c>
      <c r="AJ97" s="93">
        <f t="shared" si="31"/>
        <v>1.1574225911368741</v>
      </c>
      <c r="AK97" s="93">
        <f t="shared" si="32"/>
        <v>1</v>
      </c>
      <c r="AL97" s="93">
        <f t="shared" si="33"/>
        <v>1.0599652677759859</v>
      </c>
      <c r="AM97" s="93">
        <f t="shared" si="34"/>
        <v>1</v>
      </c>
      <c r="AN97" s="93">
        <f t="shared" si="35"/>
        <v>1.0342499145126114</v>
      </c>
      <c r="AO97" s="93">
        <f t="shared" si="36"/>
        <v>1.468423056293781</v>
      </c>
      <c r="AP97" s="93">
        <f t="shared" si="37"/>
        <v>1.0137432611209622</v>
      </c>
      <c r="AQ97" s="93">
        <f t="shared" si="38"/>
        <v>1.0288136075319283</v>
      </c>
      <c r="AR97" s="13">
        <f t="shared" si="39"/>
        <v>2.4942298761367541</v>
      </c>
    </row>
    <row r="98" spans="2:44">
      <c r="B98" s="21" t="s">
        <v>112</v>
      </c>
      <c r="C98" s="27">
        <v>1</v>
      </c>
      <c r="D98" s="153">
        <v>3</v>
      </c>
      <c r="E98" s="27">
        <v>60</v>
      </c>
      <c r="F98" s="155">
        <v>18</v>
      </c>
      <c r="G98" s="27">
        <v>60</v>
      </c>
      <c r="H98" s="77"/>
      <c r="I98" s="27">
        <v>70</v>
      </c>
      <c r="J98" s="153">
        <v>1</v>
      </c>
      <c r="K98" s="27">
        <v>24</v>
      </c>
      <c r="L98" s="155">
        <v>1569.96</v>
      </c>
      <c r="M98" s="28">
        <v>9439</v>
      </c>
      <c r="N98" s="164">
        <v>7715</v>
      </c>
      <c r="O98" s="30"/>
      <c r="P98" s="164">
        <v>2070</v>
      </c>
      <c r="Q98" s="30"/>
      <c r="R98" s="155">
        <v>15437</v>
      </c>
      <c r="S98" s="28"/>
      <c r="T98" s="155">
        <v>6861</v>
      </c>
      <c r="U98" s="31">
        <v>52.2</v>
      </c>
      <c r="X98" s="21" t="s">
        <v>112</v>
      </c>
      <c r="Y98" s="93">
        <f t="shared" si="20"/>
        <v>1</v>
      </c>
      <c r="Z98" s="93">
        <f t="shared" si="21"/>
        <v>1.0184615384615385</v>
      </c>
      <c r="AA98" s="93">
        <f t="shared" si="22"/>
        <v>6.1702127659574471</v>
      </c>
      <c r="AB98" s="93">
        <f t="shared" si="23"/>
        <v>1.2314674735249622</v>
      </c>
      <c r="AC98" s="93">
        <f t="shared" si="24"/>
        <v>6.2105263157894743</v>
      </c>
      <c r="AD98" s="93">
        <f t="shared" si="25"/>
        <v>0.52631578947368429</v>
      </c>
      <c r="AE98" s="93">
        <f t="shared" si="26"/>
        <v>7.1578947368421053</v>
      </c>
      <c r="AF98" s="93">
        <f t="shared" si="27"/>
        <v>1</v>
      </c>
      <c r="AG98" s="93">
        <f t="shared" si="28"/>
        <v>10</v>
      </c>
      <c r="AH98" s="93">
        <f t="shared" si="29"/>
        <v>1.2595289385049331</v>
      </c>
      <c r="AI98" s="93">
        <f t="shared" si="30"/>
        <v>1.002421533942575</v>
      </c>
      <c r="AJ98" s="93">
        <f t="shared" si="31"/>
        <v>1.0776857728802978</v>
      </c>
      <c r="AK98" s="93">
        <f t="shared" si="32"/>
        <v>1</v>
      </c>
      <c r="AL98" s="93">
        <f t="shared" si="33"/>
        <v>1.0092594531617327</v>
      </c>
      <c r="AM98" s="93">
        <f t="shared" si="34"/>
        <v>1</v>
      </c>
      <c r="AN98" s="93">
        <f t="shared" si="35"/>
        <v>1.0276969801082936</v>
      </c>
      <c r="AO98" s="93">
        <f t="shared" si="36"/>
        <v>0.99284985502103107</v>
      </c>
      <c r="AP98" s="93">
        <f t="shared" si="37"/>
        <v>1.0030520200188549</v>
      </c>
      <c r="AQ98" s="93">
        <f t="shared" si="38"/>
        <v>1.0010014192494161</v>
      </c>
      <c r="AR98" s="13">
        <f t="shared" si="39"/>
        <v>2.3520197154177027</v>
      </c>
    </row>
    <row r="99" spans="2:44">
      <c r="B99" s="21" t="s">
        <v>113</v>
      </c>
      <c r="C99" s="27">
        <v>2</v>
      </c>
      <c r="D99" s="153">
        <v>13</v>
      </c>
      <c r="E99" s="27">
        <v>95</v>
      </c>
      <c r="F99" s="155">
        <v>6</v>
      </c>
      <c r="G99" s="27">
        <v>80</v>
      </c>
      <c r="H99" s="77"/>
      <c r="I99" s="50"/>
      <c r="J99" s="153">
        <v>1</v>
      </c>
      <c r="K99" s="27">
        <v>24</v>
      </c>
      <c r="L99" s="155">
        <v>564</v>
      </c>
      <c r="M99" s="28">
        <v>2962</v>
      </c>
      <c r="N99" s="164">
        <v>47200</v>
      </c>
      <c r="O99" s="30"/>
      <c r="P99" s="164">
        <v>1140</v>
      </c>
      <c r="Q99" s="30">
        <v>35000</v>
      </c>
      <c r="R99" s="155">
        <v>20122</v>
      </c>
      <c r="S99" s="28"/>
      <c r="T99" s="155">
        <v>5497</v>
      </c>
      <c r="U99" s="31">
        <v>197</v>
      </c>
      <c r="X99" s="21" t="s">
        <v>113</v>
      </c>
      <c r="Y99" s="93">
        <f t="shared" si="20"/>
        <v>1.1097560975609757</v>
      </c>
      <c r="Z99" s="93">
        <f t="shared" si="21"/>
        <v>1.1107692307692307</v>
      </c>
      <c r="AA99" s="93">
        <f t="shared" si="22"/>
        <v>9.5212765957446805</v>
      </c>
      <c r="AB99" s="93">
        <f t="shared" si="23"/>
        <v>1.0680786686838124</v>
      </c>
      <c r="AC99" s="93">
        <f t="shared" si="24"/>
        <v>8.1052631578947363</v>
      </c>
      <c r="AD99" s="93">
        <f t="shared" si="25"/>
        <v>0.52631578947368429</v>
      </c>
      <c r="AE99" s="93">
        <f t="shared" si="26"/>
        <v>0.52631578947368429</v>
      </c>
      <c r="AF99" s="93">
        <f t="shared" si="27"/>
        <v>1</v>
      </c>
      <c r="AG99" s="93">
        <f t="shared" si="28"/>
        <v>10</v>
      </c>
      <c r="AH99" s="93">
        <f t="shared" si="29"/>
        <v>1.0799423967247064</v>
      </c>
      <c r="AI99" s="93">
        <f t="shared" si="30"/>
        <v>1.0007598880747861</v>
      </c>
      <c r="AJ99" s="93">
        <f t="shared" si="31"/>
        <v>1.4752778327867861</v>
      </c>
      <c r="AK99" s="93">
        <f t="shared" si="32"/>
        <v>1</v>
      </c>
      <c r="AL99" s="93">
        <f t="shared" si="33"/>
        <v>1.0050174376738454</v>
      </c>
      <c r="AM99" s="93">
        <f t="shared" si="34"/>
        <v>1.0853044621870505</v>
      </c>
      <c r="AN99" s="93">
        <f t="shared" si="35"/>
        <v>1.0361099423503883</v>
      </c>
      <c r="AO99" s="93">
        <f t="shared" si="36"/>
        <v>0.99284985502103107</v>
      </c>
      <c r="AP99" s="93">
        <f t="shared" si="37"/>
        <v>1.0024382176017008</v>
      </c>
      <c r="AQ99" s="93">
        <f t="shared" si="38"/>
        <v>1.0038418797257229</v>
      </c>
      <c r="AR99" s="13">
        <f t="shared" si="39"/>
        <v>2.2973324864077269</v>
      </c>
    </row>
    <row r="100" spans="2:44">
      <c r="B100" s="21" t="s">
        <v>114</v>
      </c>
      <c r="C100" s="27">
        <v>1</v>
      </c>
      <c r="D100" s="153">
        <v>12</v>
      </c>
      <c r="E100" s="27">
        <v>70</v>
      </c>
      <c r="F100" s="155">
        <v>20</v>
      </c>
      <c r="G100" s="27">
        <v>90</v>
      </c>
      <c r="H100" s="77"/>
      <c r="I100" s="27">
        <v>100</v>
      </c>
      <c r="J100" s="77"/>
      <c r="K100" s="27">
        <v>24</v>
      </c>
      <c r="L100" s="155">
        <v>13604.39</v>
      </c>
      <c r="M100" s="28">
        <v>12268.21</v>
      </c>
      <c r="N100" s="164">
        <v>16767.2</v>
      </c>
      <c r="O100" s="30"/>
      <c r="P100" s="164">
        <v>3053.41</v>
      </c>
      <c r="Q100" s="30"/>
      <c r="R100" s="155">
        <v>26865.43</v>
      </c>
      <c r="S100" s="28">
        <v>3928.44</v>
      </c>
      <c r="T100" s="155">
        <v>1072.57</v>
      </c>
      <c r="U100" s="31">
        <v>294</v>
      </c>
      <c r="X100" s="21" t="s">
        <v>114</v>
      </c>
      <c r="Y100" s="93">
        <f t="shared" si="20"/>
        <v>1</v>
      </c>
      <c r="Z100" s="93">
        <f t="shared" si="21"/>
        <v>1.1015384615384616</v>
      </c>
      <c r="AA100" s="93">
        <f t="shared" si="22"/>
        <v>7.1276595744680851</v>
      </c>
      <c r="AB100" s="93">
        <f t="shared" si="23"/>
        <v>1.258698940998487</v>
      </c>
      <c r="AC100" s="93">
        <f t="shared" si="24"/>
        <v>9.0526315789473681</v>
      </c>
      <c r="AD100" s="93">
        <f t="shared" si="25"/>
        <v>0.52631578947368429</v>
      </c>
      <c r="AE100" s="93">
        <f t="shared" si="26"/>
        <v>10</v>
      </c>
      <c r="AF100" s="93">
        <f t="shared" si="27"/>
        <v>0.60869565217391308</v>
      </c>
      <c r="AG100" s="93">
        <f t="shared" si="28"/>
        <v>10</v>
      </c>
      <c r="AH100" s="93">
        <f t="shared" si="29"/>
        <v>3.4079460385846727</v>
      </c>
      <c r="AI100" s="93">
        <f t="shared" si="30"/>
        <v>1.0031473553267971</v>
      </c>
      <c r="AJ100" s="93">
        <f t="shared" si="31"/>
        <v>1.1688364084301399</v>
      </c>
      <c r="AK100" s="93">
        <f t="shared" si="32"/>
        <v>1</v>
      </c>
      <c r="AL100" s="93">
        <f t="shared" si="33"/>
        <v>1.0137450880552203</v>
      </c>
      <c r="AM100" s="93">
        <f t="shared" si="34"/>
        <v>1</v>
      </c>
      <c r="AN100" s="93">
        <f t="shared" si="35"/>
        <v>1.0482192746817027</v>
      </c>
      <c r="AO100" s="93">
        <f t="shared" si="36"/>
        <v>1.1354331826412385</v>
      </c>
      <c r="AP100" s="93">
        <f t="shared" si="37"/>
        <v>1.0004472162611375</v>
      </c>
      <c r="AQ100" s="93">
        <f t="shared" si="38"/>
        <v>1.0057446743818124</v>
      </c>
      <c r="AR100" s="13">
        <f t="shared" si="39"/>
        <v>2.8136346966296166</v>
      </c>
    </row>
    <row r="101" spans="2:44">
      <c r="B101" s="21" t="s">
        <v>115</v>
      </c>
      <c r="C101" s="27">
        <v>2</v>
      </c>
      <c r="D101" s="153">
        <v>6</v>
      </c>
      <c r="E101" s="27">
        <v>90</v>
      </c>
      <c r="F101" s="155">
        <v>3</v>
      </c>
      <c r="G101" s="27">
        <v>90</v>
      </c>
      <c r="H101" s="77"/>
      <c r="I101" s="50"/>
      <c r="J101" s="153">
        <v>1</v>
      </c>
      <c r="K101" s="27">
        <v>24</v>
      </c>
      <c r="L101" s="155">
        <v>1712</v>
      </c>
      <c r="M101" s="28">
        <v>14335</v>
      </c>
      <c r="N101" s="164"/>
      <c r="O101" s="30"/>
      <c r="P101" s="164"/>
      <c r="Q101" s="30"/>
      <c r="R101" s="155"/>
      <c r="S101" s="28">
        <v>948</v>
      </c>
      <c r="T101" s="155"/>
      <c r="U101" s="31">
        <v>160</v>
      </c>
      <c r="X101" s="21" t="s">
        <v>115</v>
      </c>
      <c r="Y101" s="93">
        <f t="shared" si="20"/>
        <v>1.1097560975609757</v>
      </c>
      <c r="Z101" s="93">
        <f t="shared" si="21"/>
        <v>1.0461538461538462</v>
      </c>
      <c r="AA101" s="93">
        <f t="shared" si="22"/>
        <v>9.0425531914893611</v>
      </c>
      <c r="AB101" s="93">
        <f t="shared" si="23"/>
        <v>1.027231467473525</v>
      </c>
      <c r="AC101" s="93">
        <f t="shared" si="24"/>
        <v>9.0526315789473681</v>
      </c>
      <c r="AD101" s="93">
        <f t="shared" si="25"/>
        <v>0.52631578947368429</v>
      </c>
      <c r="AE101" s="93">
        <f t="shared" si="26"/>
        <v>0.52631578947368429</v>
      </c>
      <c r="AF101" s="93">
        <f t="shared" si="27"/>
        <v>1</v>
      </c>
      <c r="AG101" s="93">
        <f t="shared" si="28"/>
        <v>10</v>
      </c>
      <c r="AH101" s="93">
        <f t="shared" si="29"/>
        <v>1.2848862811373076</v>
      </c>
      <c r="AI101" s="93">
        <f t="shared" si="30"/>
        <v>1.0036775812127146</v>
      </c>
      <c r="AJ101" s="93">
        <f t="shared" si="31"/>
        <v>1</v>
      </c>
      <c r="AK101" s="93">
        <f t="shared" si="32"/>
        <v>1</v>
      </c>
      <c r="AL101" s="93">
        <f t="shared" si="33"/>
        <v>0.99981754772095111</v>
      </c>
      <c r="AM101" s="93">
        <f t="shared" si="34"/>
        <v>1</v>
      </c>
      <c r="AN101" s="93">
        <f t="shared" si="35"/>
        <v>0.99997640419981615</v>
      </c>
      <c r="AO101" s="93">
        <f t="shared" si="36"/>
        <v>1.0272576592853082</v>
      </c>
      <c r="AP101" s="93">
        <f t="shared" si="37"/>
        <v>0.99996455786042882</v>
      </c>
      <c r="AQ101" s="93">
        <f t="shared" si="38"/>
        <v>1.0031160714548435</v>
      </c>
      <c r="AR101" s="13">
        <f t="shared" si="39"/>
        <v>2.2973502033391484</v>
      </c>
    </row>
    <row r="102" spans="2:44">
      <c r="B102" s="21" t="s">
        <v>116</v>
      </c>
      <c r="C102" s="27">
        <v>1</v>
      </c>
      <c r="D102" s="153">
        <v>13</v>
      </c>
      <c r="E102" s="27">
        <v>100</v>
      </c>
      <c r="F102" s="155">
        <v>11</v>
      </c>
      <c r="G102" s="27">
        <v>100</v>
      </c>
      <c r="H102" s="77"/>
      <c r="I102" s="27">
        <v>5</v>
      </c>
      <c r="J102" s="77"/>
      <c r="K102" s="27">
        <v>15</v>
      </c>
      <c r="L102" s="155">
        <v>9992.18</v>
      </c>
      <c r="M102" s="28">
        <v>9178</v>
      </c>
      <c r="N102" s="164"/>
      <c r="O102" s="30"/>
      <c r="P102" s="164"/>
      <c r="Q102" s="30"/>
      <c r="R102" s="155">
        <v>8410</v>
      </c>
      <c r="S102" s="28">
        <v>330</v>
      </c>
      <c r="T102" s="155">
        <v>3662</v>
      </c>
      <c r="U102" s="31">
        <v>101</v>
      </c>
      <c r="X102" s="21" t="s">
        <v>116</v>
      </c>
      <c r="Y102" s="93">
        <f t="shared" si="20"/>
        <v>1</v>
      </c>
      <c r="Z102" s="93">
        <f t="shared" si="21"/>
        <v>1.1107692307692307</v>
      </c>
      <c r="AA102" s="93">
        <f t="shared" si="22"/>
        <v>10</v>
      </c>
      <c r="AB102" s="93">
        <f t="shared" si="23"/>
        <v>1.1361573373676248</v>
      </c>
      <c r="AC102" s="93">
        <f t="shared" si="24"/>
        <v>10</v>
      </c>
      <c r="AD102" s="93">
        <f t="shared" si="25"/>
        <v>0.52631578947368429</v>
      </c>
      <c r="AE102" s="93">
        <f t="shared" si="26"/>
        <v>1</v>
      </c>
      <c r="AF102" s="93">
        <f t="shared" si="27"/>
        <v>0.60869565217391308</v>
      </c>
      <c r="AG102" s="93">
        <f t="shared" si="28"/>
        <v>6.4782608695652177</v>
      </c>
      <c r="AH102" s="93">
        <f t="shared" si="29"/>
        <v>2.7630851076490961</v>
      </c>
      <c r="AI102" s="93">
        <f t="shared" si="30"/>
        <v>1.0023545755403065</v>
      </c>
      <c r="AJ102" s="93">
        <f t="shared" si="31"/>
        <v>1</v>
      </c>
      <c r="AK102" s="93">
        <f t="shared" si="32"/>
        <v>1</v>
      </c>
      <c r="AL102" s="93">
        <f t="shared" si="33"/>
        <v>0.99981754772095111</v>
      </c>
      <c r="AM102" s="93">
        <f t="shared" si="34"/>
        <v>1</v>
      </c>
      <c r="AN102" s="93">
        <f t="shared" si="35"/>
        <v>1.0150784346066501</v>
      </c>
      <c r="AO102" s="93">
        <f t="shared" si="36"/>
        <v>1.0048272552396085</v>
      </c>
      <c r="AP102" s="93">
        <f t="shared" si="37"/>
        <v>1.0016124643498847</v>
      </c>
      <c r="AQ102" s="93">
        <f t="shared" si="38"/>
        <v>1.0019587015093869</v>
      </c>
      <c r="AR102" s="13">
        <f t="shared" si="39"/>
        <v>2.2973122613666086</v>
      </c>
    </row>
    <row r="103" spans="2:44">
      <c r="B103" s="21" t="s">
        <v>117</v>
      </c>
      <c r="C103" s="27">
        <v>2</v>
      </c>
      <c r="D103" s="153">
        <v>7</v>
      </c>
      <c r="E103" s="27">
        <v>98</v>
      </c>
      <c r="F103" s="155">
        <v>12</v>
      </c>
      <c r="G103" s="27">
        <v>98</v>
      </c>
      <c r="H103" s="153">
        <v>5</v>
      </c>
      <c r="I103" s="50"/>
      <c r="J103" s="77"/>
      <c r="K103" s="27">
        <v>12</v>
      </c>
      <c r="L103" s="155">
        <v>3365</v>
      </c>
      <c r="M103" s="28">
        <v>2000</v>
      </c>
      <c r="N103" s="164">
        <v>1000</v>
      </c>
      <c r="O103" s="30"/>
      <c r="P103" s="164"/>
      <c r="Q103" s="30"/>
      <c r="R103" s="155"/>
      <c r="S103" s="28">
        <v>7500</v>
      </c>
      <c r="T103" s="155">
        <v>9000</v>
      </c>
      <c r="U103" s="31">
        <v>85</v>
      </c>
      <c r="X103" s="21" t="s">
        <v>117</v>
      </c>
      <c r="Y103" s="93">
        <f t="shared" si="20"/>
        <v>1.1097560975609757</v>
      </c>
      <c r="Z103" s="93">
        <f t="shared" si="21"/>
        <v>1.0553846153846154</v>
      </c>
      <c r="AA103" s="93">
        <f t="shared" si="22"/>
        <v>9.8085106382978715</v>
      </c>
      <c r="AB103" s="93">
        <f t="shared" si="23"/>
        <v>1.1497730711043872</v>
      </c>
      <c r="AC103" s="93">
        <f t="shared" si="24"/>
        <v>9.810526315789474</v>
      </c>
      <c r="AD103" s="93">
        <f t="shared" si="25"/>
        <v>1</v>
      </c>
      <c r="AE103" s="93">
        <f t="shared" si="26"/>
        <v>0.52631578947368429</v>
      </c>
      <c r="AF103" s="93">
        <f t="shared" si="27"/>
        <v>0.60869565217391308</v>
      </c>
      <c r="AG103" s="93">
        <f t="shared" si="28"/>
        <v>5.304347826086957</v>
      </c>
      <c r="AH103" s="93">
        <f t="shared" si="29"/>
        <v>1.5799840519857657</v>
      </c>
      <c r="AI103" s="93">
        <f t="shared" si="30"/>
        <v>1.0005130912051223</v>
      </c>
      <c r="AJ103" s="93">
        <f t="shared" si="31"/>
        <v>1.0100694456098895</v>
      </c>
      <c r="AK103" s="93">
        <f t="shared" si="32"/>
        <v>1</v>
      </c>
      <c r="AL103" s="93">
        <f t="shared" si="33"/>
        <v>0.99981754772095111</v>
      </c>
      <c r="AM103" s="93">
        <f t="shared" si="34"/>
        <v>1</v>
      </c>
      <c r="AN103" s="93">
        <f t="shared" si="35"/>
        <v>0.99997640419981615</v>
      </c>
      <c r="AO103" s="93">
        <f t="shared" si="36"/>
        <v>1.2650634963523373</v>
      </c>
      <c r="AP103" s="93">
        <f t="shared" si="37"/>
        <v>1.0040145738093917</v>
      </c>
      <c r="AQ103" s="93">
        <f t="shared" si="38"/>
        <v>1.001644838473331</v>
      </c>
      <c r="AR103" s="13">
        <f t="shared" si="39"/>
        <v>2.1702312344857098</v>
      </c>
    </row>
    <row r="104" spans="2:44">
      <c r="B104" s="21" t="s">
        <v>118</v>
      </c>
      <c r="C104" s="27">
        <v>1</v>
      </c>
      <c r="D104" s="153">
        <v>12</v>
      </c>
      <c r="E104" s="27">
        <v>75</v>
      </c>
      <c r="F104" s="155">
        <v>18.5</v>
      </c>
      <c r="G104" s="27">
        <v>75</v>
      </c>
      <c r="H104" s="77"/>
      <c r="I104" s="50"/>
      <c r="J104" s="153">
        <v>1</v>
      </c>
      <c r="K104" s="27">
        <v>24</v>
      </c>
      <c r="L104" s="155">
        <v>211.05</v>
      </c>
      <c r="M104" s="28">
        <v>4172.2700000000004</v>
      </c>
      <c r="N104" s="164">
        <v>1086.51</v>
      </c>
      <c r="O104" s="30"/>
      <c r="P104" s="164">
        <v>2400</v>
      </c>
      <c r="Q104" s="30"/>
      <c r="R104" s="155"/>
      <c r="S104" s="28">
        <v>1086.51</v>
      </c>
      <c r="T104" s="155">
        <v>17377.46</v>
      </c>
      <c r="U104" s="31">
        <v>157</v>
      </c>
      <c r="X104" s="21" t="s">
        <v>118</v>
      </c>
      <c r="Y104" s="93">
        <f t="shared" si="20"/>
        <v>1</v>
      </c>
      <c r="Z104" s="93">
        <f t="shared" si="21"/>
        <v>1.1015384615384616</v>
      </c>
      <c r="AA104" s="93">
        <f t="shared" si="22"/>
        <v>7.6063829787234045</v>
      </c>
      <c r="AB104" s="93">
        <f t="shared" si="23"/>
        <v>1.2382753403933435</v>
      </c>
      <c r="AC104" s="93">
        <f t="shared" si="24"/>
        <v>7.6315789473684204</v>
      </c>
      <c r="AD104" s="93">
        <f t="shared" si="25"/>
        <v>0.52631578947368429</v>
      </c>
      <c r="AE104" s="93">
        <f t="shared" si="26"/>
        <v>0.52631578947368429</v>
      </c>
      <c r="AF104" s="93">
        <f t="shared" si="27"/>
        <v>1</v>
      </c>
      <c r="AG104" s="93">
        <f t="shared" si="28"/>
        <v>10</v>
      </c>
      <c r="AH104" s="93">
        <f t="shared" si="29"/>
        <v>1.0169328636206754</v>
      </c>
      <c r="AI104" s="93">
        <f t="shared" si="30"/>
        <v>1.001070377521198</v>
      </c>
      <c r="AJ104" s="93">
        <f t="shared" si="31"/>
        <v>1.010940553349601</v>
      </c>
      <c r="AK104" s="93">
        <f t="shared" si="32"/>
        <v>1</v>
      </c>
      <c r="AL104" s="93">
        <f t="shared" si="33"/>
        <v>1.0107646844638865</v>
      </c>
      <c r="AM104" s="93">
        <f t="shared" si="34"/>
        <v>1</v>
      </c>
      <c r="AN104" s="93">
        <f t="shared" si="35"/>
        <v>0.99997640419981615</v>
      </c>
      <c r="AO104" s="93">
        <f t="shared" si="36"/>
        <v>1.0322849008134147</v>
      </c>
      <c r="AP104" s="93">
        <f t="shared" si="37"/>
        <v>1.007784445655147</v>
      </c>
      <c r="AQ104" s="93">
        <f t="shared" si="38"/>
        <v>1.0030572221355829</v>
      </c>
      <c r="AR104" s="13">
        <f t="shared" si="39"/>
        <v>2.1428009873015954</v>
      </c>
    </row>
    <row r="105" spans="2:44">
      <c r="B105" s="21" t="s">
        <v>119</v>
      </c>
      <c r="C105" s="27">
        <v>2</v>
      </c>
      <c r="D105" s="153">
        <v>10</v>
      </c>
      <c r="E105" s="27">
        <v>100</v>
      </c>
      <c r="F105" s="155">
        <v>2</v>
      </c>
      <c r="G105" s="27">
        <v>100</v>
      </c>
      <c r="H105" s="77"/>
      <c r="I105" s="50"/>
      <c r="J105" s="77"/>
      <c r="K105" s="27">
        <v>24</v>
      </c>
      <c r="L105" s="155">
        <v>1647.47</v>
      </c>
      <c r="M105" s="28">
        <v>4314.26</v>
      </c>
      <c r="N105" s="164">
        <v>46931.7</v>
      </c>
      <c r="O105" s="30"/>
      <c r="P105" s="164">
        <v>3402.82</v>
      </c>
      <c r="Q105" s="30"/>
      <c r="R105" s="155"/>
      <c r="S105" s="28">
        <v>2626</v>
      </c>
      <c r="T105" s="155">
        <v>33007.19</v>
      </c>
      <c r="U105" s="31">
        <v>137</v>
      </c>
      <c r="X105" s="21" t="s">
        <v>119</v>
      </c>
      <c r="Y105" s="93">
        <f t="shared" si="20"/>
        <v>1.1097560975609757</v>
      </c>
      <c r="Z105" s="93">
        <f t="shared" si="21"/>
        <v>1.083076923076923</v>
      </c>
      <c r="AA105" s="93">
        <f t="shared" si="22"/>
        <v>10</v>
      </c>
      <c r="AB105" s="93">
        <f t="shared" si="23"/>
        <v>1.0136157337367624</v>
      </c>
      <c r="AC105" s="93">
        <f t="shared" si="24"/>
        <v>10</v>
      </c>
      <c r="AD105" s="93">
        <f t="shared" si="25"/>
        <v>0.52631578947368429</v>
      </c>
      <c r="AE105" s="93">
        <f t="shared" si="26"/>
        <v>0.52631578947368429</v>
      </c>
      <c r="AF105" s="93">
        <f t="shared" si="27"/>
        <v>0.60869565217391308</v>
      </c>
      <c r="AG105" s="93">
        <f t="shared" si="28"/>
        <v>10</v>
      </c>
      <c r="AH105" s="93">
        <f t="shared" si="29"/>
        <v>1.2733662211537315</v>
      </c>
      <c r="AI105" s="93">
        <f t="shared" si="30"/>
        <v>1.0011068044313056</v>
      </c>
      <c r="AJ105" s="93">
        <f t="shared" si="31"/>
        <v>1.4725762005296528</v>
      </c>
      <c r="AK105" s="93">
        <f t="shared" si="32"/>
        <v>1</v>
      </c>
      <c r="AL105" s="93">
        <f t="shared" si="33"/>
        <v>1.0153388543257824</v>
      </c>
      <c r="AM105" s="93">
        <f t="shared" si="34"/>
        <v>1</v>
      </c>
      <c r="AN105" s="93">
        <f t="shared" si="35"/>
        <v>0.99997640419981615</v>
      </c>
      <c r="AO105" s="93">
        <f t="shared" si="36"/>
        <v>1.0881609246391657</v>
      </c>
      <c r="AP105" s="93">
        <f t="shared" si="37"/>
        <v>1.0148178518527007</v>
      </c>
      <c r="AQ105" s="93">
        <f t="shared" si="38"/>
        <v>1.0026648933405129</v>
      </c>
      <c r="AR105" s="13">
        <f t="shared" si="39"/>
        <v>2.4071465336825582</v>
      </c>
    </row>
    <row r="106" spans="2:44">
      <c r="B106" s="21" t="s">
        <v>120</v>
      </c>
      <c r="C106" s="27">
        <v>2</v>
      </c>
      <c r="D106" s="153">
        <v>6</v>
      </c>
      <c r="E106" s="27">
        <v>30</v>
      </c>
      <c r="F106" s="155">
        <v>10</v>
      </c>
      <c r="G106" s="27">
        <v>30</v>
      </c>
      <c r="H106" s="77"/>
      <c r="I106" s="50"/>
      <c r="J106" s="77"/>
      <c r="K106" s="27">
        <v>24</v>
      </c>
      <c r="L106" s="155">
        <v>698</v>
      </c>
      <c r="M106" s="28">
        <v>15200</v>
      </c>
      <c r="N106" s="164"/>
      <c r="O106" s="30"/>
      <c r="P106" s="164">
        <v>23600</v>
      </c>
      <c r="Q106" s="30"/>
      <c r="R106" s="155">
        <v>34000</v>
      </c>
      <c r="S106" s="28"/>
      <c r="T106" s="155">
        <v>360</v>
      </c>
      <c r="U106" s="31">
        <v>300</v>
      </c>
      <c r="X106" s="21" t="s">
        <v>120</v>
      </c>
      <c r="Y106" s="93">
        <f t="shared" si="20"/>
        <v>1.1097560975609757</v>
      </c>
      <c r="Z106" s="93">
        <f t="shared" si="21"/>
        <v>1.0461538461538462</v>
      </c>
      <c r="AA106" s="93">
        <f t="shared" si="22"/>
        <v>3.2978723404255317</v>
      </c>
      <c r="AB106" s="93">
        <f t="shared" si="23"/>
        <v>1.1225416036308624</v>
      </c>
      <c r="AC106" s="93">
        <f t="shared" si="24"/>
        <v>3.3684210526315788</v>
      </c>
      <c r="AD106" s="93">
        <f t="shared" si="25"/>
        <v>0.52631578947368429</v>
      </c>
      <c r="AE106" s="93">
        <f t="shared" si="26"/>
        <v>0.52631578947368429</v>
      </c>
      <c r="AF106" s="93">
        <f t="shared" si="27"/>
        <v>0.60869565217391308</v>
      </c>
      <c r="AG106" s="93">
        <f t="shared" si="28"/>
        <v>10</v>
      </c>
      <c r="AH106" s="93">
        <f t="shared" si="29"/>
        <v>1.1038644180760029</v>
      </c>
      <c r="AI106" s="93">
        <f t="shared" si="30"/>
        <v>1.0038994931589298</v>
      </c>
      <c r="AJ106" s="93">
        <f t="shared" si="31"/>
        <v>1</v>
      </c>
      <c r="AK106" s="93">
        <f t="shared" si="32"/>
        <v>1</v>
      </c>
      <c r="AL106" s="93">
        <f t="shared" si="33"/>
        <v>1.1074643923598149</v>
      </c>
      <c r="AM106" s="93">
        <f t="shared" si="34"/>
        <v>1</v>
      </c>
      <c r="AN106" s="93">
        <f t="shared" si="35"/>
        <v>1.06103098610616</v>
      </c>
      <c r="AO106" s="93">
        <f t="shared" si="36"/>
        <v>0.99284985502103107</v>
      </c>
      <c r="AP106" s="93">
        <f t="shared" si="37"/>
        <v>1.0001265584983874</v>
      </c>
      <c r="AQ106" s="93">
        <f t="shared" si="38"/>
        <v>1.0058623730203333</v>
      </c>
      <c r="AR106" s="13">
        <f t="shared" si="39"/>
        <v>1.6779563288297232</v>
      </c>
    </row>
    <row r="107" spans="2:44">
      <c r="B107" s="21" t="s">
        <v>121</v>
      </c>
      <c r="C107" s="27">
        <v>1</v>
      </c>
      <c r="D107" s="153">
        <v>10</v>
      </c>
      <c r="E107" s="27">
        <v>100</v>
      </c>
      <c r="F107" s="155">
        <v>34.4</v>
      </c>
      <c r="G107" s="27">
        <v>100</v>
      </c>
      <c r="H107" s="153">
        <v>5</v>
      </c>
      <c r="I107" s="50"/>
      <c r="J107" s="153">
        <v>24</v>
      </c>
      <c r="K107" s="27">
        <v>24</v>
      </c>
      <c r="L107" s="155">
        <v>887.69</v>
      </c>
      <c r="M107" s="28">
        <v>11800</v>
      </c>
      <c r="N107" s="164"/>
      <c r="O107" s="30"/>
      <c r="P107" s="164">
        <v>21950</v>
      </c>
      <c r="Q107" s="30"/>
      <c r="R107" s="155"/>
      <c r="S107" s="28">
        <v>20000</v>
      </c>
      <c r="T107" s="155"/>
      <c r="U107" s="31">
        <v>355</v>
      </c>
      <c r="X107" s="21" t="s">
        <v>121</v>
      </c>
      <c r="Y107" s="93">
        <f t="shared" si="20"/>
        <v>1</v>
      </c>
      <c r="Z107" s="93">
        <f t="shared" si="21"/>
        <v>1.083076923076923</v>
      </c>
      <c r="AA107" s="93">
        <f t="shared" si="22"/>
        <v>10</v>
      </c>
      <c r="AB107" s="93">
        <f t="shared" si="23"/>
        <v>1.4547655068078669</v>
      </c>
      <c r="AC107" s="93">
        <f t="shared" si="24"/>
        <v>10</v>
      </c>
      <c r="AD107" s="93">
        <f t="shared" si="25"/>
        <v>1</v>
      </c>
      <c r="AE107" s="93">
        <f t="shared" si="26"/>
        <v>0.52631578947368429</v>
      </c>
      <c r="AF107" s="93">
        <f t="shared" si="27"/>
        <v>10</v>
      </c>
      <c r="AG107" s="93">
        <f t="shared" si="28"/>
        <v>10</v>
      </c>
      <c r="AH107" s="93">
        <f t="shared" si="29"/>
        <v>1.1377283600918795</v>
      </c>
      <c r="AI107" s="93">
        <f t="shared" si="30"/>
        <v>1.0030272381102219</v>
      </c>
      <c r="AJ107" s="93">
        <f t="shared" si="31"/>
        <v>1</v>
      </c>
      <c r="AK107" s="93">
        <f t="shared" si="32"/>
        <v>1</v>
      </c>
      <c r="AL107" s="93">
        <f t="shared" si="33"/>
        <v>1.0999382358490468</v>
      </c>
      <c r="AM107" s="93">
        <f t="shared" si="34"/>
        <v>1</v>
      </c>
      <c r="AN107" s="93">
        <f t="shared" si="35"/>
        <v>0.99997640419981615</v>
      </c>
      <c r="AO107" s="93">
        <f t="shared" si="36"/>
        <v>1.7187528985711809</v>
      </c>
      <c r="AP107" s="93">
        <f t="shared" si="37"/>
        <v>0.99996455786042882</v>
      </c>
      <c r="AQ107" s="93">
        <f t="shared" si="38"/>
        <v>1.0069412772067758</v>
      </c>
      <c r="AR107" s="13">
        <f t="shared" si="39"/>
        <v>2.948973010065675</v>
      </c>
    </row>
    <row r="108" spans="2:44">
      <c r="B108" s="21" t="s">
        <v>122</v>
      </c>
      <c r="C108" s="27">
        <v>2</v>
      </c>
      <c r="D108" s="153">
        <v>9</v>
      </c>
      <c r="E108" s="27">
        <v>80</v>
      </c>
      <c r="F108" s="155">
        <v>12</v>
      </c>
      <c r="G108" s="27">
        <v>85</v>
      </c>
      <c r="H108" s="77"/>
      <c r="I108" s="50"/>
      <c r="J108" s="77"/>
      <c r="K108" s="27">
        <v>24</v>
      </c>
      <c r="L108" s="155">
        <v>899.82</v>
      </c>
      <c r="M108" s="28">
        <v>14900</v>
      </c>
      <c r="N108" s="164">
        <v>10000</v>
      </c>
      <c r="O108" s="30"/>
      <c r="P108" s="164">
        <v>500</v>
      </c>
      <c r="Q108" s="30"/>
      <c r="R108" s="155">
        <v>15000</v>
      </c>
      <c r="S108" s="28"/>
      <c r="T108" s="155">
        <v>15000</v>
      </c>
      <c r="U108" s="31">
        <v>386</v>
      </c>
      <c r="X108" s="21" t="s">
        <v>122</v>
      </c>
      <c r="Y108" s="93">
        <f t="shared" si="20"/>
        <v>1.1097560975609757</v>
      </c>
      <c r="Z108" s="93">
        <f t="shared" si="21"/>
        <v>1.0738461538461539</v>
      </c>
      <c r="AA108" s="93">
        <f t="shared" si="22"/>
        <v>8.085106382978724</v>
      </c>
      <c r="AB108" s="93">
        <f t="shared" si="23"/>
        <v>1.1497730711043872</v>
      </c>
      <c r="AC108" s="93">
        <f t="shared" si="24"/>
        <v>8.5789473684210513</v>
      </c>
      <c r="AD108" s="93">
        <f t="shared" si="25"/>
        <v>0.52631578947368429</v>
      </c>
      <c r="AE108" s="93">
        <f t="shared" si="26"/>
        <v>0.52631578947368429</v>
      </c>
      <c r="AF108" s="93">
        <f t="shared" si="27"/>
        <v>0.60869565217391308</v>
      </c>
      <c r="AG108" s="93">
        <f t="shared" si="28"/>
        <v>10</v>
      </c>
      <c r="AH108" s="93">
        <f t="shared" si="29"/>
        <v>1.139893838591814</v>
      </c>
      <c r="AI108" s="93">
        <f t="shared" si="30"/>
        <v>1.0038225294781615</v>
      </c>
      <c r="AJ108" s="93">
        <f t="shared" si="31"/>
        <v>1.1006944560988954</v>
      </c>
      <c r="AK108" s="93">
        <f t="shared" si="32"/>
        <v>1</v>
      </c>
      <c r="AL108" s="93">
        <f t="shared" si="33"/>
        <v>1.0020982012090627</v>
      </c>
      <c r="AM108" s="93">
        <f t="shared" si="34"/>
        <v>1</v>
      </c>
      <c r="AN108" s="93">
        <f t="shared" si="35"/>
        <v>1.0269122491584972</v>
      </c>
      <c r="AO108" s="93">
        <f t="shared" si="36"/>
        <v>0.99284985502103107</v>
      </c>
      <c r="AP108" s="93">
        <f t="shared" si="37"/>
        <v>1.0067145844420335</v>
      </c>
      <c r="AQ108" s="93">
        <f t="shared" si="38"/>
        <v>1.0075493868391343</v>
      </c>
      <c r="AR108" s="13">
        <f t="shared" si="39"/>
        <v>2.2073311266248008</v>
      </c>
    </row>
    <row r="109" spans="2:44">
      <c r="B109" s="21" t="s">
        <v>123</v>
      </c>
      <c r="C109" s="27">
        <v>9</v>
      </c>
      <c r="D109" s="153">
        <v>90</v>
      </c>
      <c r="E109" s="27">
        <v>70</v>
      </c>
      <c r="F109" s="155">
        <v>72.599999999999994</v>
      </c>
      <c r="G109" s="27">
        <v>65</v>
      </c>
      <c r="H109" s="153">
        <v>10</v>
      </c>
      <c r="I109" s="27">
        <v>100</v>
      </c>
      <c r="J109" s="77"/>
      <c r="K109" s="27">
        <v>24</v>
      </c>
      <c r="L109" s="155">
        <v>899</v>
      </c>
      <c r="M109" s="28">
        <v>111471.4</v>
      </c>
      <c r="N109" s="164">
        <v>2188</v>
      </c>
      <c r="O109" s="30"/>
      <c r="P109" s="164">
        <v>35552.589999999997</v>
      </c>
      <c r="Q109" s="30"/>
      <c r="R109" s="155"/>
      <c r="S109" s="28">
        <v>116342</v>
      </c>
      <c r="T109" s="155">
        <v>57477</v>
      </c>
      <c r="U109" s="31">
        <v>2715.22</v>
      </c>
      <c r="X109" s="21" t="s">
        <v>123</v>
      </c>
      <c r="Y109" s="93">
        <f t="shared" si="20"/>
        <v>1.8780487804878048</v>
      </c>
      <c r="Z109" s="93">
        <f t="shared" si="21"/>
        <v>1.8215384615384616</v>
      </c>
      <c r="AA109" s="93">
        <f t="shared" si="22"/>
        <v>7.1276595744680851</v>
      </c>
      <c r="AB109" s="93">
        <f t="shared" si="23"/>
        <v>1.9748865355521934</v>
      </c>
      <c r="AC109" s="93">
        <f t="shared" si="24"/>
        <v>6.6842105263157894</v>
      </c>
      <c r="AD109" s="93">
        <f t="shared" si="25"/>
        <v>1.4736842105263157</v>
      </c>
      <c r="AE109" s="93">
        <f t="shared" si="26"/>
        <v>10</v>
      </c>
      <c r="AF109" s="93">
        <f t="shared" si="27"/>
        <v>0.60869565217391308</v>
      </c>
      <c r="AG109" s="93">
        <f t="shared" si="28"/>
        <v>10</v>
      </c>
      <c r="AH109" s="93">
        <f t="shared" si="29"/>
        <v>1.1397474501029481</v>
      </c>
      <c r="AI109" s="93">
        <f t="shared" si="30"/>
        <v>1.0285974974813379</v>
      </c>
      <c r="AJ109" s="93">
        <f t="shared" si="31"/>
        <v>1.0220319469944383</v>
      </c>
      <c r="AK109" s="93">
        <f t="shared" si="32"/>
        <v>1</v>
      </c>
      <c r="AL109" s="93">
        <f t="shared" si="33"/>
        <v>1.1619838245107486</v>
      </c>
      <c r="AM109" s="93">
        <f t="shared" si="34"/>
        <v>1</v>
      </c>
      <c r="AN109" s="93">
        <f t="shared" si="35"/>
        <v>0.99997640419981615</v>
      </c>
      <c r="AO109" s="93">
        <f t="shared" si="36"/>
        <v>5.2155004496566075</v>
      </c>
      <c r="AP109" s="93">
        <f t="shared" si="37"/>
        <v>1.0258293097158218</v>
      </c>
      <c r="AQ109" s="93">
        <f t="shared" si="38"/>
        <v>1.0532403906417813</v>
      </c>
      <c r="AR109" s="13">
        <f t="shared" si="39"/>
        <v>2.95871742180874</v>
      </c>
    </row>
    <row r="110" spans="2:44">
      <c r="B110" s="21" t="s">
        <v>124</v>
      </c>
      <c r="C110" s="27">
        <v>4</v>
      </c>
      <c r="D110" s="153">
        <v>50</v>
      </c>
      <c r="E110" s="27">
        <v>100</v>
      </c>
      <c r="F110" s="155">
        <v>2.5</v>
      </c>
      <c r="G110" s="27">
        <v>100</v>
      </c>
      <c r="H110" s="153">
        <v>100</v>
      </c>
      <c r="I110" s="27">
        <v>100</v>
      </c>
      <c r="J110" s="77"/>
      <c r="K110" s="27">
        <v>24</v>
      </c>
      <c r="L110" s="155">
        <v>1049</v>
      </c>
      <c r="M110" s="28">
        <v>3245</v>
      </c>
      <c r="N110" s="164"/>
      <c r="O110" s="30"/>
      <c r="P110" s="164">
        <v>3062.17</v>
      </c>
      <c r="Q110" s="30"/>
      <c r="R110" s="155">
        <v>16000</v>
      </c>
      <c r="S110" s="28">
        <v>2280</v>
      </c>
      <c r="T110" s="155">
        <v>1877</v>
      </c>
      <c r="U110" s="31">
        <v>750</v>
      </c>
      <c r="X110" s="21" t="s">
        <v>124</v>
      </c>
      <c r="Y110" s="93">
        <f t="shared" si="20"/>
        <v>1.3292682926829267</v>
      </c>
      <c r="Z110" s="93">
        <f t="shared" si="21"/>
        <v>1.4523076923076923</v>
      </c>
      <c r="AA110" s="93">
        <f t="shared" si="22"/>
        <v>10</v>
      </c>
      <c r="AB110" s="93">
        <f t="shared" si="23"/>
        <v>1.0204236006051437</v>
      </c>
      <c r="AC110" s="93">
        <f t="shared" si="24"/>
        <v>10</v>
      </c>
      <c r="AD110" s="93">
        <f t="shared" si="25"/>
        <v>10</v>
      </c>
      <c r="AE110" s="93">
        <f t="shared" si="26"/>
        <v>10</v>
      </c>
      <c r="AF110" s="93">
        <f t="shared" si="27"/>
        <v>0.60869565217391308</v>
      </c>
      <c r="AG110" s="93">
        <f t="shared" si="28"/>
        <v>10</v>
      </c>
      <c r="AH110" s="93">
        <f t="shared" si="29"/>
        <v>1.1665258322126084</v>
      </c>
      <c r="AI110" s="93">
        <f t="shared" si="30"/>
        <v>1.000832490480311</v>
      </c>
      <c r="AJ110" s="93">
        <f t="shared" si="31"/>
        <v>1</v>
      </c>
      <c r="AK110" s="93">
        <f t="shared" si="32"/>
        <v>1</v>
      </c>
      <c r="AL110" s="93">
        <f t="shared" si="33"/>
        <v>1.013785045104332</v>
      </c>
      <c r="AM110" s="93">
        <f t="shared" si="34"/>
        <v>1</v>
      </c>
      <c r="AN110" s="93">
        <f t="shared" si="35"/>
        <v>1.0287079721557426</v>
      </c>
      <c r="AO110" s="93">
        <f t="shared" si="36"/>
        <v>1.0756028019857482</v>
      </c>
      <c r="AP110" s="93">
        <f t="shared" si="37"/>
        <v>1.0008092111866738</v>
      </c>
      <c r="AQ110" s="93">
        <f t="shared" si="38"/>
        <v>1.0146897709094083</v>
      </c>
      <c r="AR110" s="13">
        <f t="shared" si="39"/>
        <v>3.4058762295686584</v>
      </c>
    </row>
    <row r="111" spans="2:44">
      <c r="B111" s="21" t="s">
        <v>125</v>
      </c>
      <c r="C111" s="27">
        <v>16</v>
      </c>
      <c r="D111" s="153">
        <v>134</v>
      </c>
      <c r="E111" s="27">
        <v>50</v>
      </c>
      <c r="F111" s="155">
        <v>7</v>
      </c>
      <c r="G111" s="27">
        <v>50</v>
      </c>
      <c r="H111" s="77"/>
      <c r="I111" s="27">
        <v>99</v>
      </c>
      <c r="J111" s="77"/>
      <c r="K111" s="27">
        <v>24</v>
      </c>
      <c r="L111" s="155">
        <v>6717.96</v>
      </c>
      <c r="M111" s="28">
        <v>152624</v>
      </c>
      <c r="N111" s="164">
        <v>21715</v>
      </c>
      <c r="O111" s="30"/>
      <c r="P111" s="164">
        <v>28077</v>
      </c>
      <c r="Q111" s="30">
        <v>618060</v>
      </c>
      <c r="R111" s="155">
        <v>115112</v>
      </c>
      <c r="S111" s="28"/>
      <c r="T111" s="155">
        <v>116529</v>
      </c>
      <c r="U111" s="31">
        <v>2994.54</v>
      </c>
      <c r="X111" s="21" t="s">
        <v>125</v>
      </c>
      <c r="Y111" s="93">
        <f t="shared" si="20"/>
        <v>2.6463414634146343</v>
      </c>
      <c r="Z111" s="93">
        <f t="shared" si="21"/>
        <v>2.2276923076923079</v>
      </c>
      <c r="AA111" s="93">
        <f t="shared" si="22"/>
        <v>5.212765957446809</v>
      </c>
      <c r="AB111" s="93">
        <f t="shared" si="23"/>
        <v>1.0816944024205748</v>
      </c>
      <c r="AC111" s="93">
        <f t="shared" si="24"/>
        <v>5.2631578947368416</v>
      </c>
      <c r="AD111" s="93">
        <f t="shared" si="25"/>
        <v>0.52631578947368429</v>
      </c>
      <c r="AE111" s="93">
        <f t="shared" si="26"/>
        <v>9.905263157894737</v>
      </c>
      <c r="AF111" s="93">
        <f t="shared" si="27"/>
        <v>0.60869565217391308</v>
      </c>
      <c r="AG111" s="93">
        <f t="shared" si="28"/>
        <v>10</v>
      </c>
      <c r="AH111" s="93">
        <f t="shared" si="29"/>
        <v>2.1785630125084801</v>
      </c>
      <c r="AI111" s="93">
        <f t="shared" si="30"/>
        <v>1.0391550160452969</v>
      </c>
      <c r="AJ111" s="93">
        <f t="shared" si="31"/>
        <v>1.2186580114187513</v>
      </c>
      <c r="AK111" s="93">
        <f t="shared" si="32"/>
        <v>1</v>
      </c>
      <c r="AL111" s="93">
        <f t="shared" si="33"/>
        <v>1.1278853636923654</v>
      </c>
      <c r="AM111" s="93">
        <f t="shared" si="34"/>
        <v>2.5063793114093826</v>
      </c>
      <c r="AN111" s="93">
        <f t="shared" si="35"/>
        <v>1.2066856698587292</v>
      </c>
      <c r="AO111" s="93">
        <f t="shared" si="36"/>
        <v>0.99284985502103107</v>
      </c>
      <c r="AP111" s="93">
        <f t="shared" si="37"/>
        <v>1.052402814362283</v>
      </c>
      <c r="AQ111" s="93">
        <f t="shared" si="38"/>
        <v>1.0587196545937287</v>
      </c>
      <c r="AR111" s="13">
        <f t="shared" si="39"/>
        <v>2.6764855439033446</v>
      </c>
    </row>
    <row r="112" spans="2:44">
      <c r="B112" s="21" t="s">
        <v>126</v>
      </c>
      <c r="C112" s="27">
        <v>2</v>
      </c>
      <c r="D112" s="153">
        <v>12</v>
      </c>
      <c r="E112" s="27">
        <v>100</v>
      </c>
      <c r="F112" s="155">
        <v>15</v>
      </c>
      <c r="G112" s="27">
        <v>100</v>
      </c>
      <c r="H112" s="153">
        <v>100</v>
      </c>
      <c r="I112" s="50"/>
      <c r="J112" s="77"/>
      <c r="K112" s="27">
        <v>24</v>
      </c>
      <c r="L112" s="155">
        <v>977.04</v>
      </c>
      <c r="M112" s="28">
        <v>1880.08</v>
      </c>
      <c r="N112" s="164"/>
      <c r="O112" s="30"/>
      <c r="P112" s="164"/>
      <c r="Q112" s="30"/>
      <c r="R112" s="155">
        <v>600</v>
      </c>
      <c r="S112" s="28"/>
      <c r="T112" s="155">
        <v>517.84</v>
      </c>
      <c r="U112" s="31">
        <v>15.37</v>
      </c>
      <c r="X112" s="21" t="s">
        <v>126</v>
      </c>
      <c r="Y112" s="93">
        <f t="shared" si="20"/>
        <v>1.1097560975609757</v>
      </c>
      <c r="Z112" s="93">
        <f t="shared" si="21"/>
        <v>1.1015384615384616</v>
      </c>
      <c r="AA112" s="93">
        <f t="shared" si="22"/>
        <v>10</v>
      </c>
      <c r="AB112" s="93">
        <f t="shared" si="23"/>
        <v>1.1906202723146748</v>
      </c>
      <c r="AC112" s="93">
        <f t="shared" si="24"/>
        <v>10</v>
      </c>
      <c r="AD112" s="93">
        <f t="shared" si="25"/>
        <v>10</v>
      </c>
      <c r="AE112" s="93">
        <f t="shared" si="26"/>
        <v>0.52631578947368429</v>
      </c>
      <c r="AF112" s="93">
        <f t="shared" si="27"/>
        <v>0.60869565217391308</v>
      </c>
      <c r="AG112" s="93">
        <f t="shared" si="28"/>
        <v>10</v>
      </c>
      <c r="AH112" s="93">
        <f t="shared" si="29"/>
        <v>1.1536793497018674</v>
      </c>
      <c r="AI112" s="93">
        <f t="shared" si="30"/>
        <v>1.0004823262564633</v>
      </c>
      <c r="AJ112" s="93">
        <f t="shared" si="31"/>
        <v>1</v>
      </c>
      <c r="AK112" s="93">
        <f t="shared" si="32"/>
        <v>1</v>
      </c>
      <c r="AL112" s="93">
        <f t="shared" si="33"/>
        <v>0.99981754772095111</v>
      </c>
      <c r="AM112" s="93">
        <f t="shared" si="34"/>
        <v>1</v>
      </c>
      <c r="AN112" s="93">
        <f t="shared" si="35"/>
        <v>1.0010538379981635</v>
      </c>
      <c r="AO112" s="93">
        <f t="shared" si="36"/>
        <v>0.99284985502103107</v>
      </c>
      <c r="AP112" s="93">
        <f t="shared" si="37"/>
        <v>1.0001975867780968</v>
      </c>
      <c r="AQ112" s="93">
        <f t="shared" si="38"/>
        <v>1.0002789457732948</v>
      </c>
      <c r="AR112" s="13">
        <f t="shared" si="39"/>
        <v>2.878172932753241</v>
      </c>
    </row>
    <row r="113" spans="2:44">
      <c r="B113" s="21" t="s">
        <v>127</v>
      </c>
      <c r="C113" s="27">
        <v>5</v>
      </c>
      <c r="D113" s="153">
        <v>45</v>
      </c>
      <c r="E113" s="27">
        <v>80</v>
      </c>
      <c r="F113" s="155">
        <v>90</v>
      </c>
      <c r="G113" s="27">
        <v>80</v>
      </c>
      <c r="H113" s="153">
        <v>60</v>
      </c>
      <c r="I113" s="50"/>
      <c r="J113" s="77"/>
      <c r="K113" s="27">
        <v>18</v>
      </c>
      <c r="L113" s="155">
        <v>3109.64</v>
      </c>
      <c r="M113" s="28">
        <v>18864.39</v>
      </c>
      <c r="N113" s="164">
        <v>16439.599999999999</v>
      </c>
      <c r="O113" s="30">
        <v>27</v>
      </c>
      <c r="P113" s="164">
        <v>3369.38</v>
      </c>
      <c r="Q113" s="30"/>
      <c r="R113" s="155">
        <v>17658.57</v>
      </c>
      <c r="S113" s="28"/>
      <c r="T113" s="155">
        <v>5227.53</v>
      </c>
      <c r="U113" s="31">
        <v>6626.65</v>
      </c>
      <c r="X113" s="21" t="s">
        <v>127</v>
      </c>
      <c r="Y113" s="93">
        <f t="shared" si="20"/>
        <v>1.4390243902439024</v>
      </c>
      <c r="Z113" s="93">
        <f t="shared" si="21"/>
        <v>1.4061538461538463</v>
      </c>
      <c r="AA113" s="93">
        <f t="shared" si="22"/>
        <v>8.085106382978724</v>
      </c>
      <c r="AB113" s="93">
        <f t="shared" si="23"/>
        <v>2.2118003025718611</v>
      </c>
      <c r="AC113" s="93">
        <f t="shared" si="24"/>
        <v>8.1052631578947363</v>
      </c>
      <c r="AD113" s="93">
        <f t="shared" si="25"/>
        <v>6.2105263157894743</v>
      </c>
      <c r="AE113" s="93">
        <f t="shared" si="26"/>
        <v>0.52631578947368429</v>
      </c>
      <c r="AF113" s="93">
        <f t="shared" si="27"/>
        <v>0.60869565217391308</v>
      </c>
      <c r="AG113" s="93">
        <f t="shared" si="28"/>
        <v>7.6521739130434776</v>
      </c>
      <c r="AH113" s="93">
        <f t="shared" si="29"/>
        <v>1.5343965342822798</v>
      </c>
      <c r="AI113" s="93">
        <f t="shared" si="30"/>
        <v>1.004839576299499</v>
      </c>
      <c r="AJ113" s="93">
        <f t="shared" si="31"/>
        <v>1.1655376580483401</v>
      </c>
      <c r="AK113" s="93">
        <f t="shared" si="32"/>
        <v>1.0020311161986533</v>
      </c>
      <c r="AL113" s="93">
        <f t="shared" si="33"/>
        <v>1.0151863242204975</v>
      </c>
      <c r="AM113" s="93">
        <f t="shared" si="34"/>
        <v>1</v>
      </c>
      <c r="AN113" s="93">
        <f t="shared" si="35"/>
        <v>1.0316863044472839</v>
      </c>
      <c r="AO113" s="93">
        <f t="shared" si="36"/>
        <v>0.99284985502103107</v>
      </c>
      <c r="AP113" s="93">
        <f t="shared" si="37"/>
        <v>1.0023169556241713</v>
      </c>
      <c r="AQ113" s="93">
        <f t="shared" si="38"/>
        <v>1.1299687215868131</v>
      </c>
      <c r="AR113" s="13">
        <f t="shared" si="39"/>
        <v>2.4802038313711674</v>
      </c>
    </row>
    <row r="114" spans="2:44">
      <c r="B114" s="21" t="s">
        <v>128</v>
      </c>
      <c r="C114" s="27">
        <v>3</v>
      </c>
      <c r="D114" s="153">
        <v>28</v>
      </c>
      <c r="E114" s="27">
        <v>65</v>
      </c>
      <c r="F114" s="155">
        <v>22</v>
      </c>
      <c r="G114" s="27">
        <v>65</v>
      </c>
      <c r="H114" s="153">
        <v>20</v>
      </c>
      <c r="I114" s="27">
        <v>50</v>
      </c>
      <c r="J114" s="153">
        <v>3</v>
      </c>
      <c r="K114" s="27">
        <v>24</v>
      </c>
      <c r="L114" s="155">
        <v>4681.58</v>
      </c>
      <c r="M114" s="28">
        <v>35300.6</v>
      </c>
      <c r="N114" s="164">
        <v>30272.47</v>
      </c>
      <c r="O114" s="30"/>
      <c r="P114" s="164">
        <v>11000</v>
      </c>
      <c r="Q114" s="30"/>
      <c r="R114" s="155">
        <v>9767.5</v>
      </c>
      <c r="S114" s="28">
        <v>18246</v>
      </c>
      <c r="T114" s="155">
        <v>2200</v>
      </c>
      <c r="U114" s="31">
        <v>1045.53</v>
      </c>
      <c r="X114" s="21" t="s">
        <v>128</v>
      </c>
      <c r="Y114" s="93">
        <f t="shared" si="20"/>
        <v>1.2195121951219512</v>
      </c>
      <c r="Z114" s="93">
        <f t="shared" si="21"/>
        <v>1.2492307692307691</v>
      </c>
      <c r="AA114" s="93">
        <f t="shared" si="22"/>
        <v>6.6489361702127656</v>
      </c>
      <c r="AB114" s="93">
        <f t="shared" si="23"/>
        <v>1.285930408472012</v>
      </c>
      <c r="AC114" s="93">
        <f t="shared" si="24"/>
        <v>6.6842105263157894</v>
      </c>
      <c r="AD114" s="93">
        <f t="shared" si="25"/>
        <v>2.4210526315789473</v>
      </c>
      <c r="AE114" s="93">
        <f t="shared" si="26"/>
        <v>5.2631578947368416</v>
      </c>
      <c r="AF114" s="93">
        <f t="shared" si="27"/>
        <v>1.7826086956521738</v>
      </c>
      <c r="AG114" s="93">
        <f t="shared" si="28"/>
        <v>10</v>
      </c>
      <c r="AH114" s="93">
        <f t="shared" si="29"/>
        <v>1.8150232674386775</v>
      </c>
      <c r="AI114" s="93">
        <f t="shared" si="30"/>
        <v>1.009056213697771</v>
      </c>
      <c r="AJ114" s="93">
        <f t="shared" si="31"/>
        <v>1.3048269901420126</v>
      </c>
      <c r="AK114" s="93">
        <f t="shared" si="32"/>
        <v>1</v>
      </c>
      <c r="AL114" s="93">
        <f t="shared" si="33"/>
        <v>1.0499919244594045</v>
      </c>
      <c r="AM114" s="93">
        <f t="shared" si="34"/>
        <v>1</v>
      </c>
      <c r="AN114" s="93">
        <f t="shared" si="35"/>
        <v>1.0175161285754106</v>
      </c>
      <c r="AO114" s="93">
        <f t="shared" si="36"/>
        <v>1.6550912016518327</v>
      </c>
      <c r="AP114" s="93">
        <f t="shared" si="37"/>
        <v>1.0009545617590643</v>
      </c>
      <c r="AQ114" s="93">
        <f t="shared" si="38"/>
        <v>1.0204870173497602</v>
      </c>
      <c r="AR114" s="13">
        <f t="shared" si="39"/>
        <v>2.5488203471786939</v>
      </c>
    </row>
    <row r="115" spans="2:44">
      <c r="B115" s="21" t="s">
        <v>129</v>
      </c>
      <c r="C115" s="27">
        <v>2</v>
      </c>
      <c r="D115" s="153">
        <v>9</v>
      </c>
      <c r="E115" s="27">
        <v>40</v>
      </c>
      <c r="F115" s="155">
        <v>43</v>
      </c>
      <c r="G115" s="27">
        <v>80</v>
      </c>
      <c r="H115" s="77"/>
      <c r="I115" s="27">
        <v>100</v>
      </c>
      <c r="J115" s="77"/>
      <c r="K115" s="27">
        <v>24</v>
      </c>
      <c r="L115" s="155">
        <v>1292.27</v>
      </c>
      <c r="M115" s="28">
        <v>60000</v>
      </c>
      <c r="N115" s="164">
        <v>90000</v>
      </c>
      <c r="O115" s="30"/>
      <c r="P115" s="164">
        <v>2200</v>
      </c>
      <c r="Q115" s="30"/>
      <c r="R115" s="155"/>
      <c r="S115" s="28"/>
      <c r="T115" s="155">
        <v>10000</v>
      </c>
      <c r="U115" s="31">
        <v>325</v>
      </c>
      <c r="X115" s="21" t="s">
        <v>129</v>
      </c>
      <c r="Y115" s="93">
        <f t="shared" si="20"/>
        <v>1.1097560975609757</v>
      </c>
      <c r="Z115" s="93">
        <f t="shared" si="21"/>
        <v>1.0738461538461539</v>
      </c>
      <c r="AA115" s="93">
        <f t="shared" si="22"/>
        <v>4.2553191489361701</v>
      </c>
      <c r="AB115" s="93">
        <f t="shared" si="23"/>
        <v>1.571860816944024</v>
      </c>
      <c r="AC115" s="93">
        <f t="shared" si="24"/>
        <v>8.1052631578947363</v>
      </c>
      <c r="AD115" s="93">
        <f t="shared" si="25"/>
        <v>0.52631578947368429</v>
      </c>
      <c r="AE115" s="93">
        <f t="shared" si="26"/>
        <v>10</v>
      </c>
      <c r="AF115" s="93">
        <f t="shared" si="27"/>
        <v>0.60869565217391308</v>
      </c>
      <c r="AG115" s="93">
        <f t="shared" si="28"/>
        <v>10</v>
      </c>
      <c r="AH115" s="93">
        <f t="shared" si="29"/>
        <v>1.2099550123180558</v>
      </c>
      <c r="AI115" s="93">
        <f t="shared" si="30"/>
        <v>1.0153927361536705</v>
      </c>
      <c r="AJ115" s="93">
        <f t="shared" si="31"/>
        <v>1.9062501048900584</v>
      </c>
      <c r="AK115" s="93">
        <f t="shared" si="32"/>
        <v>1</v>
      </c>
      <c r="AL115" s="93">
        <f t="shared" si="33"/>
        <v>1.0098524230686419</v>
      </c>
      <c r="AM115" s="93">
        <f t="shared" si="34"/>
        <v>1</v>
      </c>
      <c r="AN115" s="93">
        <f t="shared" si="35"/>
        <v>0.99997640419981615</v>
      </c>
      <c r="AO115" s="93">
        <f t="shared" si="36"/>
        <v>0.99284985502103107</v>
      </c>
      <c r="AP115" s="93">
        <f t="shared" si="37"/>
        <v>1.0044645755814987</v>
      </c>
      <c r="AQ115" s="93">
        <f t="shared" si="38"/>
        <v>1.0063527840141708</v>
      </c>
      <c r="AR115" s="13">
        <f t="shared" si="39"/>
        <v>2.5471658269513999</v>
      </c>
    </row>
    <row r="116" spans="2:44">
      <c r="B116" s="21" t="s">
        <v>130</v>
      </c>
      <c r="C116" s="27">
        <v>1</v>
      </c>
      <c r="D116" s="153">
        <v>2</v>
      </c>
      <c r="E116" s="27">
        <v>100</v>
      </c>
      <c r="F116" s="155">
        <v>15</v>
      </c>
      <c r="G116" s="27">
        <v>100</v>
      </c>
      <c r="H116" s="153">
        <v>90</v>
      </c>
      <c r="I116" s="50"/>
      <c r="J116" s="153">
        <v>3</v>
      </c>
      <c r="K116" s="27">
        <v>24</v>
      </c>
      <c r="L116" s="155">
        <v>2100</v>
      </c>
      <c r="M116" s="28">
        <v>9806.6200000000008</v>
      </c>
      <c r="N116" s="164">
        <v>5514.52</v>
      </c>
      <c r="O116" s="30">
        <v>2267.42</v>
      </c>
      <c r="P116" s="164">
        <v>44.65</v>
      </c>
      <c r="Q116" s="30">
        <v>162413.28</v>
      </c>
      <c r="R116" s="155">
        <v>26165.74</v>
      </c>
      <c r="S116" s="28">
        <v>3550.26</v>
      </c>
      <c r="T116" s="155">
        <v>10829.52</v>
      </c>
      <c r="U116" s="31">
        <v>138.9</v>
      </c>
      <c r="X116" s="21" t="s">
        <v>130</v>
      </c>
      <c r="Y116" s="93">
        <f t="shared" si="20"/>
        <v>1</v>
      </c>
      <c r="Z116" s="93">
        <f t="shared" si="21"/>
        <v>1.0092307692307692</v>
      </c>
      <c r="AA116" s="93">
        <f t="shared" si="22"/>
        <v>10</v>
      </c>
      <c r="AB116" s="93">
        <f t="shared" si="23"/>
        <v>1.1906202723146748</v>
      </c>
      <c r="AC116" s="93">
        <f t="shared" si="24"/>
        <v>10</v>
      </c>
      <c r="AD116" s="93">
        <f t="shared" si="25"/>
        <v>9.0526315789473681</v>
      </c>
      <c r="AE116" s="93">
        <f t="shared" si="26"/>
        <v>0.52631578947368429</v>
      </c>
      <c r="AF116" s="93">
        <f t="shared" si="27"/>
        <v>1.7826086956521738</v>
      </c>
      <c r="AG116" s="93">
        <f t="shared" si="28"/>
        <v>10</v>
      </c>
      <c r="AH116" s="93">
        <f t="shared" si="29"/>
        <v>1.3541530295276294</v>
      </c>
      <c r="AI116" s="93">
        <f t="shared" si="30"/>
        <v>1.0025158452369884</v>
      </c>
      <c r="AJ116" s="93">
        <f t="shared" si="31"/>
        <v>1.0555281592046482</v>
      </c>
      <c r="AK116" s="93">
        <f t="shared" si="32"/>
        <v>1.1705701293018602</v>
      </c>
      <c r="AL116" s="93">
        <f t="shared" si="33"/>
        <v>1.0000212100774395</v>
      </c>
      <c r="AM116" s="93">
        <f t="shared" si="34"/>
        <v>1.3958450714981381</v>
      </c>
      <c r="AN116" s="93">
        <f t="shared" si="35"/>
        <v>1.0469628252577601</v>
      </c>
      <c r="AO116" s="93">
        <f t="shared" si="36"/>
        <v>1.1217070819907489</v>
      </c>
      <c r="AP116" s="93">
        <f t="shared" si="37"/>
        <v>1.0048378610514968</v>
      </c>
      <c r="AQ116" s="93">
        <f t="shared" si="38"/>
        <v>1.0027021645760446</v>
      </c>
      <c r="AR116" s="13">
        <f t="shared" si="39"/>
        <v>2.9324342359653377</v>
      </c>
    </row>
    <row r="117" spans="2:44">
      <c r="B117" s="21" t="s">
        <v>131</v>
      </c>
      <c r="C117" s="27">
        <v>1</v>
      </c>
      <c r="D117" s="153">
        <v>2</v>
      </c>
      <c r="E117" s="27">
        <v>50</v>
      </c>
      <c r="F117" s="155">
        <v>10</v>
      </c>
      <c r="G117" s="27">
        <v>100</v>
      </c>
      <c r="H117" s="77"/>
      <c r="I117" s="27">
        <v>50</v>
      </c>
      <c r="J117" s="77"/>
      <c r="K117" s="27">
        <v>24</v>
      </c>
      <c r="L117" s="155">
        <v>1032.32</v>
      </c>
      <c r="M117" s="28">
        <v>6320</v>
      </c>
      <c r="N117" s="164"/>
      <c r="O117" s="30"/>
      <c r="P117" s="164"/>
      <c r="Q117" s="30"/>
      <c r="R117" s="155"/>
      <c r="S117" s="28">
        <v>1062</v>
      </c>
      <c r="T117" s="155">
        <v>112000</v>
      </c>
      <c r="U117" s="31">
        <v>354.23</v>
      </c>
      <c r="X117" s="21" t="s">
        <v>131</v>
      </c>
      <c r="Y117" s="93">
        <f t="shared" si="20"/>
        <v>1</v>
      </c>
      <c r="Z117" s="93">
        <f t="shared" si="21"/>
        <v>1.0092307692307692</v>
      </c>
      <c r="AA117" s="93">
        <f t="shared" si="22"/>
        <v>5.212765957446809</v>
      </c>
      <c r="AB117" s="93">
        <f t="shared" si="23"/>
        <v>1.1225416036308624</v>
      </c>
      <c r="AC117" s="93">
        <f t="shared" si="24"/>
        <v>10</v>
      </c>
      <c r="AD117" s="93">
        <f t="shared" si="25"/>
        <v>0.52631578947368429</v>
      </c>
      <c r="AE117" s="93">
        <f t="shared" si="26"/>
        <v>5.2631578947368416</v>
      </c>
      <c r="AF117" s="93">
        <f t="shared" si="27"/>
        <v>0.60869565217391308</v>
      </c>
      <c r="AG117" s="93">
        <f t="shared" si="28"/>
        <v>10</v>
      </c>
      <c r="AH117" s="93">
        <f t="shared" si="29"/>
        <v>1.1635480761220141</v>
      </c>
      <c r="AI117" s="93">
        <f t="shared" si="30"/>
        <v>1.0016213682081867</v>
      </c>
      <c r="AJ117" s="93">
        <f t="shared" si="31"/>
        <v>1</v>
      </c>
      <c r="AK117" s="93">
        <f t="shared" si="32"/>
        <v>1</v>
      </c>
      <c r="AL117" s="93">
        <f t="shared" si="33"/>
        <v>0.99981754772095111</v>
      </c>
      <c r="AM117" s="93">
        <f t="shared" si="34"/>
        <v>1</v>
      </c>
      <c r="AN117" s="93">
        <f t="shared" si="35"/>
        <v>0.99997640419981615</v>
      </c>
      <c r="AO117" s="93">
        <f t="shared" si="36"/>
        <v>1.031395306633544</v>
      </c>
      <c r="AP117" s="93">
        <f t="shared" si="37"/>
        <v>1.0503647563364105</v>
      </c>
      <c r="AQ117" s="93">
        <f t="shared" si="38"/>
        <v>1.0069261725481657</v>
      </c>
      <c r="AR117" s="13">
        <f t="shared" si="39"/>
        <v>2.3682293314979979</v>
      </c>
    </row>
    <row r="118" spans="2:44">
      <c r="B118" s="21" t="s">
        <v>132</v>
      </c>
      <c r="C118" s="27">
        <v>1</v>
      </c>
      <c r="D118" s="153">
        <v>7</v>
      </c>
      <c r="E118" s="27">
        <v>60</v>
      </c>
      <c r="F118" s="155">
        <v>4</v>
      </c>
      <c r="G118" s="27">
        <v>70</v>
      </c>
      <c r="H118" s="153">
        <v>50</v>
      </c>
      <c r="I118" s="50"/>
      <c r="J118" s="77"/>
      <c r="K118" s="27">
        <v>24</v>
      </c>
      <c r="L118" s="155">
        <v>3300</v>
      </c>
      <c r="M118" s="28">
        <v>6320</v>
      </c>
      <c r="N118" s="164"/>
      <c r="O118" s="30"/>
      <c r="P118" s="164">
        <v>150</v>
      </c>
      <c r="Q118" s="30"/>
      <c r="R118" s="155"/>
      <c r="S118" s="28">
        <v>2709.31</v>
      </c>
      <c r="T118" s="155">
        <v>1038.8499999999999</v>
      </c>
      <c r="U118" s="31">
        <v>70.22</v>
      </c>
      <c r="X118" s="21" t="s">
        <v>132</v>
      </c>
      <c r="Y118" s="93">
        <f t="shared" si="20"/>
        <v>1</v>
      </c>
      <c r="Z118" s="93">
        <f t="shared" si="21"/>
        <v>1.0553846153846154</v>
      </c>
      <c r="AA118" s="93">
        <f t="shared" si="22"/>
        <v>6.1702127659574471</v>
      </c>
      <c r="AB118" s="93">
        <f t="shared" si="23"/>
        <v>1.0408472012102874</v>
      </c>
      <c r="AC118" s="93">
        <f t="shared" si="24"/>
        <v>7.1578947368421053</v>
      </c>
      <c r="AD118" s="93">
        <f t="shared" si="25"/>
        <v>5.2631578947368416</v>
      </c>
      <c r="AE118" s="93">
        <f t="shared" si="26"/>
        <v>0.52631578947368429</v>
      </c>
      <c r="AF118" s="93">
        <f t="shared" si="27"/>
        <v>0.60869565217391308</v>
      </c>
      <c r="AG118" s="93">
        <f t="shared" si="28"/>
        <v>10</v>
      </c>
      <c r="AH118" s="93">
        <f t="shared" si="29"/>
        <v>1.5683800864049129</v>
      </c>
      <c r="AI118" s="93">
        <f t="shared" si="30"/>
        <v>1.0016213682081867</v>
      </c>
      <c r="AJ118" s="93">
        <f t="shared" si="31"/>
        <v>1</v>
      </c>
      <c r="AK118" s="93">
        <f t="shared" si="32"/>
        <v>1</v>
      </c>
      <c r="AL118" s="93">
        <f t="shared" si="33"/>
        <v>1.0005017437673844</v>
      </c>
      <c r="AM118" s="93">
        <f t="shared" si="34"/>
        <v>1</v>
      </c>
      <c r="AN118" s="93">
        <f t="shared" si="35"/>
        <v>0.99997640419981615</v>
      </c>
      <c r="AO118" s="93">
        <f t="shared" si="36"/>
        <v>1.0911846737670738</v>
      </c>
      <c r="AP118" s="93">
        <f t="shared" si="37"/>
        <v>1.0004320422013822</v>
      </c>
      <c r="AQ118" s="93">
        <f t="shared" si="38"/>
        <v>1.0013549074937742</v>
      </c>
      <c r="AR118" s="13">
        <f t="shared" si="39"/>
        <v>2.2887347306221804</v>
      </c>
    </row>
    <row r="119" spans="2:44">
      <c r="B119" s="21" t="s">
        <v>133</v>
      </c>
      <c r="C119" s="27">
        <v>5</v>
      </c>
      <c r="D119" s="153">
        <v>14</v>
      </c>
      <c r="E119" s="27">
        <v>100</v>
      </c>
      <c r="F119" s="155">
        <v>27</v>
      </c>
      <c r="G119" s="27">
        <v>50</v>
      </c>
      <c r="H119" s="77"/>
      <c r="I119" s="27">
        <v>100</v>
      </c>
      <c r="J119" s="153">
        <v>1</v>
      </c>
      <c r="K119" s="27">
        <v>24</v>
      </c>
      <c r="L119" s="155">
        <v>5445.9</v>
      </c>
      <c r="M119" s="28">
        <v>6511.57</v>
      </c>
      <c r="N119" s="164">
        <v>827.92</v>
      </c>
      <c r="O119" s="30"/>
      <c r="P119" s="164"/>
      <c r="Q119" s="30"/>
      <c r="R119" s="155">
        <v>83651.100000000006</v>
      </c>
      <c r="S119" s="28">
        <v>78112.289999999994</v>
      </c>
      <c r="T119" s="155">
        <v>1645.44</v>
      </c>
      <c r="U119" s="31">
        <v>1367.97</v>
      </c>
      <c r="X119" s="21" t="s">
        <v>133</v>
      </c>
      <c r="Y119" s="93">
        <f t="shared" si="20"/>
        <v>1.4390243902439024</v>
      </c>
      <c r="Z119" s="93">
        <f t="shared" si="21"/>
        <v>1.1200000000000001</v>
      </c>
      <c r="AA119" s="93">
        <f t="shared" si="22"/>
        <v>10</v>
      </c>
      <c r="AB119" s="93">
        <f t="shared" si="23"/>
        <v>1.3540090771558244</v>
      </c>
      <c r="AC119" s="93">
        <f t="shared" si="24"/>
        <v>5.2631578947368416</v>
      </c>
      <c r="AD119" s="93">
        <f t="shared" si="25"/>
        <v>0.52631578947368429</v>
      </c>
      <c r="AE119" s="93">
        <f t="shared" si="26"/>
        <v>10</v>
      </c>
      <c r="AF119" s="93">
        <f t="shared" si="27"/>
        <v>1</v>
      </c>
      <c r="AG119" s="93">
        <f t="shared" si="28"/>
        <v>10</v>
      </c>
      <c r="AH119" s="93">
        <f t="shared" si="29"/>
        <v>1.9514716208657152</v>
      </c>
      <c r="AI119" s="93">
        <f t="shared" si="30"/>
        <v>1.0016705146492693</v>
      </c>
      <c r="AJ119" s="93">
        <f t="shared" si="31"/>
        <v>1.0083366954093398</v>
      </c>
      <c r="AK119" s="93">
        <f t="shared" si="32"/>
        <v>1</v>
      </c>
      <c r="AL119" s="93">
        <f t="shared" si="33"/>
        <v>0.99981754772095111</v>
      </c>
      <c r="AM119" s="93">
        <f t="shared" si="34"/>
        <v>1</v>
      </c>
      <c r="AN119" s="93">
        <f t="shared" si="35"/>
        <v>1.1501906082146913</v>
      </c>
      <c r="AO119" s="93">
        <f t="shared" si="36"/>
        <v>3.8279473075046275</v>
      </c>
      <c r="AP119" s="93">
        <f t="shared" si="37"/>
        <v>1.0007050087763245</v>
      </c>
      <c r="AQ119" s="93">
        <f t="shared" si="38"/>
        <v>1.0268121421838787</v>
      </c>
      <c r="AR119" s="13">
        <f t="shared" si="39"/>
        <v>2.8773399261544763</v>
      </c>
    </row>
    <row r="120" spans="2:44">
      <c r="B120" s="21" t="s">
        <v>134</v>
      </c>
      <c r="C120" s="27">
        <v>1</v>
      </c>
      <c r="D120" s="153">
        <v>7</v>
      </c>
      <c r="E120" s="27">
        <v>100</v>
      </c>
      <c r="F120" s="155">
        <v>6</v>
      </c>
      <c r="G120" s="27">
        <v>100</v>
      </c>
      <c r="H120" s="77"/>
      <c r="I120" s="27">
        <v>100</v>
      </c>
      <c r="J120" s="77"/>
      <c r="K120" s="27">
        <v>24</v>
      </c>
      <c r="L120" s="155">
        <v>808.72</v>
      </c>
      <c r="M120" s="28">
        <v>461.86</v>
      </c>
      <c r="N120" s="164">
        <v>160</v>
      </c>
      <c r="O120" s="30"/>
      <c r="P120" s="164"/>
      <c r="Q120" s="30">
        <v>42869.69</v>
      </c>
      <c r="R120" s="155">
        <v>9963.57</v>
      </c>
      <c r="S120" s="28">
        <v>1958.94</v>
      </c>
      <c r="T120" s="155">
        <v>7830.25</v>
      </c>
      <c r="U120" s="31">
        <v>103.79</v>
      </c>
      <c r="X120" s="21" t="s">
        <v>134</v>
      </c>
      <c r="Y120" s="93">
        <f t="shared" si="20"/>
        <v>1</v>
      </c>
      <c r="Z120" s="93">
        <f t="shared" si="21"/>
        <v>1.0553846153846154</v>
      </c>
      <c r="AA120" s="93">
        <f t="shared" si="22"/>
        <v>10</v>
      </c>
      <c r="AB120" s="93">
        <f t="shared" si="23"/>
        <v>1.0680786686838124</v>
      </c>
      <c r="AC120" s="93">
        <f t="shared" si="24"/>
        <v>10</v>
      </c>
      <c r="AD120" s="93">
        <f t="shared" si="25"/>
        <v>0.52631578947368429</v>
      </c>
      <c r="AE120" s="93">
        <f t="shared" si="26"/>
        <v>10</v>
      </c>
      <c r="AF120" s="93">
        <f t="shared" si="27"/>
        <v>0.60869565217391308</v>
      </c>
      <c r="AG120" s="93">
        <f t="shared" si="28"/>
        <v>10</v>
      </c>
      <c r="AH120" s="93">
        <f t="shared" si="29"/>
        <v>1.1236304345238803</v>
      </c>
      <c r="AI120" s="93">
        <f t="shared" si="30"/>
        <v>1.0001184881519989</v>
      </c>
      <c r="AJ120" s="93">
        <f t="shared" si="31"/>
        <v>1.0016111112975823</v>
      </c>
      <c r="AK120" s="93">
        <f t="shared" si="32"/>
        <v>1</v>
      </c>
      <c r="AL120" s="93">
        <f t="shared" si="33"/>
        <v>0.99981754772095111</v>
      </c>
      <c r="AM120" s="93">
        <f t="shared" si="34"/>
        <v>1.1044850242735877</v>
      </c>
      <c r="AN120" s="93">
        <f t="shared" si="35"/>
        <v>1.0178682159834807</v>
      </c>
      <c r="AO120" s="93">
        <f t="shared" si="36"/>
        <v>1.0639498804276375</v>
      </c>
      <c r="AP120" s="93">
        <f t="shared" si="37"/>
        <v>1.0034881842364696</v>
      </c>
      <c r="AQ120" s="93">
        <f t="shared" si="38"/>
        <v>1.0020134313762992</v>
      </c>
      <c r="AR120" s="13">
        <f t="shared" si="39"/>
        <v>2.8723924759846269</v>
      </c>
    </row>
    <row r="121" spans="2:44">
      <c r="B121" s="21" t="s">
        <v>135</v>
      </c>
      <c r="C121" s="27">
        <v>4</v>
      </c>
      <c r="D121" s="153">
        <v>36</v>
      </c>
      <c r="E121" s="27">
        <v>40</v>
      </c>
      <c r="F121" s="155">
        <v>25</v>
      </c>
      <c r="G121" s="27">
        <v>40</v>
      </c>
      <c r="H121" s="77"/>
      <c r="I121" s="27">
        <v>50</v>
      </c>
      <c r="J121" s="77"/>
      <c r="K121" s="27">
        <v>24</v>
      </c>
      <c r="L121" s="155">
        <v>2545.66</v>
      </c>
      <c r="M121" s="28"/>
      <c r="N121" s="164"/>
      <c r="O121" s="30"/>
      <c r="P121" s="164"/>
      <c r="Q121" s="30"/>
      <c r="R121" s="155"/>
      <c r="S121" s="28"/>
      <c r="T121" s="155"/>
      <c r="U121" s="31">
        <v>2272.33</v>
      </c>
      <c r="X121" s="21" t="s">
        <v>135</v>
      </c>
      <c r="Y121" s="93">
        <f t="shared" si="20"/>
        <v>1.3292682926829267</v>
      </c>
      <c r="Z121" s="93">
        <f t="shared" si="21"/>
        <v>1.323076923076923</v>
      </c>
      <c r="AA121" s="93">
        <f t="shared" si="22"/>
        <v>4.2553191489361701</v>
      </c>
      <c r="AB121" s="93">
        <f t="shared" si="23"/>
        <v>1.3267776096822996</v>
      </c>
      <c r="AC121" s="93">
        <f t="shared" si="24"/>
        <v>4.3157894736842106</v>
      </c>
      <c r="AD121" s="93">
        <f t="shared" si="25"/>
        <v>0.52631578947368429</v>
      </c>
      <c r="AE121" s="93">
        <f t="shared" si="26"/>
        <v>5.2631578947368416</v>
      </c>
      <c r="AF121" s="93">
        <f t="shared" si="27"/>
        <v>0.60869565217391308</v>
      </c>
      <c r="AG121" s="93">
        <f t="shared" si="28"/>
        <v>10</v>
      </c>
      <c r="AH121" s="93">
        <f t="shared" si="29"/>
        <v>1.4337133880009045</v>
      </c>
      <c r="AI121" s="93">
        <f t="shared" si="30"/>
        <v>1</v>
      </c>
      <c r="AJ121" s="93">
        <f t="shared" si="31"/>
        <v>1</v>
      </c>
      <c r="AK121" s="93">
        <f t="shared" si="32"/>
        <v>1</v>
      </c>
      <c r="AL121" s="93">
        <f t="shared" si="33"/>
        <v>0.99981754772095111</v>
      </c>
      <c r="AM121" s="93">
        <f t="shared" si="34"/>
        <v>1</v>
      </c>
      <c r="AN121" s="93">
        <f t="shared" si="35"/>
        <v>0.99997640419981615</v>
      </c>
      <c r="AO121" s="93">
        <f t="shared" si="36"/>
        <v>0.99284985502103107</v>
      </c>
      <c r="AP121" s="93">
        <f t="shared" si="37"/>
        <v>0.99996455786042882</v>
      </c>
      <c r="AQ121" s="93">
        <f t="shared" si="38"/>
        <v>1.0445524656393537</v>
      </c>
      <c r="AR121" s="13">
        <f t="shared" si="39"/>
        <v>2.0746986843626027</v>
      </c>
    </row>
    <row r="122" spans="2:44">
      <c r="B122" s="21" t="s">
        <v>136</v>
      </c>
      <c r="C122" s="27">
        <v>10</v>
      </c>
      <c r="D122" s="153">
        <v>112</v>
      </c>
      <c r="E122" s="27">
        <v>100</v>
      </c>
      <c r="F122" s="155">
        <v>5.6</v>
      </c>
      <c r="G122" s="27">
        <v>98</v>
      </c>
      <c r="H122" s="153">
        <v>72</v>
      </c>
      <c r="I122" s="27">
        <v>100</v>
      </c>
      <c r="J122" s="153">
        <v>1</v>
      </c>
      <c r="K122" s="27">
        <v>24</v>
      </c>
      <c r="L122" s="155">
        <v>3870.36</v>
      </c>
      <c r="M122" s="28">
        <v>30353</v>
      </c>
      <c r="N122" s="164">
        <v>6106</v>
      </c>
      <c r="O122" s="30"/>
      <c r="P122" s="164">
        <v>1205</v>
      </c>
      <c r="Q122" s="30">
        <v>9398</v>
      </c>
      <c r="R122" s="155">
        <v>257452</v>
      </c>
      <c r="S122" s="28">
        <v>248164</v>
      </c>
      <c r="T122" s="155">
        <v>228586</v>
      </c>
      <c r="U122" s="31">
        <v>627.79999999999995</v>
      </c>
      <c r="X122" s="21" t="s">
        <v>136</v>
      </c>
      <c r="Y122" s="93">
        <f t="shared" si="20"/>
        <v>1.9878048780487805</v>
      </c>
      <c r="Z122" s="93">
        <f t="shared" si="21"/>
        <v>2.0246153846153847</v>
      </c>
      <c r="AA122" s="93">
        <f t="shared" si="22"/>
        <v>10</v>
      </c>
      <c r="AB122" s="93">
        <f t="shared" si="23"/>
        <v>1.0626323751891074</v>
      </c>
      <c r="AC122" s="93">
        <f t="shared" si="24"/>
        <v>9.810526315789474</v>
      </c>
      <c r="AD122" s="93">
        <f t="shared" si="25"/>
        <v>7.3473684210526313</v>
      </c>
      <c r="AE122" s="93">
        <f t="shared" si="26"/>
        <v>10</v>
      </c>
      <c r="AF122" s="93">
        <f t="shared" si="27"/>
        <v>1</v>
      </c>
      <c r="AG122" s="93">
        <f t="shared" si="28"/>
        <v>10</v>
      </c>
      <c r="AH122" s="93">
        <f t="shared" si="29"/>
        <v>1.6702022065386859</v>
      </c>
      <c r="AI122" s="93">
        <f t="shared" si="30"/>
        <v>1.0077869286745393</v>
      </c>
      <c r="AJ122" s="93">
        <f t="shared" si="31"/>
        <v>1.0614840348939856</v>
      </c>
      <c r="AK122" s="93">
        <f t="shared" si="32"/>
        <v>1</v>
      </c>
      <c r="AL122" s="93">
        <f t="shared" si="33"/>
        <v>1.0053139226272998</v>
      </c>
      <c r="AM122" s="93">
        <f t="shared" si="34"/>
        <v>1.0229054667323971</v>
      </c>
      <c r="AN122" s="93">
        <f t="shared" si="35"/>
        <v>1.4622888812866401</v>
      </c>
      <c r="AO122" s="93">
        <f t="shared" si="36"/>
        <v>10</v>
      </c>
      <c r="AP122" s="93">
        <f t="shared" si="37"/>
        <v>1.1028286629392747</v>
      </c>
      <c r="AQ122" s="93">
        <f t="shared" si="38"/>
        <v>1.0122926419715306</v>
      </c>
      <c r="AR122" s="13">
        <f t="shared" si="39"/>
        <v>3.8725289537031431</v>
      </c>
    </row>
    <row r="123" spans="2:44">
      <c r="B123" s="21" t="s">
        <v>137</v>
      </c>
      <c r="C123" s="27">
        <v>3</v>
      </c>
      <c r="D123" s="153">
        <v>16</v>
      </c>
      <c r="E123" s="27">
        <v>70</v>
      </c>
      <c r="F123" s="155">
        <v>8</v>
      </c>
      <c r="G123" s="27">
        <v>70</v>
      </c>
      <c r="H123" s="77"/>
      <c r="I123" s="27">
        <v>100</v>
      </c>
      <c r="J123" s="77"/>
      <c r="K123" s="27">
        <v>24</v>
      </c>
      <c r="L123" s="155">
        <v>1400</v>
      </c>
      <c r="M123" s="28">
        <v>21430</v>
      </c>
      <c r="N123" s="164">
        <v>8000</v>
      </c>
      <c r="O123" s="30"/>
      <c r="P123" s="164"/>
      <c r="Q123" s="30"/>
      <c r="R123" s="155">
        <v>80965</v>
      </c>
      <c r="S123" s="28">
        <v>23319</v>
      </c>
      <c r="T123" s="155">
        <v>17434</v>
      </c>
      <c r="U123" s="31">
        <v>256.39999999999998</v>
      </c>
      <c r="X123" s="21" t="s">
        <v>137</v>
      </c>
      <c r="Y123" s="93">
        <f t="shared" si="20"/>
        <v>1.2195121951219512</v>
      </c>
      <c r="Z123" s="93">
        <f t="shared" si="21"/>
        <v>1.1384615384615384</v>
      </c>
      <c r="AA123" s="93">
        <f t="shared" si="22"/>
        <v>7.1276595744680851</v>
      </c>
      <c r="AB123" s="93">
        <f t="shared" si="23"/>
        <v>1.0953101361573374</v>
      </c>
      <c r="AC123" s="93">
        <f t="shared" si="24"/>
        <v>7.1578947368421053</v>
      </c>
      <c r="AD123" s="93">
        <f t="shared" si="25"/>
        <v>0.52631578947368429</v>
      </c>
      <c r="AE123" s="93">
        <f t="shared" si="26"/>
        <v>10</v>
      </c>
      <c r="AF123" s="93">
        <f t="shared" si="27"/>
        <v>0.60869565217391308</v>
      </c>
      <c r="AG123" s="93">
        <f t="shared" si="28"/>
        <v>10</v>
      </c>
      <c r="AH123" s="93">
        <f t="shared" si="29"/>
        <v>1.2291872463492139</v>
      </c>
      <c r="AI123" s="93">
        <f t="shared" si="30"/>
        <v>1.0054977722628859</v>
      </c>
      <c r="AJ123" s="93">
        <f t="shared" si="31"/>
        <v>1.0805555648791163</v>
      </c>
      <c r="AK123" s="93">
        <f t="shared" si="32"/>
        <v>1</v>
      </c>
      <c r="AL123" s="93">
        <f t="shared" si="33"/>
        <v>0.99981754772095111</v>
      </c>
      <c r="AM123" s="93">
        <f t="shared" si="34"/>
        <v>1</v>
      </c>
      <c r="AN123" s="93">
        <f t="shared" si="35"/>
        <v>1.1453671166717905</v>
      </c>
      <c r="AO123" s="93">
        <f t="shared" si="36"/>
        <v>1.8392165086483283</v>
      </c>
      <c r="AP123" s="93">
        <f t="shared" si="37"/>
        <v>1.0078098887553419</v>
      </c>
      <c r="AQ123" s="93">
        <f t="shared" si="38"/>
        <v>1.0050070962470807</v>
      </c>
      <c r="AR123" s="13">
        <f t="shared" si="39"/>
        <v>2.6413846507491225</v>
      </c>
    </row>
    <row r="124" spans="2:44">
      <c r="B124" s="21" t="s">
        <v>138</v>
      </c>
      <c r="C124" s="27">
        <v>2</v>
      </c>
      <c r="D124" s="153">
        <v>10</v>
      </c>
      <c r="E124" s="27">
        <v>62</v>
      </c>
      <c r="F124" s="155">
        <v>7</v>
      </c>
      <c r="G124" s="27">
        <v>62</v>
      </c>
      <c r="H124" s="77"/>
      <c r="I124" s="27">
        <v>100</v>
      </c>
      <c r="J124" s="77"/>
      <c r="K124" s="27">
        <v>24</v>
      </c>
      <c r="L124" s="155">
        <v>746</v>
      </c>
      <c r="M124" s="28">
        <v>3712</v>
      </c>
      <c r="N124" s="164">
        <v>997</v>
      </c>
      <c r="O124" s="30">
        <v>2994</v>
      </c>
      <c r="P124" s="164">
        <v>11402</v>
      </c>
      <c r="Q124" s="30">
        <v>84270</v>
      </c>
      <c r="R124" s="155">
        <v>3170</v>
      </c>
      <c r="S124" s="28">
        <v>8537</v>
      </c>
      <c r="T124" s="155"/>
      <c r="U124" s="31">
        <v>345.92</v>
      </c>
      <c r="X124" s="21" t="s">
        <v>138</v>
      </c>
      <c r="Y124" s="93">
        <f t="shared" si="20"/>
        <v>1.1097560975609757</v>
      </c>
      <c r="Z124" s="93">
        <f t="shared" si="21"/>
        <v>1.083076923076923</v>
      </c>
      <c r="AA124" s="93">
        <f t="shared" si="22"/>
        <v>6.3617021276595747</v>
      </c>
      <c r="AB124" s="93">
        <f t="shared" si="23"/>
        <v>1.0816944024205748</v>
      </c>
      <c r="AC124" s="93">
        <f t="shared" si="24"/>
        <v>6.3999999999999995</v>
      </c>
      <c r="AD124" s="93">
        <f t="shared" si="25"/>
        <v>0.52631578947368429</v>
      </c>
      <c r="AE124" s="93">
        <f t="shared" si="26"/>
        <v>10</v>
      </c>
      <c r="AF124" s="93">
        <f t="shared" si="27"/>
        <v>0.60869565217391308</v>
      </c>
      <c r="AG124" s="93">
        <f t="shared" si="28"/>
        <v>10</v>
      </c>
      <c r="AH124" s="93">
        <f t="shared" si="29"/>
        <v>1.1124335003510943</v>
      </c>
      <c r="AI124" s="93">
        <f t="shared" si="30"/>
        <v>1.0009522972767071</v>
      </c>
      <c r="AJ124" s="93">
        <f t="shared" si="31"/>
        <v>1.0100392372730598</v>
      </c>
      <c r="AK124" s="93">
        <f t="shared" si="32"/>
        <v>1.2252282184728764</v>
      </c>
      <c r="AL124" s="93">
        <f t="shared" si="33"/>
        <v>1.0518255698638461</v>
      </c>
      <c r="AM124" s="93">
        <f t="shared" si="34"/>
        <v>1.2053887722429355</v>
      </c>
      <c r="AN124" s="93">
        <f t="shared" si="35"/>
        <v>1.0056688461010841</v>
      </c>
      <c r="AO124" s="93">
        <f t="shared" si="36"/>
        <v>1.3027015691604125</v>
      </c>
      <c r="AP124" s="93">
        <f t="shared" si="37"/>
        <v>0.99996455786042882</v>
      </c>
      <c r="AQ124" s="93">
        <f t="shared" si="38"/>
        <v>1.006763159933814</v>
      </c>
      <c r="AR124" s="13">
        <f t="shared" si="39"/>
        <v>2.5311687747843106</v>
      </c>
    </row>
    <row r="125" spans="2:44">
      <c r="B125" s="21" t="s">
        <v>139</v>
      </c>
      <c r="C125" s="27">
        <v>2</v>
      </c>
      <c r="D125" s="153">
        <v>24</v>
      </c>
      <c r="E125" s="27">
        <v>70</v>
      </c>
      <c r="F125" s="155">
        <v>10</v>
      </c>
      <c r="G125" s="27">
        <v>70</v>
      </c>
      <c r="H125" s="77"/>
      <c r="I125" s="50"/>
      <c r="J125" s="153">
        <v>3</v>
      </c>
      <c r="K125" s="27">
        <v>24</v>
      </c>
      <c r="L125" s="155">
        <v>1182.46</v>
      </c>
      <c r="M125" s="28">
        <v>9000</v>
      </c>
      <c r="N125" s="164"/>
      <c r="O125" s="30"/>
      <c r="P125" s="164">
        <v>1500</v>
      </c>
      <c r="Q125" s="30"/>
      <c r="R125" s="155"/>
      <c r="S125" s="28"/>
      <c r="T125" s="155">
        <v>20000</v>
      </c>
      <c r="U125" s="31">
        <v>30.5</v>
      </c>
      <c r="X125" s="21" t="s">
        <v>139</v>
      </c>
      <c r="Y125" s="93">
        <f t="shared" si="20"/>
        <v>1.1097560975609757</v>
      </c>
      <c r="Z125" s="93">
        <f t="shared" si="21"/>
        <v>1.2123076923076923</v>
      </c>
      <c r="AA125" s="93">
        <f t="shared" si="22"/>
        <v>7.1276595744680851</v>
      </c>
      <c r="AB125" s="93">
        <f t="shared" si="23"/>
        <v>1.1225416036308624</v>
      </c>
      <c r="AC125" s="93">
        <f t="shared" si="24"/>
        <v>7.1578947368421053</v>
      </c>
      <c r="AD125" s="93">
        <f t="shared" si="25"/>
        <v>0.52631578947368429</v>
      </c>
      <c r="AE125" s="93">
        <f t="shared" si="26"/>
        <v>0.52631578947368429</v>
      </c>
      <c r="AF125" s="93">
        <f t="shared" si="27"/>
        <v>1.7826086956521738</v>
      </c>
      <c r="AG125" s="93">
        <f t="shared" si="28"/>
        <v>10</v>
      </c>
      <c r="AH125" s="93">
        <f t="shared" si="29"/>
        <v>1.1903514513883104</v>
      </c>
      <c r="AI125" s="93">
        <f t="shared" si="30"/>
        <v>1.0023089104230505</v>
      </c>
      <c r="AJ125" s="93">
        <f t="shared" si="31"/>
        <v>1</v>
      </c>
      <c r="AK125" s="93">
        <f t="shared" si="32"/>
        <v>1</v>
      </c>
      <c r="AL125" s="93">
        <f t="shared" si="33"/>
        <v>1.0066595081852856</v>
      </c>
      <c r="AM125" s="93">
        <f t="shared" si="34"/>
        <v>1</v>
      </c>
      <c r="AN125" s="93">
        <f t="shared" si="35"/>
        <v>0.99997640419981615</v>
      </c>
      <c r="AO125" s="93">
        <f t="shared" si="36"/>
        <v>0.99284985502103107</v>
      </c>
      <c r="AP125" s="93">
        <f t="shared" si="37"/>
        <v>1.0089645933025684</v>
      </c>
      <c r="AQ125" s="93">
        <f t="shared" si="38"/>
        <v>1.0005757425067652</v>
      </c>
      <c r="AR125" s="13">
        <f t="shared" si="39"/>
        <v>2.1456361286545311</v>
      </c>
    </row>
    <row r="126" spans="2:44">
      <c r="B126" s="21" t="s">
        <v>140</v>
      </c>
      <c r="C126" s="27">
        <v>83</v>
      </c>
      <c r="D126" s="153">
        <v>976</v>
      </c>
      <c r="E126" s="27">
        <v>75</v>
      </c>
      <c r="F126" s="155">
        <v>314.10000000000002</v>
      </c>
      <c r="G126" s="27">
        <v>75</v>
      </c>
      <c r="H126" s="77"/>
      <c r="I126" s="27">
        <v>95</v>
      </c>
      <c r="J126" s="77"/>
      <c r="K126" s="27">
        <v>24</v>
      </c>
      <c r="L126" s="155">
        <v>50530</v>
      </c>
      <c r="M126" s="28">
        <v>35081482.240000002</v>
      </c>
      <c r="N126" s="164"/>
      <c r="O126" s="30"/>
      <c r="P126" s="164">
        <v>1973158.68</v>
      </c>
      <c r="Q126" s="30"/>
      <c r="R126" s="155"/>
      <c r="S126" s="28"/>
      <c r="T126" s="155"/>
      <c r="U126" s="31">
        <v>20253.8</v>
      </c>
      <c r="X126" s="21" t="s">
        <v>140</v>
      </c>
      <c r="Y126" s="93">
        <f t="shared" si="20"/>
        <v>10</v>
      </c>
      <c r="Z126" s="93">
        <f t="shared" si="21"/>
        <v>10</v>
      </c>
      <c r="AA126" s="93">
        <f t="shared" si="22"/>
        <v>7.6063829787234045</v>
      </c>
      <c r="AB126" s="93">
        <f t="shared" si="23"/>
        <v>5.2630862329803332</v>
      </c>
      <c r="AC126" s="93">
        <f t="shared" si="24"/>
        <v>7.6315789473684204</v>
      </c>
      <c r="AD126" s="93">
        <f t="shared" si="25"/>
        <v>0.52631578947368429</v>
      </c>
      <c r="AE126" s="93">
        <f t="shared" si="26"/>
        <v>9.5263157894736832</v>
      </c>
      <c r="AF126" s="93">
        <f t="shared" si="27"/>
        <v>0.60869565217391308</v>
      </c>
      <c r="AG126" s="93">
        <f t="shared" si="28"/>
        <v>10</v>
      </c>
      <c r="AH126" s="93">
        <f t="shared" si="29"/>
        <v>10</v>
      </c>
      <c r="AI126" s="93">
        <f t="shared" si="30"/>
        <v>10</v>
      </c>
      <c r="AJ126" s="93">
        <f t="shared" si="31"/>
        <v>1</v>
      </c>
      <c r="AK126" s="93">
        <f t="shared" si="32"/>
        <v>1</v>
      </c>
      <c r="AL126" s="93">
        <f t="shared" si="33"/>
        <v>10</v>
      </c>
      <c r="AM126" s="93">
        <f t="shared" si="34"/>
        <v>1</v>
      </c>
      <c r="AN126" s="93">
        <f t="shared" si="35"/>
        <v>0.99997640419981615</v>
      </c>
      <c r="AO126" s="93">
        <f t="shared" si="36"/>
        <v>0.99284985502103107</v>
      </c>
      <c r="AP126" s="93">
        <f t="shared" si="37"/>
        <v>0.99996455786042882</v>
      </c>
      <c r="AQ126" s="93">
        <f t="shared" si="38"/>
        <v>1.3972848885737181</v>
      </c>
      <c r="AR126" s="13">
        <f t="shared" si="39"/>
        <v>5.1869711103078115</v>
      </c>
    </row>
    <row r="127" spans="2:44">
      <c r="B127" s="21" t="s">
        <v>141</v>
      </c>
      <c r="C127" s="27">
        <v>3</v>
      </c>
      <c r="D127" s="153">
        <v>48</v>
      </c>
      <c r="E127" s="27">
        <v>65</v>
      </c>
      <c r="F127" s="155">
        <v>228.4</v>
      </c>
      <c r="G127" s="27">
        <v>55</v>
      </c>
      <c r="H127" s="153">
        <v>10</v>
      </c>
      <c r="I127" s="27">
        <v>71</v>
      </c>
      <c r="J127" s="77"/>
      <c r="K127" s="27">
        <v>24</v>
      </c>
      <c r="L127" s="155">
        <v>5708</v>
      </c>
      <c r="M127" s="28">
        <v>265230.02</v>
      </c>
      <c r="N127" s="164">
        <v>28023.24</v>
      </c>
      <c r="O127" s="30"/>
      <c r="P127" s="164">
        <v>15002</v>
      </c>
      <c r="Q127" s="30">
        <v>121976.53</v>
      </c>
      <c r="R127" s="155">
        <v>196168.86</v>
      </c>
      <c r="S127" s="28">
        <v>111713.9</v>
      </c>
      <c r="T127" s="155">
        <v>85291.73</v>
      </c>
      <c r="U127" s="31">
        <v>4075</v>
      </c>
      <c r="X127" s="21" t="s">
        <v>141</v>
      </c>
      <c r="Y127" s="93">
        <f t="shared" si="20"/>
        <v>1.2195121951219512</v>
      </c>
      <c r="Z127" s="93">
        <f t="shared" si="21"/>
        <v>1.433846153846154</v>
      </c>
      <c r="AA127" s="93">
        <f t="shared" si="22"/>
        <v>6.6489361702127656</v>
      </c>
      <c r="AB127" s="93">
        <f t="shared" si="23"/>
        <v>4.0962178517397883</v>
      </c>
      <c r="AC127" s="93">
        <f t="shared" si="24"/>
        <v>5.7368421052631575</v>
      </c>
      <c r="AD127" s="93">
        <f t="shared" si="25"/>
        <v>1.4736842105263157</v>
      </c>
      <c r="AE127" s="93">
        <f t="shared" si="26"/>
        <v>7.2526315789473692</v>
      </c>
      <c r="AF127" s="93">
        <f t="shared" si="27"/>
        <v>0.60869565217391308</v>
      </c>
      <c r="AG127" s="93">
        <f t="shared" si="28"/>
        <v>10</v>
      </c>
      <c r="AH127" s="93">
        <f t="shared" si="29"/>
        <v>1.9982623805386619</v>
      </c>
      <c r="AI127" s="93">
        <f t="shared" si="30"/>
        <v>1.0680435952982128</v>
      </c>
      <c r="AJ127" s="93">
        <f t="shared" si="31"/>
        <v>1.2821784909928808</v>
      </c>
      <c r="AK127" s="93">
        <f t="shared" si="32"/>
        <v>1</v>
      </c>
      <c r="AL127" s="93">
        <f t="shared" si="33"/>
        <v>1.0682462749782491</v>
      </c>
      <c r="AM127" s="93">
        <f t="shared" si="34"/>
        <v>1.2972897797455034</v>
      </c>
      <c r="AN127" s="93">
        <f t="shared" si="35"/>
        <v>1.3522413374452302</v>
      </c>
      <c r="AO127" s="93">
        <f t="shared" si="36"/>
        <v>5.0475228558638845</v>
      </c>
      <c r="AP127" s="93">
        <f t="shared" si="37"/>
        <v>1.0383459875064989</v>
      </c>
      <c r="AQ127" s="93">
        <f t="shared" si="38"/>
        <v>1.0799144330897952</v>
      </c>
      <c r="AR127" s="13">
        <f t="shared" si="39"/>
        <v>2.8790742659626489</v>
      </c>
    </row>
    <row r="128" spans="2:44">
      <c r="B128" s="21" t="s">
        <v>142</v>
      </c>
      <c r="C128" s="27">
        <v>1</v>
      </c>
      <c r="D128" s="153">
        <v>6</v>
      </c>
      <c r="E128" s="27">
        <v>7</v>
      </c>
      <c r="F128" s="155">
        <v>8</v>
      </c>
      <c r="G128" s="27">
        <v>70</v>
      </c>
      <c r="H128" s="153">
        <v>70</v>
      </c>
      <c r="I128" s="50"/>
      <c r="J128" s="77"/>
      <c r="K128" s="27">
        <v>18</v>
      </c>
      <c r="L128" s="155">
        <v>789</v>
      </c>
      <c r="M128" s="28">
        <v>1369.7</v>
      </c>
      <c r="N128" s="164">
        <v>1757.19</v>
      </c>
      <c r="O128" s="30"/>
      <c r="P128" s="164"/>
      <c r="Q128" s="30"/>
      <c r="R128" s="155">
        <v>340.3</v>
      </c>
      <c r="S128" s="28">
        <v>2674.5</v>
      </c>
      <c r="T128" s="155">
        <v>62088.6</v>
      </c>
      <c r="U128" s="31">
        <v>330.5</v>
      </c>
      <c r="X128" s="21" t="s">
        <v>142</v>
      </c>
      <c r="Y128" s="93">
        <f t="shared" si="20"/>
        <v>1</v>
      </c>
      <c r="Z128" s="93">
        <f t="shared" si="21"/>
        <v>1.0461538461538462</v>
      </c>
      <c r="AA128" s="93">
        <f t="shared" si="22"/>
        <v>1.0957446808510638</v>
      </c>
      <c r="AB128" s="93">
        <f t="shared" si="23"/>
        <v>1.0953101361573374</v>
      </c>
      <c r="AC128" s="93">
        <f t="shared" si="24"/>
        <v>7.1578947368421053</v>
      </c>
      <c r="AD128" s="93">
        <f t="shared" si="25"/>
        <v>7.1578947368421053</v>
      </c>
      <c r="AE128" s="93">
        <f t="shared" si="26"/>
        <v>0.52631578947368429</v>
      </c>
      <c r="AF128" s="93">
        <f t="shared" si="27"/>
        <v>0.60869565217391308</v>
      </c>
      <c r="AG128" s="93">
        <f t="shared" si="28"/>
        <v>7.6521739130434776</v>
      </c>
      <c r="AH128" s="93">
        <f t="shared" si="29"/>
        <v>1.120109969889197</v>
      </c>
      <c r="AI128" s="93">
        <f t="shared" si="30"/>
        <v>1.000351390511828</v>
      </c>
      <c r="AJ128" s="93">
        <f t="shared" si="31"/>
        <v>1.0176939291312419</v>
      </c>
      <c r="AK128" s="93">
        <f t="shared" si="32"/>
        <v>1</v>
      </c>
      <c r="AL128" s="93">
        <f t="shared" si="33"/>
        <v>0.99981754772095111</v>
      </c>
      <c r="AM128" s="93">
        <f t="shared" si="34"/>
        <v>1</v>
      </c>
      <c r="AN128" s="93">
        <f t="shared" si="35"/>
        <v>1.0005874887357789</v>
      </c>
      <c r="AO128" s="93">
        <f t="shared" si="36"/>
        <v>1.0899212395197748</v>
      </c>
      <c r="AP128" s="93">
        <f t="shared" si="37"/>
        <v>1.0279045378880702</v>
      </c>
      <c r="AQ128" s="93">
        <f t="shared" si="38"/>
        <v>1.0064606744328151</v>
      </c>
      <c r="AR128" s="13">
        <f t="shared" si="39"/>
        <v>1.9791068562824836</v>
      </c>
    </row>
    <row r="129" spans="2:44">
      <c r="B129" s="21" t="s">
        <v>143</v>
      </c>
      <c r="C129" s="27">
        <v>6</v>
      </c>
      <c r="D129" s="153">
        <v>30</v>
      </c>
      <c r="E129" s="27">
        <v>90</v>
      </c>
      <c r="F129" s="155">
        <v>44</v>
      </c>
      <c r="G129" s="27">
        <v>90</v>
      </c>
      <c r="H129" s="153">
        <v>90</v>
      </c>
      <c r="I129" s="27">
        <v>100</v>
      </c>
      <c r="J129" s="153">
        <v>7</v>
      </c>
      <c r="K129" s="27">
        <v>21</v>
      </c>
      <c r="L129" s="155">
        <v>2154.73</v>
      </c>
      <c r="M129" s="28">
        <v>7312</v>
      </c>
      <c r="N129" s="164">
        <v>497</v>
      </c>
      <c r="O129" s="30">
        <v>127</v>
      </c>
      <c r="P129" s="164"/>
      <c r="Q129" s="30"/>
      <c r="R129" s="155">
        <v>7235</v>
      </c>
      <c r="S129" s="28"/>
      <c r="T129" s="155"/>
      <c r="U129" s="31">
        <v>271</v>
      </c>
      <c r="X129" s="21" t="s">
        <v>143</v>
      </c>
      <c r="Y129" s="93">
        <f t="shared" si="20"/>
        <v>1.5487804878048781</v>
      </c>
      <c r="Z129" s="93">
        <f t="shared" si="21"/>
        <v>1.2676923076923077</v>
      </c>
      <c r="AA129" s="93">
        <f t="shared" si="22"/>
        <v>9.0425531914893611</v>
      </c>
      <c r="AB129" s="93">
        <f t="shared" si="23"/>
        <v>1.5854765506807866</v>
      </c>
      <c r="AC129" s="93">
        <f t="shared" si="24"/>
        <v>9.0526315789473681</v>
      </c>
      <c r="AD129" s="93">
        <f t="shared" si="25"/>
        <v>9.0526315789473681</v>
      </c>
      <c r="AE129" s="93">
        <f t="shared" si="26"/>
        <v>10</v>
      </c>
      <c r="AF129" s="93">
        <f t="shared" si="27"/>
        <v>3.3478260869565215</v>
      </c>
      <c r="AG129" s="93">
        <f t="shared" si="28"/>
        <v>8.8260869565217384</v>
      </c>
      <c r="AH129" s="93">
        <f t="shared" si="29"/>
        <v>1.3639235685467073</v>
      </c>
      <c r="AI129" s="93">
        <f t="shared" si="30"/>
        <v>1.0018758614459273</v>
      </c>
      <c r="AJ129" s="93">
        <f t="shared" si="31"/>
        <v>1.005004514468115</v>
      </c>
      <c r="AK129" s="93">
        <f t="shared" si="32"/>
        <v>1.0095537687862577</v>
      </c>
      <c r="AL129" s="93">
        <f t="shared" si="33"/>
        <v>0.99981754772095111</v>
      </c>
      <c r="AM129" s="93">
        <f t="shared" si="34"/>
        <v>1</v>
      </c>
      <c r="AN129" s="93">
        <f t="shared" si="35"/>
        <v>1.0129684600848867</v>
      </c>
      <c r="AO129" s="93">
        <f t="shared" si="36"/>
        <v>0.99284985502103107</v>
      </c>
      <c r="AP129" s="93">
        <f t="shared" si="37"/>
        <v>0.99996455786042882</v>
      </c>
      <c r="AQ129" s="93">
        <f t="shared" si="38"/>
        <v>1.005293496267482</v>
      </c>
      <c r="AR129" s="13">
        <f t="shared" si="39"/>
        <v>3.3744700194337955</v>
      </c>
    </row>
    <row r="130" spans="2:44">
      <c r="B130" s="21" t="s">
        <v>144</v>
      </c>
      <c r="C130" s="27">
        <v>3</v>
      </c>
      <c r="D130" s="153">
        <v>15</v>
      </c>
      <c r="E130" s="27">
        <v>97</v>
      </c>
      <c r="F130" s="155">
        <v>65</v>
      </c>
      <c r="G130" s="27">
        <v>97</v>
      </c>
      <c r="H130" s="153">
        <v>20</v>
      </c>
      <c r="I130" s="50"/>
      <c r="J130" s="77"/>
      <c r="K130" s="27">
        <v>21</v>
      </c>
      <c r="L130" s="155">
        <v>1397</v>
      </c>
      <c r="M130" s="28">
        <v>27723</v>
      </c>
      <c r="N130" s="164">
        <v>8087</v>
      </c>
      <c r="O130" s="30"/>
      <c r="P130" s="164"/>
      <c r="Q130" s="30">
        <v>297</v>
      </c>
      <c r="R130" s="155">
        <v>31969</v>
      </c>
      <c r="S130" s="28"/>
      <c r="T130" s="155"/>
      <c r="U130" s="31">
        <v>298</v>
      </c>
      <c r="X130" s="21" t="s">
        <v>144</v>
      </c>
      <c r="Y130" s="93">
        <f t="shared" si="20"/>
        <v>1.2195121951219512</v>
      </c>
      <c r="Z130" s="93">
        <f t="shared" si="21"/>
        <v>1.1292307692307693</v>
      </c>
      <c r="AA130" s="93">
        <f t="shared" si="22"/>
        <v>9.712765957446809</v>
      </c>
      <c r="AB130" s="93">
        <f t="shared" si="23"/>
        <v>1.8714069591527989</v>
      </c>
      <c r="AC130" s="93">
        <f t="shared" si="24"/>
        <v>9.715789473684211</v>
      </c>
      <c r="AD130" s="93">
        <f t="shared" si="25"/>
        <v>2.4210526315789473</v>
      </c>
      <c r="AE130" s="93">
        <f t="shared" si="26"/>
        <v>0.52631578947368429</v>
      </c>
      <c r="AF130" s="93">
        <f t="shared" si="27"/>
        <v>0.60869565217391308</v>
      </c>
      <c r="AG130" s="93">
        <f t="shared" si="28"/>
        <v>8.8260869565217384</v>
      </c>
      <c r="AH130" s="93">
        <f t="shared" si="29"/>
        <v>1.2286516787070207</v>
      </c>
      <c r="AI130" s="93">
        <f t="shared" si="30"/>
        <v>1.0071122137398034</v>
      </c>
      <c r="AJ130" s="93">
        <f t="shared" si="31"/>
        <v>1.0814316066471767</v>
      </c>
      <c r="AK130" s="93">
        <f t="shared" si="32"/>
        <v>1</v>
      </c>
      <c r="AL130" s="93">
        <f t="shared" si="33"/>
        <v>0.99981754772095111</v>
      </c>
      <c r="AM130" s="93">
        <f t="shared" si="34"/>
        <v>1.0007238692934157</v>
      </c>
      <c r="AN130" s="93">
        <f t="shared" si="35"/>
        <v>1.0573838726987546</v>
      </c>
      <c r="AO130" s="93">
        <f t="shared" si="36"/>
        <v>0.99284985502103107</v>
      </c>
      <c r="AP130" s="93">
        <f t="shared" si="37"/>
        <v>0.99996455786042882</v>
      </c>
      <c r="AQ130" s="93">
        <f t="shared" si="38"/>
        <v>1.0058231401408264</v>
      </c>
      <c r="AR130" s="13">
        <f t="shared" si="39"/>
        <v>2.4423481434849599</v>
      </c>
    </row>
    <row r="131" spans="2:44">
      <c r="B131" s="21" t="s">
        <v>145</v>
      </c>
      <c r="C131" s="27">
        <v>13</v>
      </c>
      <c r="D131" s="153">
        <v>104</v>
      </c>
      <c r="E131" s="27">
        <v>60</v>
      </c>
      <c r="F131" s="155">
        <v>171</v>
      </c>
      <c r="G131" s="27">
        <v>60</v>
      </c>
      <c r="H131" s="77"/>
      <c r="I131" s="27">
        <v>41</v>
      </c>
      <c r="J131" s="77"/>
      <c r="K131" s="27">
        <v>24</v>
      </c>
      <c r="L131" s="155">
        <v>7276.28</v>
      </c>
      <c r="M131" s="28">
        <v>794246</v>
      </c>
      <c r="N131" s="164">
        <v>893793</v>
      </c>
      <c r="O131" s="30"/>
      <c r="P131" s="164"/>
      <c r="Q131" s="30">
        <v>1394293</v>
      </c>
      <c r="R131" s="155">
        <v>23431</v>
      </c>
      <c r="S131" s="28"/>
      <c r="T131" s="155">
        <v>593842</v>
      </c>
      <c r="U131" s="31">
        <v>4972</v>
      </c>
      <c r="X131" s="21" t="s">
        <v>145</v>
      </c>
      <c r="Y131" s="93">
        <f t="shared" si="20"/>
        <v>2.3170731707317072</v>
      </c>
      <c r="Z131" s="93">
        <f t="shared" si="21"/>
        <v>1.9507692307692306</v>
      </c>
      <c r="AA131" s="93">
        <f t="shared" si="22"/>
        <v>6.1702127659574471</v>
      </c>
      <c r="AB131" s="93">
        <f t="shared" si="23"/>
        <v>3.3146747352496218</v>
      </c>
      <c r="AC131" s="93">
        <f t="shared" si="24"/>
        <v>6.2105263157894743</v>
      </c>
      <c r="AD131" s="93">
        <f t="shared" si="25"/>
        <v>0.52631578947368429</v>
      </c>
      <c r="AE131" s="93">
        <f t="shared" si="26"/>
        <v>4.4105263157894736</v>
      </c>
      <c r="AF131" s="93">
        <f t="shared" si="27"/>
        <v>0.60869565217391308</v>
      </c>
      <c r="AG131" s="93">
        <f t="shared" si="28"/>
        <v>10</v>
      </c>
      <c r="AH131" s="93">
        <f t="shared" si="29"/>
        <v>2.2782357211715838</v>
      </c>
      <c r="AI131" s="93">
        <f t="shared" si="30"/>
        <v>1.203760318651804</v>
      </c>
      <c r="AJ131" s="93">
        <f t="shared" si="31"/>
        <v>10</v>
      </c>
      <c r="AK131" s="93">
        <f t="shared" si="32"/>
        <v>1</v>
      </c>
      <c r="AL131" s="93">
        <f t="shared" si="33"/>
        <v>0.99981754772095111</v>
      </c>
      <c r="AM131" s="93">
        <f t="shared" si="34"/>
        <v>4.3982689856048314</v>
      </c>
      <c r="AN131" s="93">
        <f t="shared" si="35"/>
        <v>1.0420519897482732</v>
      </c>
      <c r="AO131" s="93">
        <f t="shared" si="36"/>
        <v>0.99284985502103107</v>
      </c>
      <c r="AP131" s="93">
        <f t="shared" si="37"/>
        <v>1.2671945102119813</v>
      </c>
      <c r="AQ131" s="93">
        <f t="shared" si="38"/>
        <v>1.0975103795486847</v>
      </c>
      <c r="AR131" s="13">
        <f t="shared" si="39"/>
        <v>3.1467622780849309</v>
      </c>
    </row>
    <row r="132" spans="2:44">
      <c r="B132" s="21" t="s">
        <v>146</v>
      </c>
      <c r="C132" s="27">
        <v>6</v>
      </c>
      <c r="D132" s="153">
        <v>48</v>
      </c>
      <c r="E132" s="27">
        <v>98</v>
      </c>
      <c r="F132" s="155">
        <v>325</v>
      </c>
      <c r="G132" s="27">
        <v>98</v>
      </c>
      <c r="H132" s="153">
        <v>90</v>
      </c>
      <c r="I132" s="27">
        <v>100</v>
      </c>
      <c r="J132" s="153">
        <v>4</v>
      </c>
      <c r="K132" s="27">
        <v>24</v>
      </c>
      <c r="L132" s="155">
        <v>49731</v>
      </c>
      <c r="M132" s="28">
        <v>105558.58</v>
      </c>
      <c r="N132" s="164">
        <v>11623.95</v>
      </c>
      <c r="O132" s="30">
        <v>24593.59</v>
      </c>
      <c r="P132" s="164">
        <v>45210.35</v>
      </c>
      <c r="Q132" s="30"/>
      <c r="R132" s="155"/>
      <c r="S132" s="28">
        <v>37837.839999999997</v>
      </c>
      <c r="T132" s="155">
        <v>230819</v>
      </c>
      <c r="U132" s="31">
        <v>227212.5</v>
      </c>
      <c r="X132" s="21" t="s">
        <v>146</v>
      </c>
      <c r="Y132" s="93">
        <f t="shared" si="20"/>
        <v>1.5487804878048781</v>
      </c>
      <c r="Z132" s="93">
        <f t="shared" si="21"/>
        <v>1.433846153846154</v>
      </c>
      <c r="AA132" s="93">
        <f t="shared" si="22"/>
        <v>9.8085106382978715</v>
      </c>
      <c r="AB132" s="93">
        <f t="shared" si="23"/>
        <v>5.4114977307110443</v>
      </c>
      <c r="AC132" s="93">
        <f t="shared" si="24"/>
        <v>9.810526315789474</v>
      </c>
      <c r="AD132" s="93">
        <f t="shared" si="25"/>
        <v>9.0526315789473681</v>
      </c>
      <c r="AE132" s="93">
        <f t="shared" si="26"/>
        <v>10</v>
      </c>
      <c r="AF132" s="93">
        <f t="shared" si="27"/>
        <v>2.1739130434782608</v>
      </c>
      <c r="AG132" s="93">
        <f t="shared" si="28"/>
        <v>10</v>
      </c>
      <c r="AH132" s="93">
        <f t="shared" si="29"/>
        <v>9.8573604846292078</v>
      </c>
      <c r="AI132" s="93">
        <f t="shared" si="30"/>
        <v>1.0270805895116022</v>
      </c>
      <c r="AJ132" s="93">
        <f t="shared" si="31"/>
        <v>1.1170467322970756</v>
      </c>
      <c r="AK132" s="93">
        <f t="shared" si="32"/>
        <v>2.8500903345198227</v>
      </c>
      <c r="AL132" s="93">
        <f t="shared" si="33"/>
        <v>1.2060358325734364</v>
      </c>
      <c r="AM132" s="93">
        <f t="shared" si="34"/>
        <v>1</v>
      </c>
      <c r="AN132" s="93">
        <f t="shared" si="35"/>
        <v>0.99997640419981615</v>
      </c>
      <c r="AO132" s="93">
        <f t="shared" si="36"/>
        <v>2.3661800158892108</v>
      </c>
      <c r="AP132" s="93">
        <f t="shared" si="37"/>
        <v>1.1038335168963895</v>
      </c>
      <c r="AQ132" s="93">
        <f t="shared" si="38"/>
        <v>5.4570777585863617</v>
      </c>
      <c r="AR132" s="13">
        <f t="shared" si="39"/>
        <v>4.5381256641041032</v>
      </c>
    </row>
    <row r="133" spans="2:44">
      <c r="B133" s="21" t="s">
        <v>147</v>
      </c>
      <c r="C133" s="27">
        <v>7</v>
      </c>
      <c r="D133" s="153">
        <v>42</v>
      </c>
      <c r="E133" s="27">
        <v>40</v>
      </c>
      <c r="F133" s="155">
        <v>40</v>
      </c>
      <c r="G133" s="27">
        <v>40</v>
      </c>
      <c r="H133" s="77"/>
      <c r="I133" s="50"/>
      <c r="J133" s="153">
        <v>1</v>
      </c>
      <c r="K133" s="27">
        <v>24</v>
      </c>
      <c r="L133" s="155">
        <v>160.35</v>
      </c>
      <c r="M133" s="28">
        <v>8134</v>
      </c>
      <c r="N133" s="164">
        <v>3668</v>
      </c>
      <c r="O133" s="30">
        <v>350</v>
      </c>
      <c r="P133" s="164"/>
      <c r="Q133" s="30"/>
      <c r="R133" s="155">
        <v>16794</v>
      </c>
      <c r="S133" s="28">
        <v>1680</v>
      </c>
      <c r="T133" s="155"/>
      <c r="U133" s="31">
        <v>126</v>
      </c>
      <c r="X133" s="21" t="s">
        <v>147</v>
      </c>
      <c r="Y133" s="93">
        <f t="shared" ref="Y133:Y196" si="40">(9*((C133-(MIN($C$4:$C$224)))/(MAX($C$4:$C$224)-MIN($C$4:$C$224))))+1</f>
        <v>1.6585365853658536</v>
      </c>
      <c r="Z133" s="93">
        <f t="shared" ref="Z133:Z196" si="41">(9*((D133-(MIN($D$4:$D$224)))/(MAX($D$4:$D$224)-MIN($D$4:$D$224))))+1</f>
        <v>1.3784615384615384</v>
      </c>
      <c r="AA133" s="93">
        <f t="shared" ref="AA133:AA196" si="42">(9*((E133-(MIN($E$4:$E$224)))/(MAX($E$4:$E$224)-MIN($E$4:$E$224))))+1</f>
        <v>4.2553191489361701</v>
      </c>
      <c r="AB133" s="93">
        <f t="shared" ref="AB133:AB196" si="43">(9*((F133-(MIN($F$4:$F$224)))/(MAX($F$4:$F$224)-MIN($F$4:$F$224))))+1</f>
        <v>1.5310136157337366</v>
      </c>
      <c r="AC133" s="93">
        <f t="shared" ref="AC133:AC196" si="44">(9*((G133-(MIN($G$4:$G$224)))/(MAX($G$4:$G$224)-MIN($G$4:$G$224))))+1</f>
        <v>4.3157894736842106</v>
      </c>
      <c r="AD133" s="93">
        <f t="shared" ref="AD133:AD196" si="45">(9*((H133-(MIN($H$4:$H$224)))/(MAX($H$4:$H$224)-MIN($H$4:$H$224))))+1</f>
        <v>0.52631578947368429</v>
      </c>
      <c r="AE133" s="93">
        <f t="shared" ref="AE133:AE196" si="46">(9*((I133-(MIN($I$4:$I$224)))/(MAX($I$4:$I$224)-MIN($I$4:$I$224))))+1</f>
        <v>0.52631578947368429</v>
      </c>
      <c r="AF133" s="93">
        <f t="shared" ref="AF133:AF196" si="47">(9*((J133-(MIN($J$4:$J$224)))/(MAX($J$4:$J$224)-MIN($J$4:$J$224))))+1</f>
        <v>1</v>
      </c>
      <c r="AG133" s="93">
        <f t="shared" ref="AG133:AG196" si="48">(9*((K133-(MIN($K$4:$K$224)))/(MAX($K$4:$K$224)-MIN($K$4:$K$224))))+1</f>
        <v>10</v>
      </c>
      <c r="AH133" s="93">
        <f t="shared" ref="AH133:AH196" si="49">(9*((L133-(MIN($L$4:$L$224)))/(MAX($L$4:$L$224)-MIN($L$4:$L$224))))+1</f>
        <v>1.00788177046761</v>
      </c>
      <c r="AI133" s="93">
        <f t="shared" ref="AI133:AI196" si="50">(9*((M133-(MIN($M$4:$M$224)))/(MAX($M$4:$M$224)-MIN($M$4:$M$224))))+1</f>
        <v>1.0020867419312327</v>
      </c>
      <c r="AJ133" s="93">
        <f t="shared" ref="AJ133:AJ196" si="51">(9*((N133-(MIN($N$4:$N$224)))/(MAX($N$4:$N$224)-MIN($N$4:$N$224))))+1</f>
        <v>1.0369347264970747</v>
      </c>
      <c r="AK133" s="93">
        <f t="shared" ref="AK133:AK196" si="52">(9*((O133-(MIN($O$4:$O$224)))/(MAX($O$4:$O$224)-MIN($O$4:$O$224))))+1</f>
        <v>1.0263292840566154</v>
      </c>
      <c r="AL133" s="93">
        <f t="shared" ref="AL133:AL196" si="53">(9*((P133-(MIN($P$4:$P$224)))/(MAX($P$4:$P$224)-MIN($P$4:$P$224))))+1</f>
        <v>0.99981754772095111</v>
      </c>
      <c r="AM133" s="93">
        <f t="shared" ref="AM133:AM196" si="54">(9*((Q133-(MIN($Q$4:$Q$224)))/(MAX($Q$4:$Q$224)-MIN($Q$4:$Q$224))))+1</f>
        <v>1</v>
      </c>
      <c r="AN133" s="93">
        <f t="shared" ref="AN133:AN196" si="55">(9*((R133-(MIN($R$4:$R$224)))/(MAX($R$4:$R$224)-MIN($R$4:$R$224))))+1</f>
        <v>1.0301337762155556</v>
      </c>
      <c r="AO133" s="93">
        <f t="shared" ref="AO133:AO196" si="56">(9*((S133-(MIN($S$4:$S$224)))/(MAX($S$4:$S$224)-MIN($S$4:$S$224))))+1</f>
        <v>1.0538257106792437</v>
      </c>
      <c r="AP133" s="93">
        <f t="shared" ref="AP133:AP196" si="57">(9*((T133-(MIN($T$4:$T$224)))/(MAX($T$4:$T$224)-MIN($T$4:$T$224))))+1</f>
        <v>0.99996455786042882</v>
      </c>
      <c r="AQ133" s="93">
        <f t="shared" ref="AQ133:AQ196" si="58">(9*((U133-(MIN($U$4:$U$224)))/(MAX($U$4:$U$224)-MIN($U$4:$U$224))))+1</f>
        <v>1.0024491125032244</v>
      </c>
      <c r="AR133" s="13">
        <f t="shared" ref="AR133:AR196" si="59">AVERAGE(Y133:AQ133)</f>
        <v>1.8605881667926742</v>
      </c>
    </row>
    <row r="134" spans="2:44">
      <c r="B134" s="21" t="s">
        <v>148</v>
      </c>
      <c r="C134" s="27">
        <v>3</v>
      </c>
      <c r="D134" s="153">
        <v>7</v>
      </c>
      <c r="E134" s="27">
        <v>100</v>
      </c>
      <c r="F134" s="155">
        <v>9</v>
      </c>
      <c r="G134" s="27">
        <v>80</v>
      </c>
      <c r="H134" s="77"/>
      <c r="I134" s="27">
        <v>100</v>
      </c>
      <c r="J134" s="153">
        <v>3</v>
      </c>
      <c r="K134" s="27">
        <v>24</v>
      </c>
      <c r="L134" s="155">
        <v>21157</v>
      </c>
      <c r="M134" s="28">
        <v>19231.330000000002</v>
      </c>
      <c r="N134" s="164">
        <v>15893.64</v>
      </c>
      <c r="O134" s="30">
        <v>342</v>
      </c>
      <c r="P134" s="164"/>
      <c r="Q134" s="30">
        <v>242</v>
      </c>
      <c r="R134" s="155">
        <v>70748.789999999994</v>
      </c>
      <c r="S134" s="28">
        <v>6947.13</v>
      </c>
      <c r="T134" s="155">
        <v>1801.41</v>
      </c>
      <c r="U134" s="31">
        <v>197</v>
      </c>
      <c r="X134" s="21" t="s">
        <v>148</v>
      </c>
      <c r="Y134" s="93">
        <f t="shared" si="40"/>
        <v>1.2195121951219512</v>
      </c>
      <c r="Z134" s="93">
        <f t="shared" si="41"/>
        <v>1.0553846153846154</v>
      </c>
      <c r="AA134" s="93">
        <f t="shared" si="42"/>
        <v>10</v>
      </c>
      <c r="AB134" s="93">
        <f t="shared" si="43"/>
        <v>1.1089258698940998</v>
      </c>
      <c r="AC134" s="93">
        <f t="shared" si="44"/>
        <v>8.1052631578947363</v>
      </c>
      <c r="AD134" s="93">
        <f t="shared" si="45"/>
        <v>0.52631578947368429</v>
      </c>
      <c r="AE134" s="93">
        <f t="shared" si="46"/>
        <v>10</v>
      </c>
      <c r="AF134" s="93">
        <f t="shared" si="47"/>
        <v>1.7826086956521738</v>
      </c>
      <c r="AG134" s="93">
        <f t="shared" si="48"/>
        <v>10</v>
      </c>
      <c r="AH134" s="93">
        <f t="shared" si="49"/>
        <v>4.7562572152862899</v>
      </c>
      <c r="AI134" s="93">
        <f t="shared" si="50"/>
        <v>1.0049337131429028</v>
      </c>
      <c r="AJ134" s="93">
        <f t="shared" si="51"/>
        <v>1.1600401435231646</v>
      </c>
      <c r="AK134" s="93">
        <f t="shared" si="52"/>
        <v>1.0257274718496072</v>
      </c>
      <c r="AL134" s="93">
        <f t="shared" si="53"/>
        <v>0.99981754772095111</v>
      </c>
      <c r="AM134" s="93">
        <f t="shared" si="54"/>
        <v>1.0005898194242648</v>
      </c>
      <c r="AN134" s="93">
        <f t="shared" si="55"/>
        <v>1.127021633430102</v>
      </c>
      <c r="AO134" s="93">
        <f t="shared" si="56"/>
        <v>1.2449969955679587</v>
      </c>
      <c r="AP134" s="93">
        <f t="shared" si="57"/>
        <v>1.00077519555272</v>
      </c>
      <c r="AQ134" s="93">
        <f t="shared" si="58"/>
        <v>1.0038418797257229</v>
      </c>
      <c r="AR134" s="13">
        <f t="shared" si="59"/>
        <v>3.0590532599286813</v>
      </c>
    </row>
    <row r="135" spans="2:44">
      <c r="B135" s="21" t="s">
        <v>71</v>
      </c>
      <c r="C135" s="27">
        <v>1</v>
      </c>
      <c r="D135" s="153">
        <v>14</v>
      </c>
      <c r="E135" s="27">
        <v>90</v>
      </c>
      <c r="F135" s="155">
        <v>13</v>
      </c>
      <c r="G135" s="27">
        <v>90</v>
      </c>
      <c r="H135" s="153">
        <v>84</v>
      </c>
      <c r="I135" s="27">
        <v>98</v>
      </c>
      <c r="J135" s="153">
        <v>2</v>
      </c>
      <c r="K135" s="27">
        <v>24</v>
      </c>
      <c r="L135" s="155">
        <v>516.79999999999995</v>
      </c>
      <c r="M135" s="28">
        <v>1944</v>
      </c>
      <c r="N135" s="164">
        <v>1651</v>
      </c>
      <c r="O135" s="30">
        <v>800</v>
      </c>
      <c r="P135" s="164"/>
      <c r="Q135" s="30"/>
      <c r="R135" s="155"/>
      <c r="S135" s="28">
        <v>8704</v>
      </c>
      <c r="T135" s="155"/>
      <c r="U135" s="31">
        <v>694</v>
      </c>
      <c r="X135" s="21" t="s">
        <v>71</v>
      </c>
      <c r="Y135" s="93">
        <f t="shared" si="40"/>
        <v>1</v>
      </c>
      <c r="Z135" s="93">
        <f t="shared" si="41"/>
        <v>1.1200000000000001</v>
      </c>
      <c r="AA135" s="93">
        <f t="shared" si="42"/>
        <v>9.0425531914893611</v>
      </c>
      <c r="AB135" s="93">
        <f t="shared" si="43"/>
        <v>1.1633888048411498</v>
      </c>
      <c r="AC135" s="93">
        <f t="shared" si="44"/>
        <v>9.0526315789473681</v>
      </c>
      <c r="AD135" s="93">
        <f t="shared" si="45"/>
        <v>8.4842105263157901</v>
      </c>
      <c r="AE135" s="93">
        <f t="shared" si="46"/>
        <v>9.810526315789474</v>
      </c>
      <c r="AF135" s="93">
        <f t="shared" si="47"/>
        <v>1.3913043478260869</v>
      </c>
      <c r="AG135" s="93">
        <f t="shared" si="48"/>
        <v>10</v>
      </c>
      <c r="AH135" s="93">
        <f t="shared" si="49"/>
        <v>1.0715161324875331</v>
      </c>
      <c r="AI135" s="93">
        <f t="shared" si="50"/>
        <v>1.000498724651379</v>
      </c>
      <c r="AJ135" s="93">
        <f t="shared" si="51"/>
        <v>1.0166246547019275</v>
      </c>
      <c r="AK135" s="93">
        <f t="shared" si="52"/>
        <v>1.0601812207008354</v>
      </c>
      <c r="AL135" s="93">
        <f t="shared" si="53"/>
        <v>0.99981754772095111</v>
      </c>
      <c r="AM135" s="93">
        <f t="shared" si="54"/>
        <v>1</v>
      </c>
      <c r="AN135" s="93">
        <f t="shared" si="55"/>
        <v>0.99997640419981615</v>
      </c>
      <c r="AO135" s="93">
        <f t="shared" si="56"/>
        <v>1.3087628595740561</v>
      </c>
      <c r="AP135" s="93">
        <f t="shared" si="57"/>
        <v>0.99996455786042882</v>
      </c>
      <c r="AQ135" s="93">
        <f t="shared" si="58"/>
        <v>1.0135912502832123</v>
      </c>
      <c r="AR135" s="13">
        <f t="shared" si="59"/>
        <v>3.2387130588099664</v>
      </c>
    </row>
    <row r="136" spans="2:44">
      <c r="B136" s="21" t="s">
        <v>149</v>
      </c>
      <c r="C136" s="27">
        <v>2</v>
      </c>
      <c r="D136" s="153">
        <v>10</v>
      </c>
      <c r="E136" s="27">
        <v>60</v>
      </c>
      <c r="F136" s="155">
        <v>9</v>
      </c>
      <c r="G136" s="27">
        <v>60</v>
      </c>
      <c r="H136" s="153">
        <v>10</v>
      </c>
      <c r="I136" s="27">
        <v>100</v>
      </c>
      <c r="J136" s="153">
        <v>20</v>
      </c>
      <c r="K136" s="27">
        <v>24</v>
      </c>
      <c r="L136" s="155">
        <v>2535.31</v>
      </c>
      <c r="M136" s="28">
        <v>7479</v>
      </c>
      <c r="N136" s="164">
        <v>132</v>
      </c>
      <c r="O136" s="30">
        <v>2453</v>
      </c>
      <c r="P136" s="164">
        <v>138</v>
      </c>
      <c r="Q136" s="30"/>
      <c r="R136" s="155">
        <v>231</v>
      </c>
      <c r="S136" s="28">
        <v>197</v>
      </c>
      <c r="T136" s="155"/>
      <c r="U136" s="31">
        <v>342</v>
      </c>
      <c r="X136" s="21" t="s">
        <v>149</v>
      </c>
      <c r="Y136" s="93">
        <f t="shared" si="40"/>
        <v>1.1097560975609757</v>
      </c>
      <c r="Z136" s="93">
        <f t="shared" si="41"/>
        <v>1.083076923076923</v>
      </c>
      <c r="AA136" s="93">
        <f t="shared" si="42"/>
        <v>6.1702127659574471</v>
      </c>
      <c r="AB136" s="93">
        <f t="shared" si="43"/>
        <v>1.1089258698940998</v>
      </c>
      <c r="AC136" s="93">
        <f t="shared" si="44"/>
        <v>6.2105263157894743</v>
      </c>
      <c r="AD136" s="93">
        <f t="shared" si="45"/>
        <v>1.4736842105263157</v>
      </c>
      <c r="AE136" s="93">
        <f t="shared" si="46"/>
        <v>10</v>
      </c>
      <c r="AF136" s="93">
        <f t="shared" si="47"/>
        <v>8.4347826086956523</v>
      </c>
      <c r="AG136" s="93">
        <f t="shared" si="48"/>
        <v>10</v>
      </c>
      <c r="AH136" s="93">
        <f t="shared" si="49"/>
        <v>1.431865679635338</v>
      </c>
      <c r="AI136" s="93">
        <f t="shared" si="50"/>
        <v>1.001918704561555</v>
      </c>
      <c r="AJ136" s="93">
        <f t="shared" si="51"/>
        <v>1.0013291668205053</v>
      </c>
      <c r="AK136" s="93">
        <f t="shared" si="52"/>
        <v>1.1845306679739365</v>
      </c>
      <c r="AL136" s="93">
        <f t="shared" si="53"/>
        <v>1.0004470080836698</v>
      </c>
      <c r="AM136" s="93">
        <f t="shared" si="54"/>
        <v>1</v>
      </c>
      <c r="AN136" s="93">
        <f t="shared" si="55"/>
        <v>1.00039121621218</v>
      </c>
      <c r="AO136" s="93">
        <f t="shared" si="56"/>
        <v>1</v>
      </c>
      <c r="AP136" s="93">
        <f t="shared" si="57"/>
        <v>0.99996455786042882</v>
      </c>
      <c r="AQ136" s="93">
        <f t="shared" si="58"/>
        <v>1.0066862634899805</v>
      </c>
      <c r="AR136" s="13">
        <f t="shared" si="59"/>
        <v>2.9588472661125516</v>
      </c>
    </row>
    <row r="137" spans="2:44">
      <c r="B137" s="21" t="s">
        <v>150</v>
      </c>
      <c r="C137" s="27">
        <v>2</v>
      </c>
      <c r="D137" s="153">
        <v>8</v>
      </c>
      <c r="E137" s="27">
        <v>80</v>
      </c>
      <c r="F137" s="155">
        <v>15</v>
      </c>
      <c r="G137" s="27">
        <v>80</v>
      </c>
      <c r="H137" s="77"/>
      <c r="I137" s="50"/>
      <c r="J137" s="153">
        <v>3</v>
      </c>
      <c r="K137" s="27">
        <v>24</v>
      </c>
      <c r="L137" s="155">
        <v>297</v>
      </c>
      <c r="M137" s="28">
        <v>11863.6</v>
      </c>
      <c r="N137" s="164">
        <v>6031</v>
      </c>
      <c r="O137" s="30"/>
      <c r="P137" s="164"/>
      <c r="Q137" s="30"/>
      <c r="R137" s="155"/>
      <c r="S137" s="28"/>
      <c r="T137" s="155"/>
      <c r="U137" s="31">
        <v>25</v>
      </c>
      <c r="X137" s="21" t="s">
        <v>150</v>
      </c>
      <c r="Y137" s="93">
        <f t="shared" si="40"/>
        <v>1.1097560975609757</v>
      </c>
      <c r="Z137" s="93">
        <f t="shared" si="41"/>
        <v>1.0646153846153845</v>
      </c>
      <c r="AA137" s="93">
        <f t="shared" si="42"/>
        <v>8.085106382978724</v>
      </c>
      <c r="AB137" s="93">
        <f t="shared" si="43"/>
        <v>1.1906202723146748</v>
      </c>
      <c r="AC137" s="93">
        <f t="shared" si="44"/>
        <v>8.1052631578947363</v>
      </c>
      <c r="AD137" s="93">
        <f t="shared" si="45"/>
        <v>0.52631578947368429</v>
      </c>
      <c r="AE137" s="93">
        <f t="shared" si="46"/>
        <v>0.52631578947368429</v>
      </c>
      <c r="AF137" s="93">
        <f t="shared" si="47"/>
        <v>1.7826086956521738</v>
      </c>
      <c r="AG137" s="93">
        <f t="shared" si="48"/>
        <v>10</v>
      </c>
      <c r="AH137" s="93">
        <f t="shared" si="49"/>
        <v>1.0322768765695107</v>
      </c>
      <c r="AI137" s="93">
        <f t="shared" si="50"/>
        <v>1.0030435544105447</v>
      </c>
      <c r="AJ137" s="93">
        <f t="shared" si="51"/>
        <v>1.0607288264732437</v>
      </c>
      <c r="AK137" s="93">
        <f t="shared" si="52"/>
        <v>1</v>
      </c>
      <c r="AL137" s="93">
        <f t="shared" si="53"/>
        <v>0.99981754772095111</v>
      </c>
      <c r="AM137" s="93">
        <f t="shared" si="54"/>
        <v>1</v>
      </c>
      <c r="AN137" s="93">
        <f t="shared" si="55"/>
        <v>0.99997640419981615</v>
      </c>
      <c r="AO137" s="93">
        <f t="shared" si="56"/>
        <v>0.99284985502103107</v>
      </c>
      <c r="AP137" s="93">
        <f t="shared" si="57"/>
        <v>0.99996455786042882</v>
      </c>
      <c r="AQ137" s="93">
        <f t="shared" si="58"/>
        <v>1.0004678520881209</v>
      </c>
      <c r="AR137" s="13">
        <f t="shared" si="59"/>
        <v>2.2357751075951415</v>
      </c>
    </row>
    <row r="138" spans="2:44">
      <c r="B138" s="21" t="s">
        <v>151</v>
      </c>
      <c r="C138" s="27">
        <v>2</v>
      </c>
      <c r="D138" s="153">
        <v>28</v>
      </c>
      <c r="E138" s="27">
        <v>73</v>
      </c>
      <c r="F138" s="155">
        <v>11.8</v>
      </c>
      <c r="G138" s="27">
        <v>73</v>
      </c>
      <c r="H138" s="153">
        <v>20</v>
      </c>
      <c r="I138" s="27">
        <v>90</v>
      </c>
      <c r="J138" s="153">
        <v>3</v>
      </c>
      <c r="K138" s="27">
        <v>21</v>
      </c>
      <c r="L138" s="155">
        <v>1387</v>
      </c>
      <c r="M138" s="28">
        <v>13970</v>
      </c>
      <c r="N138" s="164">
        <v>1270</v>
      </c>
      <c r="O138" s="30">
        <v>5979</v>
      </c>
      <c r="P138" s="164"/>
      <c r="Q138" s="30">
        <v>247</v>
      </c>
      <c r="R138" s="155">
        <v>320</v>
      </c>
      <c r="S138" s="28"/>
      <c r="T138" s="155"/>
      <c r="U138" s="31">
        <v>798</v>
      </c>
      <c r="X138" s="21" t="s">
        <v>151</v>
      </c>
      <c r="Y138" s="93">
        <f t="shared" si="40"/>
        <v>1.1097560975609757</v>
      </c>
      <c r="Z138" s="93">
        <f t="shared" si="41"/>
        <v>1.2492307692307691</v>
      </c>
      <c r="AA138" s="93">
        <f t="shared" si="42"/>
        <v>7.414893617021276</v>
      </c>
      <c r="AB138" s="93">
        <f t="shared" si="43"/>
        <v>1.1470499243570349</v>
      </c>
      <c r="AC138" s="93">
        <f t="shared" si="44"/>
        <v>7.4421052631578952</v>
      </c>
      <c r="AD138" s="93">
        <f t="shared" si="45"/>
        <v>2.4210526315789473</v>
      </c>
      <c r="AE138" s="93">
        <f t="shared" si="46"/>
        <v>9.0526315789473681</v>
      </c>
      <c r="AF138" s="93">
        <f t="shared" si="47"/>
        <v>1.7826086956521738</v>
      </c>
      <c r="AG138" s="93">
        <f t="shared" si="48"/>
        <v>8.8260869565217384</v>
      </c>
      <c r="AH138" s="93">
        <f t="shared" si="49"/>
        <v>1.2268664532330433</v>
      </c>
      <c r="AI138" s="93">
        <f t="shared" si="50"/>
        <v>1.0035839420677797</v>
      </c>
      <c r="AJ138" s="93">
        <f t="shared" si="51"/>
        <v>1.0127881959245597</v>
      </c>
      <c r="AK138" s="93">
        <f t="shared" si="52"/>
        <v>1.4497793982128684</v>
      </c>
      <c r="AL138" s="93">
        <f t="shared" si="53"/>
        <v>0.99981754772095111</v>
      </c>
      <c r="AM138" s="93">
        <f t="shared" si="54"/>
        <v>1.0006020057760057</v>
      </c>
      <c r="AN138" s="93">
        <f t="shared" si="55"/>
        <v>1.0005510355589347</v>
      </c>
      <c r="AO138" s="93">
        <f t="shared" si="56"/>
        <v>0.99284985502103107</v>
      </c>
      <c r="AP138" s="93">
        <f t="shared" si="57"/>
        <v>0.99996455786042882</v>
      </c>
      <c r="AQ138" s="93">
        <f t="shared" si="58"/>
        <v>1.0156313600175764</v>
      </c>
      <c r="AR138" s="13">
        <f t="shared" si="59"/>
        <v>2.6919920992327024</v>
      </c>
    </row>
    <row r="139" spans="2:44">
      <c r="B139" s="21" t="s">
        <v>152</v>
      </c>
      <c r="C139" s="27">
        <v>4</v>
      </c>
      <c r="D139" s="153">
        <v>24</v>
      </c>
      <c r="E139" s="27">
        <v>100</v>
      </c>
      <c r="F139" s="155">
        <v>24</v>
      </c>
      <c r="G139" s="27">
        <v>100</v>
      </c>
      <c r="H139" s="153">
        <v>80</v>
      </c>
      <c r="I139" s="27">
        <v>100</v>
      </c>
      <c r="J139" s="153">
        <v>2</v>
      </c>
      <c r="K139" s="27">
        <v>23</v>
      </c>
      <c r="L139" s="155">
        <v>1895.72</v>
      </c>
      <c r="M139" s="28">
        <v>4322</v>
      </c>
      <c r="N139" s="164">
        <v>2498</v>
      </c>
      <c r="O139" s="30">
        <v>700</v>
      </c>
      <c r="P139" s="164"/>
      <c r="Q139" s="30"/>
      <c r="R139" s="155"/>
      <c r="S139" s="28">
        <v>1170</v>
      </c>
      <c r="T139" s="155"/>
      <c r="U139" s="31">
        <v>597</v>
      </c>
      <c r="X139" s="21" t="s">
        <v>152</v>
      </c>
      <c r="Y139" s="93">
        <f t="shared" si="40"/>
        <v>1.3292682926829267</v>
      </c>
      <c r="Z139" s="93">
        <f t="shared" si="41"/>
        <v>1.2123076923076923</v>
      </c>
      <c r="AA139" s="93">
        <f t="shared" si="42"/>
        <v>10</v>
      </c>
      <c r="AB139" s="93">
        <f t="shared" si="43"/>
        <v>1.313161875945537</v>
      </c>
      <c r="AC139" s="93">
        <f t="shared" si="44"/>
        <v>10</v>
      </c>
      <c r="AD139" s="93">
        <f t="shared" si="45"/>
        <v>8.1052631578947363</v>
      </c>
      <c r="AE139" s="93">
        <f t="shared" si="46"/>
        <v>10</v>
      </c>
      <c r="AF139" s="93">
        <f t="shared" si="47"/>
        <v>1.3913043478260869</v>
      </c>
      <c r="AG139" s="93">
        <f t="shared" si="48"/>
        <v>9.608695652173914</v>
      </c>
      <c r="AH139" s="93">
        <f t="shared" si="49"/>
        <v>1.3176844435452197</v>
      </c>
      <c r="AI139" s="93">
        <f t="shared" si="50"/>
        <v>1.0011087900942695</v>
      </c>
      <c r="AJ139" s="93">
        <f t="shared" si="51"/>
        <v>1.0251534751335041</v>
      </c>
      <c r="AK139" s="93">
        <f t="shared" si="52"/>
        <v>1.052658568113231</v>
      </c>
      <c r="AL139" s="93">
        <f t="shared" si="53"/>
        <v>0.99981754772095111</v>
      </c>
      <c r="AM139" s="93">
        <f t="shared" si="54"/>
        <v>1</v>
      </c>
      <c r="AN139" s="93">
        <f t="shared" si="55"/>
        <v>0.99997640419981615</v>
      </c>
      <c r="AO139" s="93">
        <f t="shared" si="56"/>
        <v>1.0353151830687148</v>
      </c>
      <c r="AP139" s="93">
        <f t="shared" si="57"/>
        <v>0.99996455786042882</v>
      </c>
      <c r="AQ139" s="93">
        <f t="shared" si="58"/>
        <v>1.0116884556271228</v>
      </c>
      <c r="AR139" s="13">
        <f t="shared" si="59"/>
        <v>3.3370193917996924</v>
      </c>
    </row>
    <row r="140" spans="2:44">
      <c r="B140" s="21" t="s">
        <v>153</v>
      </c>
      <c r="C140" s="27">
        <v>5</v>
      </c>
      <c r="D140" s="153">
        <v>36</v>
      </c>
      <c r="E140" s="27">
        <v>95</v>
      </c>
      <c r="F140" s="155">
        <v>14</v>
      </c>
      <c r="G140" s="27">
        <v>95</v>
      </c>
      <c r="H140" s="153">
        <v>90</v>
      </c>
      <c r="I140" s="27">
        <v>88</v>
      </c>
      <c r="J140" s="153">
        <v>1</v>
      </c>
      <c r="K140" s="27">
        <v>22</v>
      </c>
      <c r="L140" s="155">
        <v>3329</v>
      </c>
      <c r="M140" s="28">
        <v>124603.46</v>
      </c>
      <c r="N140" s="164">
        <v>6087.96</v>
      </c>
      <c r="O140" s="30"/>
      <c r="P140" s="164">
        <v>26485.83</v>
      </c>
      <c r="Q140" s="30">
        <v>2000000</v>
      </c>
      <c r="R140" s="155">
        <v>45953</v>
      </c>
      <c r="S140" s="28"/>
      <c r="T140" s="155">
        <v>7029.73</v>
      </c>
      <c r="U140" s="31">
        <v>2524</v>
      </c>
      <c r="X140" s="21" t="s">
        <v>153</v>
      </c>
      <c r="Y140" s="93">
        <f t="shared" si="40"/>
        <v>1.4390243902439024</v>
      </c>
      <c r="Z140" s="93">
        <f t="shared" si="41"/>
        <v>1.323076923076923</v>
      </c>
      <c r="AA140" s="93">
        <f t="shared" si="42"/>
        <v>9.5212765957446805</v>
      </c>
      <c r="AB140" s="93">
        <f t="shared" si="43"/>
        <v>1.1770045385779122</v>
      </c>
      <c r="AC140" s="93">
        <f t="shared" si="44"/>
        <v>9.5263157894736832</v>
      </c>
      <c r="AD140" s="93">
        <f t="shared" si="45"/>
        <v>9.0526315789473681</v>
      </c>
      <c r="AE140" s="93">
        <f t="shared" si="46"/>
        <v>8.8631578947368421</v>
      </c>
      <c r="AF140" s="93">
        <f t="shared" si="47"/>
        <v>1</v>
      </c>
      <c r="AG140" s="93">
        <f t="shared" si="48"/>
        <v>9.2173913043478262</v>
      </c>
      <c r="AH140" s="93">
        <f t="shared" si="49"/>
        <v>1.5735572402794473</v>
      </c>
      <c r="AI140" s="93">
        <f t="shared" si="50"/>
        <v>1.0319664697269073</v>
      </c>
      <c r="AJ140" s="93">
        <f t="shared" si="51"/>
        <v>1.061302382095183</v>
      </c>
      <c r="AK140" s="93">
        <f t="shared" si="52"/>
        <v>1</v>
      </c>
      <c r="AL140" s="93">
        <f t="shared" si="53"/>
        <v>1.1206275488710087</v>
      </c>
      <c r="AM140" s="93">
        <f t="shared" si="54"/>
        <v>5.8745406964028808</v>
      </c>
      <c r="AN140" s="93">
        <f t="shared" si="55"/>
        <v>1.0824952630922342</v>
      </c>
      <c r="AO140" s="93">
        <f t="shared" si="56"/>
        <v>0.99284985502103107</v>
      </c>
      <c r="AP140" s="93">
        <f t="shared" si="57"/>
        <v>1.0031279488178624</v>
      </c>
      <c r="AQ140" s="93">
        <f t="shared" si="58"/>
        <v>1.0494893350321171</v>
      </c>
      <c r="AR140" s="13">
        <f t="shared" si="59"/>
        <v>3.5215703028677807</v>
      </c>
    </row>
    <row r="141" spans="2:44">
      <c r="B141" s="21" t="s">
        <v>154</v>
      </c>
      <c r="C141" s="27">
        <v>5</v>
      </c>
      <c r="D141" s="153">
        <v>30</v>
      </c>
      <c r="E141" s="27">
        <v>88</v>
      </c>
      <c r="F141" s="155">
        <v>21</v>
      </c>
      <c r="G141" s="27">
        <v>95</v>
      </c>
      <c r="H141" s="153">
        <v>80</v>
      </c>
      <c r="I141" s="27">
        <v>75</v>
      </c>
      <c r="J141" s="77"/>
      <c r="K141" s="27">
        <v>24</v>
      </c>
      <c r="L141" s="155">
        <v>720</v>
      </c>
      <c r="M141" s="28">
        <v>30100</v>
      </c>
      <c r="N141" s="164">
        <v>1000</v>
      </c>
      <c r="O141" s="30">
        <v>3600</v>
      </c>
      <c r="P141" s="164">
        <v>7000</v>
      </c>
      <c r="Q141" s="30">
        <v>233000</v>
      </c>
      <c r="R141" s="155">
        <v>35910</v>
      </c>
      <c r="S141" s="28">
        <v>5000</v>
      </c>
      <c r="T141" s="155"/>
      <c r="U141" s="31">
        <v>1783.9</v>
      </c>
      <c r="X141" s="21" t="s">
        <v>154</v>
      </c>
      <c r="Y141" s="93">
        <f t="shared" si="40"/>
        <v>1.4390243902439024</v>
      </c>
      <c r="Z141" s="93">
        <f t="shared" si="41"/>
        <v>1.2676923076923077</v>
      </c>
      <c r="AA141" s="93">
        <f t="shared" si="42"/>
        <v>8.8510638297872344</v>
      </c>
      <c r="AB141" s="93">
        <f t="shared" si="43"/>
        <v>1.2723146747352496</v>
      </c>
      <c r="AC141" s="93">
        <f t="shared" si="44"/>
        <v>9.5263157894736832</v>
      </c>
      <c r="AD141" s="93">
        <f t="shared" si="45"/>
        <v>8.1052631578947363</v>
      </c>
      <c r="AE141" s="93">
        <f t="shared" si="46"/>
        <v>7.6315789473684204</v>
      </c>
      <c r="AF141" s="93">
        <f t="shared" si="47"/>
        <v>0.60869565217391308</v>
      </c>
      <c r="AG141" s="93">
        <f t="shared" si="48"/>
        <v>10</v>
      </c>
      <c r="AH141" s="93">
        <f t="shared" si="49"/>
        <v>1.1077919141187531</v>
      </c>
      <c r="AI141" s="93">
        <f t="shared" si="50"/>
        <v>1.0077220226370913</v>
      </c>
      <c r="AJ141" s="93">
        <f t="shared" si="51"/>
        <v>1.0100694456098895</v>
      </c>
      <c r="AK141" s="93">
        <f t="shared" si="52"/>
        <v>1.2708154931537592</v>
      </c>
      <c r="AL141" s="93">
        <f t="shared" si="53"/>
        <v>1.0317466965545123</v>
      </c>
      <c r="AM141" s="93">
        <f t="shared" si="54"/>
        <v>1.5678839911309357</v>
      </c>
      <c r="AN141" s="93">
        <f t="shared" si="55"/>
        <v>1.0644608170308987</v>
      </c>
      <c r="AO141" s="93">
        <f t="shared" si="56"/>
        <v>1.1743256159085684</v>
      </c>
      <c r="AP141" s="93">
        <f t="shared" si="57"/>
        <v>0.99996455786042882</v>
      </c>
      <c r="AQ141" s="93">
        <f t="shared" si="58"/>
        <v>1.0349712079705518</v>
      </c>
      <c r="AR141" s="13">
        <f t="shared" si="59"/>
        <v>3.1564052900707811</v>
      </c>
    </row>
    <row r="142" spans="2:44">
      <c r="B142" s="21" t="s">
        <v>155</v>
      </c>
      <c r="C142" s="27">
        <v>1</v>
      </c>
      <c r="D142" s="153">
        <v>1</v>
      </c>
      <c r="E142" s="27">
        <v>70</v>
      </c>
      <c r="F142" s="155">
        <v>3.5</v>
      </c>
      <c r="G142" s="27">
        <v>70</v>
      </c>
      <c r="H142" s="77"/>
      <c r="I142" s="50"/>
      <c r="J142" s="153">
        <v>1</v>
      </c>
      <c r="K142" s="27">
        <v>17</v>
      </c>
      <c r="L142" s="155">
        <v>655.04</v>
      </c>
      <c r="M142" s="28">
        <v>9209.94</v>
      </c>
      <c r="N142" s="164">
        <v>1054.08</v>
      </c>
      <c r="O142" s="30"/>
      <c r="P142" s="164"/>
      <c r="Q142" s="30"/>
      <c r="R142" s="155">
        <v>20886.150000000001</v>
      </c>
      <c r="S142" s="28"/>
      <c r="T142" s="155">
        <v>7310.3</v>
      </c>
      <c r="U142" s="31">
        <v>55.15</v>
      </c>
      <c r="X142" s="21" t="s">
        <v>155</v>
      </c>
      <c r="Y142" s="93">
        <f t="shared" si="40"/>
        <v>1</v>
      </c>
      <c r="Z142" s="93">
        <f t="shared" si="41"/>
        <v>1</v>
      </c>
      <c r="AA142" s="93">
        <f t="shared" si="42"/>
        <v>7.1276595744680851</v>
      </c>
      <c r="AB142" s="93">
        <f t="shared" si="43"/>
        <v>1.0340393343419061</v>
      </c>
      <c r="AC142" s="93">
        <f t="shared" si="44"/>
        <v>7.1578947368421053</v>
      </c>
      <c r="AD142" s="93">
        <f t="shared" si="45"/>
        <v>0.52631578947368429</v>
      </c>
      <c r="AE142" s="93">
        <f t="shared" si="46"/>
        <v>0.52631578947368429</v>
      </c>
      <c r="AF142" s="93">
        <f t="shared" si="47"/>
        <v>1</v>
      </c>
      <c r="AG142" s="93">
        <f t="shared" si="48"/>
        <v>7.2608695652173907</v>
      </c>
      <c r="AH142" s="93">
        <f t="shared" si="49"/>
        <v>1.0961950894397963</v>
      </c>
      <c r="AI142" s="93">
        <f t="shared" si="50"/>
        <v>1.0023627696068522</v>
      </c>
      <c r="AJ142" s="93">
        <f t="shared" si="51"/>
        <v>1.0106140012284723</v>
      </c>
      <c r="AK142" s="93">
        <f t="shared" si="52"/>
        <v>1</v>
      </c>
      <c r="AL142" s="93">
        <f t="shared" si="53"/>
        <v>0.99981754772095111</v>
      </c>
      <c r="AM142" s="93">
        <f t="shared" si="54"/>
        <v>1</v>
      </c>
      <c r="AN142" s="93">
        <f t="shared" si="55"/>
        <v>1.0374821440787334</v>
      </c>
      <c r="AO142" s="93">
        <f t="shared" si="56"/>
        <v>0.99284985502103107</v>
      </c>
      <c r="AP142" s="93">
        <f t="shared" si="57"/>
        <v>1.0032542058150624</v>
      </c>
      <c r="AQ142" s="93">
        <f t="shared" si="58"/>
        <v>1.0010592877466891</v>
      </c>
      <c r="AR142" s="13">
        <f t="shared" si="59"/>
        <v>1.9356173521302338</v>
      </c>
    </row>
    <row r="143" spans="2:44">
      <c r="B143" s="21" t="s">
        <v>156</v>
      </c>
      <c r="C143" s="27">
        <v>11</v>
      </c>
      <c r="D143" s="153">
        <v>67</v>
      </c>
      <c r="E143" s="27">
        <v>45</v>
      </c>
      <c r="F143" s="155">
        <v>24.5</v>
      </c>
      <c r="G143" s="27">
        <v>45</v>
      </c>
      <c r="H143" s="77"/>
      <c r="I143" s="27">
        <v>90</v>
      </c>
      <c r="J143" s="77"/>
      <c r="K143" s="50"/>
      <c r="L143" s="155">
        <v>6065</v>
      </c>
      <c r="M143" s="28">
        <v>4260774</v>
      </c>
      <c r="N143" s="164">
        <v>3632.91</v>
      </c>
      <c r="O143" s="30"/>
      <c r="P143" s="164">
        <v>32196.23</v>
      </c>
      <c r="Q143" s="30"/>
      <c r="R143" s="155">
        <v>23455.25</v>
      </c>
      <c r="S143" s="28">
        <v>49726.76</v>
      </c>
      <c r="T143" s="155"/>
      <c r="U143" s="31">
        <v>5267</v>
      </c>
      <c r="X143" s="21" t="s">
        <v>156</v>
      </c>
      <c r="Y143" s="93">
        <f t="shared" si="40"/>
        <v>2.0975609756097562</v>
      </c>
      <c r="Z143" s="93">
        <f t="shared" si="41"/>
        <v>1.6092307692307692</v>
      </c>
      <c r="AA143" s="93">
        <f t="shared" si="42"/>
        <v>4.7340425531914896</v>
      </c>
      <c r="AB143" s="93">
        <f t="shared" si="43"/>
        <v>1.3199697428139183</v>
      </c>
      <c r="AC143" s="93">
        <f t="shared" si="44"/>
        <v>4.7894736842105257</v>
      </c>
      <c r="AD143" s="93">
        <f t="shared" si="45"/>
        <v>0.52631578947368429</v>
      </c>
      <c r="AE143" s="93">
        <f t="shared" si="46"/>
        <v>9.0526315789473681</v>
      </c>
      <c r="AF143" s="93">
        <f t="shared" si="47"/>
        <v>0.60869565217391308</v>
      </c>
      <c r="AG143" s="93">
        <f t="shared" si="48"/>
        <v>0.60869565217391308</v>
      </c>
      <c r="AH143" s="93">
        <f t="shared" si="49"/>
        <v>2.0619949299596536</v>
      </c>
      <c r="AI143" s="93">
        <f t="shared" si="50"/>
        <v>2.0930828332069926</v>
      </c>
      <c r="AJ143" s="93">
        <f t="shared" si="51"/>
        <v>1.0365813896506237</v>
      </c>
      <c r="AK143" s="93">
        <f t="shared" si="52"/>
        <v>1</v>
      </c>
      <c r="AL143" s="93">
        <f t="shared" si="53"/>
        <v>1.1466744362280328</v>
      </c>
      <c r="AM143" s="93">
        <f t="shared" si="54"/>
        <v>1</v>
      </c>
      <c r="AN143" s="93">
        <f t="shared" si="55"/>
        <v>1.0420955360309565</v>
      </c>
      <c r="AO143" s="93">
        <f t="shared" si="56"/>
        <v>2.7976901765154234</v>
      </c>
      <c r="AP143" s="93">
        <f t="shared" si="57"/>
        <v>0.99996455786042882</v>
      </c>
      <c r="AQ143" s="93">
        <f t="shared" si="58"/>
        <v>1.1032972292759671</v>
      </c>
      <c r="AR143" s="13">
        <f t="shared" si="59"/>
        <v>2.0856840782396535</v>
      </c>
    </row>
    <row r="144" spans="2:44">
      <c r="B144" s="21" t="s">
        <v>157</v>
      </c>
      <c r="C144" s="27">
        <v>4</v>
      </c>
      <c r="D144" s="153">
        <v>20</v>
      </c>
      <c r="E144" s="27">
        <v>40</v>
      </c>
      <c r="F144" s="155">
        <v>32.6</v>
      </c>
      <c r="G144" s="27">
        <v>20</v>
      </c>
      <c r="H144" s="153">
        <v>20</v>
      </c>
      <c r="I144" s="27">
        <v>100</v>
      </c>
      <c r="J144" s="77"/>
      <c r="K144" s="27">
        <v>12</v>
      </c>
      <c r="L144" s="155">
        <v>1388.54</v>
      </c>
      <c r="M144" s="28">
        <v>6519.11</v>
      </c>
      <c r="N144" s="164"/>
      <c r="O144" s="30"/>
      <c r="P144" s="164"/>
      <c r="Q144" s="30">
        <v>22295.97</v>
      </c>
      <c r="R144" s="155">
        <v>40617</v>
      </c>
      <c r="S144" s="28">
        <v>4321.25</v>
      </c>
      <c r="T144" s="155">
        <v>33090.050000000003</v>
      </c>
      <c r="U144" s="31">
        <v>1000</v>
      </c>
      <c r="X144" s="21" t="s">
        <v>157</v>
      </c>
      <c r="Y144" s="93">
        <f t="shared" si="40"/>
        <v>1.3292682926829267</v>
      </c>
      <c r="Z144" s="93">
        <f t="shared" si="41"/>
        <v>1.1753846153846155</v>
      </c>
      <c r="AA144" s="93">
        <f t="shared" si="42"/>
        <v>4.2553191489361701</v>
      </c>
      <c r="AB144" s="93">
        <f t="shared" si="43"/>
        <v>1.4302571860816944</v>
      </c>
      <c r="AC144" s="93">
        <f t="shared" si="44"/>
        <v>2.4210526315789473</v>
      </c>
      <c r="AD144" s="93">
        <f t="shared" si="45"/>
        <v>2.4210526315789473</v>
      </c>
      <c r="AE144" s="93">
        <f t="shared" si="46"/>
        <v>10</v>
      </c>
      <c r="AF144" s="93">
        <f t="shared" si="47"/>
        <v>0.60869565217391308</v>
      </c>
      <c r="AG144" s="93">
        <f t="shared" si="48"/>
        <v>5.304347826086957</v>
      </c>
      <c r="AH144" s="93">
        <f t="shared" si="49"/>
        <v>1.2271413779560358</v>
      </c>
      <c r="AI144" s="93">
        <f t="shared" si="50"/>
        <v>1.0016724490031126</v>
      </c>
      <c r="AJ144" s="93">
        <f t="shared" si="51"/>
        <v>1</v>
      </c>
      <c r="AK144" s="93">
        <f t="shared" si="52"/>
        <v>1</v>
      </c>
      <c r="AL144" s="93">
        <f t="shared" si="53"/>
        <v>0.99981754772095111</v>
      </c>
      <c r="AM144" s="93">
        <f t="shared" si="54"/>
        <v>1.0543413065653888</v>
      </c>
      <c r="AN144" s="93">
        <f t="shared" si="55"/>
        <v>1.0729132851789327</v>
      </c>
      <c r="AO144" s="93">
        <f t="shared" si="56"/>
        <v>1.1496902813680854</v>
      </c>
      <c r="AP144" s="93">
        <f t="shared" si="57"/>
        <v>1.0148551389995373</v>
      </c>
      <c r="AQ144" s="93">
        <f t="shared" si="58"/>
        <v>1.0195938808477834</v>
      </c>
      <c r="AR144" s="13">
        <f t="shared" si="59"/>
        <v>2.0781791185338947</v>
      </c>
    </row>
    <row r="145" spans="2:44">
      <c r="B145" s="21" t="s">
        <v>158</v>
      </c>
      <c r="C145" s="27">
        <v>4</v>
      </c>
      <c r="D145" s="153">
        <v>21</v>
      </c>
      <c r="E145" s="27">
        <v>90</v>
      </c>
      <c r="F145" s="155">
        <v>15</v>
      </c>
      <c r="G145" s="27">
        <v>90</v>
      </c>
      <c r="H145" s="153">
        <v>95</v>
      </c>
      <c r="I145" s="50"/>
      <c r="J145" s="77"/>
      <c r="K145" s="27">
        <v>6</v>
      </c>
      <c r="L145" s="155">
        <v>689.84</v>
      </c>
      <c r="M145" s="28">
        <v>7776.97</v>
      </c>
      <c r="N145" s="164"/>
      <c r="O145" s="30"/>
      <c r="P145" s="164"/>
      <c r="Q145" s="30"/>
      <c r="R145" s="155">
        <v>9600</v>
      </c>
      <c r="S145" s="28"/>
      <c r="T145" s="155">
        <v>13901</v>
      </c>
      <c r="U145" s="31">
        <v>15.3</v>
      </c>
      <c r="X145" s="21" t="s">
        <v>158</v>
      </c>
      <c r="Y145" s="93">
        <f t="shared" si="40"/>
        <v>1.3292682926829267</v>
      </c>
      <c r="Z145" s="93">
        <f t="shared" si="41"/>
        <v>1.1846153846153846</v>
      </c>
      <c r="AA145" s="93">
        <f t="shared" si="42"/>
        <v>9.0425531914893611</v>
      </c>
      <c r="AB145" s="93">
        <f t="shared" si="43"/>
        <v>1.1906202723146748</v>
      </c>
      <c r="AC145" s="93">
        <f t="shared" si="44"/>
        <v>9.0526315789473681</v>
      </c>
      <c r="AD145" s="93">
        <f t="shared" si="45"/>
        <v>9.5263157894736832</v>
      </c>
      <c r="AE145" s="93">
        <f t="shared" si="46"/>
        <v>0.52631578947368429</v>
      </c>
      <c r="AF145" s="93">
        <f t="shared" si="47"/>
        <v>0.60869565217391308</v>
      </c>
      <c r="AG145" s="93">
        <f t="shared" si="48"/>
        <v>2.9565217391304346</v>
      </c>
      <c r="AH145" s="93">
        <f t="shared" si="49"/>
        <v>1.1024076740892375</v>
      </c>
      <c r="AI145" s="93">
        <f t="shared" si="50"/>
        <v>1.0019951474547502</v>
      </c>
      <c r="AJ145" s="93">
        <f t="shared" si="51"/>
        <v>1</v>
      </c>
      <c r="AK145" s="93">
        <f t="shared" si="52"/>
        <v>1</v>
      </c>
      <c r="AL145" s="93">
        <f t="shared" si="53"/>
        <v>0.99981754772095111</v>
      </c>
      <c r="AM145" s="93">
        <f t="shared" si="54"/>
        <v>1</v>
      </c>
      <c r="AN145" s="93">
        <f t="shared" si="55"/>
        <v>1.0172153449733721</v>
      </c>
      <c r="AO145" s="93">
        <f t="shared" si="56"/>
        <v>0.99284985502103107</v>
      </c>
      <c r="AP145" s="93">
        <f t="shared" si="57"/>
        <v>1.0062200324944879</v>
      </c>
      <c r="AQ145" s="93">
        <f t="shared" si="58"/>
        <v>1.0002775726225119</v>
      </c>
      <c r="AR145" s="13">
        <f t="shared" si="59"/>
        <v>2.3967537297198831</v>
      </c>
    </row>
    <row r="146" spans="2:44">
      <c r="B146" s="21" t="s">
        <v>159</v>
      </c>
      <c r="C146" s="27">
        <v>14</v>
      </c>
      <c r="D146" s="153">
        <v>98</v>
      </c>
      <c r="E146" s="27">
        <v>100</v>
      </c>
      <c r="F146" s="155">
        <v>35</v>
      </c>
      <c r="G146" s="27">
        <v>100</v>
      </c>
      <c r="H146" s="153">
        <v>50</v>
      </c>
      <c r="I146" s="27">
        <v>100</v>
      </c>
      <c r="J146" s="77"/>
      <c r="K146" s="27">
        <v>16</v>
      </c>
      <c r="L146" s="155">
        <v>1200</v>
      </c>
      <c r="M146" s="28">
        <v>8385.58</v>
      </c>
      <c r="N146" s="164">
        <v>801.5</v>
      </c>
      <c r="O146" s="30">
        <v>1850.81</v>
      </c>
      <c r="P146" s="164">
        <v>8608</v>
      </c>
      <c r="Q146" s="30">
        <v>8142</v>
      </c>
      <c r="R146" s="155">
        <v>36040.410000000003</v>
      </c>
      <c r="S146" s="28">
        <v>27600</v>
      </c>
      <c r="T146" s="155">
        <v>768</v>
      </c>
      <c r="U146" s="31">
        <v>962.01</v>
      </c>
      <c r="X146" s="21" t="s">
        <v>159</v>
      </c>
      <c r="Y146" s="93">
        <f t="shared" si="40"/>
        <v>2.4268292682926829</v>
      </c>
      <c r="Z146" s="93">
        <f t="shared" si="41"/>
        <v>1.8953846153846152</v>
      </c>
      <c r="AA146" s="93">
        <f t="shared" si="42"/>
        <v>10</v>
      </c>
      <c r="AB146" s="93">
        <f t="shared" si="43"/>
        <v>1.4629349470499244</v>
      </c>
      <c r="AC146" s="93">
        <f t="shared" si="44"/>
        <v>10</v>
      </c>
      <c r="AD146" s="93">
        <f t="shared" si="45"/>
        <v>5.2631578947368416</v>
      </c>
      <c r="AE146" s="93">
        <f t="shared" si="46"/>
        <v>10</v>
      </c>
      <c r="AF146" s="93">
        <f t="shared" si="47"/>
        <v>0.60869565217391308</v>
      </c>
      <c r="AG146" s="93">
        <f t="shared" si="48"/>
        <v>6.8695652173913047</v>
      </c>
      <c r="AH146" s="93">
        <f t="shared" si="49"/>
        <v>1.1934827368696665</v>
      </c>
      <c r="AI146" s="93">
        <f t="shared" si="50"/>
        <v>1.002151283673925</v>
      </c>
      <c r="AJ146" s="93">
        <f t="shared" si="51"/>
        <v>1.0080706606563266</v>
      </c>
      <c r="AK146" s="93">
        <f t="shared" si="52"/>
        <v>1.1392300063566414</v>
      </c>
      <c r="AL146" s="93">
        <f t="shared" si="53"/>
        <v>1.0390812781722789</v>
      </c>
      <c r="AM146" s="93">
        <f t="shared" si="54"/>
        <v>1.0198442551750562</v>
      </c>
      <c r="AN146" s="93">
        <f t="shared" si="55"/>
        <v>1.0646949972669695</v>
      </c>
      <c r="AO146" s="93">
        <f t="shared" si="56"/>
        <v>1.9945960551202377</v>
      </c>
      <c r="AP146" s="93">
        <f t="shared" si="57"/>
        <v>1.000310159221407</v>
      </c>
      <c r="AQ146" s="93">
        <f t="shared" si="58"/>
        <v>1.0188486523015479</v>
      </c>
      <c r="AR146" s="13">
        <f t="shared" si="59"/>
        <v>3.1582567199917553</v>
      </c>
    </row>
    <row r="147" spans="2:44">
      <c r="B147" s="21" t="s">
        <v>160</v>
      </c>
      <c r="C147" s="27">
        <v>3</v>
      </c>
      <c r="D147" s="153">
        <v>18</v>
      </c>
      <c r="E147" s="27">
        <v>80</v>
      </c>
      <c r="F147" s="155">
        <v>34.6</v>
      </c>
      <c r="G147" s="27">
        <v>80</v>
      </c>
      <c r="H147" s="153">
        <v>70</v>
      </c>
      <c r="I147" s="27">
        <v>100</v>
      </c>
      <c r="J147" s="153">
        <v>1</v>
      </c>
      <c r="K147" s="27">
        <v>24</v>
      </c>
      <c r="L147" s="155">
        <v>2574</v>
      </c>
      <c r="M147" s="28">
        <v>4053</v>
      </c>
      <c r="N147" s="164">
        <v>4480</v>
      </c>
      <c r="O147" s="30"/>
      <c r="P147" s="164">
        <v>205</v>
      </c>
      <c r="Q147" s="30"/>
      <c r="R147" s="155"/>
      <c r="S147" s="28">
        <v>38283</v>
      </c>
      <c r="T147" s="155">
        <v>101</v>
      </c>
      <c r="U147" s="31">
        <v>75.39</v>
      </c>
      <c r="X147" s="21" t="s">
        <v>160</v>
      </c>
      <c r="Y147" s="93">
        <f t="shared" si="40"/>
        <v>1.2195121951219512</v>
      </c>
      <c r="Z147" s="93">
        <f t="shared" si="41"/>
        <v>1.1569230769230769</v>
      </c>
      <c r="AA147" s="93">
        <f t="shared" si="42"/>
        <v>8.085106382978724</v>
      </c>
      <c r="AB147" s="93">
        <f t="shared" si="43"/>
        <v>1.4574886535552194</v>
      </c>
      <c r="AC147" s="93">
        <f t="shared" si="44"/>
        <v>8.1052631578947363</v>
      </c>
      <c r="AD147" s="93">
        <f t="shared" si="45"/>
        <v>7.1578947368421053</v>
      </c>
      <c r="AE147" s="93">
        <f t="shared" si="46"/>
        <v>10</v>
      </c>
      <c r="AF147" s="93">
        <f t="shared" si="47"/>
        <v>1</v>
      </c>
      <c r="AG147" s="93">
        <f t="shared" si="48"/>
        <v>10</v>
      </c>
      <c r="AH147" s="93">
        <f t="shared" si="49"/>
        <v>1.4387727169941564</v>
      </c>
      <c r="AI147" s="93">
        <f t="shared" si="50"/>
        <v>1.0010397793271804</v>
      </c>
      <c r="AJ147" s="93">
        <f t="shared" si="51"/>
        <v>1.045111116332305</v>
      </c>
      <c r="AK147" s="93">
        <f t="shared" si="52"/>
        <v>1</v>
      </c>
      <c r="AL147" s="93">
        <f t="shared" si="53"/>
        <v>1.0007526156510769</v>
      </c>
      <c r="AM147" s="93">
        <f t="shared" si="54"/>
        <v>1</v>
      </c>
      <c r="AN147" s="93">
        <f t="shared" si="55"/>
        <v>0.99997640419981615</v>
      </c>
      <c r="AO147" s="93">
        <f t="shared" si="56"/>
        <v>2.3823371658325501</v>
      </c>
      <c r="AP147" s="93">
        <f t="shared" si="57"/>
        <v>1.0000100080394116</v>
      </c>
      <c r="AQ147" s="93">
        <f t="shared" si="58"/>
        <v>1.0014563244872998</v>
      </c>
      <c r="AR147" s="13">
        <f t="shared" si="59"/>
        <v>3.1606128596936638</v>
      </c>
    </row>
    <row r="148" spans="2:44">
      <c r="B148" s="21" t="s">
        <v>161</v>
      </c>
      <c r="C148" s="27">
        <v>3</v>
      </c>
      <c r="D148" s="153">
        <v>14</v>
      </c>
      <c r="E148" s="27">
        <v>70</v>
      </c>
      <c r="F148" s="155">
        <v>40</v>
      </c>
      <c r="G148" s="27">
        <v>70</v>
      </c>
      <c r="H148" s="77"/>
      <c r="I148" s="50"/>
      <c r="J148" s="77"/>
      <c r="K148" s="27">
        <v>8</v>
      </c>
      <c r="L148" s="155">
        <v>1164</v>
      </c>
      <c r="M148" s="28">
        <v>27857.67</v>
      </c>
      <c r="N148" s="164"/>
      <c r="O148" s="30"/>
      <c r="P148" s="164"/>
      <c r="Q148" s="30"/>
      <c r="R148" s="155">
        <v>46538.92</v>
      </c>
      <c r="S148" s="28">
        <v>5783.37</v>
      </c>
      <c r="T148" s="155">
        <v>197.68</v>
      </c>
      <c r="U148" s="31">
        <v>106.86</v>
      </c>
      <c r="X148" s="21" t="s">
        <v>161</v>
      </c>
      <c r="Y148" s="93">
        <f t="shared" si="40"/>
        <v>1.2195121951219512</v>
      </c>
      <c r="Z148" s="93">
        <f t="shared" si="41"/>
        <v>1.1200000000000001</v>
      </c>
      <c r="AA148" s="93">
        <f t="shared" si="42"/>
        <v>7.1276595744680851</v>
      </c>
      <c r="AB148" s="93">
        <f t="shared" si="43"/>
        <v>1.5310136157337366</v>
      </c>
      <c r="AC148" s="93">
        <f t="shared" si="44"/>
        <v>7.1578947368421053</v>
      </c>
      <c r="AD148" s="93">
        <f t="shared" si="45"/>
        <v>0.52631578947368429</v>
      </c>
      <c r="AE148" s="93">
        <f t="shared" si="46"/>
        <v>0.52631578947368429</v>
      </c>
      <c r="AF148" s="93">
        <f t="shared" si="47"/>
        <v>0.60869565217391308</v>
      </c>
      <c r="AG148" s="93">
        <f t="shared" si="48"/>
        <v>3.7391304347826089</v>
      </c>
      <c r="AH148" s="93">
        <f t="shared" si="49"/>
        <v>1.1870559251633481</v>
      </c>
      <c r="AI148" s="93">
        <f t="shared" si="50"/>
        <v>1.0071467627361004</v>
      </c>
      <c r="AJ148" s="93">
        <f t="shared" si="51"/>
        <v>1</v>
      </c>
      <c r="AK148" s="93">
        <f t="shared" si="52"/>
        <v>1</v>
      </c>
      <c r="AL148" s="93">
        <f t="shared" si="53"/>
        <v>0.99981754772095111</v>
      </c>
      <c r="AM148" s="93">
        <f t="shared" si="54"/>
        <v>1</v>
      </c>
      <c r="AN148" s="93">
        <f t="shared" si="55"/>
        <v>1.0835474131107803</v>
      </c>
      <c r="AO148" s="93">
        <f t="shared" si="56"/>
        <v>1.2027581492698625</v>
      </c>
      <c r="AP148" s="93">
        <f t="shared" si="57"/>
        <v>1.000053514210739</v>
      </c>
      <c r="AQ148" s="93">
        <f t="shared" si="58"/>
        <v>1.0020736538463424</v>
      </c>
      <c r="AR148" s="13">
        <f t="shared" si="59"/>
        <v>1.7915258291646263</v>
      </c>
    </row>
    <row r="149" spans="2:44">
      <c r="B149" s="21" t="s">
        <v>162</v>
      </c>
      <c r="C149" s="27">
        <v>2</v>
      </c>
      <c r="D149" s="153">
        <v>9</v>
      </c>
      <c r="E149" s="27">
        <v>60</v>
      </c>
      <c r="F149" s="155">
        <v>15</v>
      </c>
      <c r="G149" s="27">
        <v>50</v>
      </c>
      <c r="H149" s="153">
        <v>10</v>
      </c>
      <c r="I149" s="50"/>
      <c r="J149" s="77"/>
      <c r="K149" s="27">
        <v>24</v>
      </c>
      <c r="L149" s="155">
        <v>1132.5</v>
      </c>
      <c r="M149" s="28">
        <v>22759.42</v>
      </c>
      <c r="N149" s="164">
        <v>466.17</v>
      </c>
      <c r="O149" s="30">
        <v>37613.15</v>
      </c>
      <c r="P149" s="164"/>
      <c r="Q149" s="30"/>
      <c r="R149" s="155">
        <v>7331.81</v>
      </c>
      <c r="S149" s="28">
        <v>2053.44</v>
      </c>
      <c r="T149" s="155">
        <v>1054.1199999999999</v>
      </c>
      <c r="U149" s="31">
        <v>500</v>
      </c>
      <c r="X149" s="21" t="s">
        <v>162</v>
      </c>
      <c r="Y149" s="93">
        <f t="shared" si="40"/>
        <v>1.1097560975609757</v>
      </c>
      <c r="Z149" s="93">
        <f t="shared" si="41"/>
        <v>1.0738461538461539</v>
      </c>
      <c r="AA149" s="93">
        <f t="shared" si="42"/>
        <v>6.1702127659574471</v>
      </c>
      <c r="AB149" s="93">
        <f t="shared" si="43"/>
        <v>1.1906202723146748</v>
      </c>
      <c r="AC149" s="93">
        <f t="shared" si="44"/>
        <v>5.2631578947368416</v>
      </c>
      <c r="AD149" s="93">
        <f t="shared" si="45"/>
        <v>1.4736842105263157</v>
      </c>
      <c r="AE149" s="93">
        <f t="shared" si="46"/>
        <v>0.52631578947368429</v>
      </c>
      <c r="AF149" s="93">
        <f t="shared" si="47"/>
        <v>0.60869565217391308</v>
      </c>
      <c r="AG149" s="93">
        <f t="shared" si="48"/>
        <v>10</v>
      </c>
      <c r="AH149" s="93">
        <f t="shared" si="49"/>
        <v>1.1814324649203194</v>
      </c>
      <c r="AI149" s="93">
        <f t="shared" si="50"/>
        <v>1.0058388291178428</v>
      </c>
      <c r="AJ149" s="93">
        <f t="shared" si="51"/>
        <v>1.0046940734599623</v>
      </c>
      <c r="AK149" s="93">
        <f t="shared" si="52"/>
        <v>3.8295066017545336</v>
      </c>
      <c r="AL149" s="93">
        <f t="shared" si="53"/>
        <v>0.99981754772095111</v>
      </c>
      <c r="AM149" s="93">
        <f t="shared" si="54"/>
        <v>1</v>
      </c>
      <c r="AN149" s="93">
        <f t="shared" si="55"/>
        <v>1.0131423040282501</v>
      </c>
      <c r="AO149" s="93">
        <f t="shared" si="56"/>
        <v>1.067379772308412</v>
      </c>
      <c r="AP149" s="93">
        <f t="shared" si="57"/>
        <v>1.0004389137284422</v>
      </c>
      <c r="AQ149" s="93">
        <f t="shared" si="58"/>
        <v>1.0097856609710334</v>
      </c>
      <c r="AR149" s="13">
        <f t="shared" si="59"/>
        <v>2.1330697370841976</v>
      </c>
    </row>
    <row r="150" spans="2:44">
      <c r="B150" s="21" t="s">
        <v>163</v>
      </c>
      <c r="C150" s="27">
        <v>1</v>
      </c>
      <c r="D150" s="153">
        <v>3</v>
      </c>
      <c r="E150" s="27">
        <v>90</v>
      </c>
      <c r="F150" s="155">
        <v>2.5</v>
      </c>
      <c r="G150" s="27">
        <v>100</v>
      </c>
      <c r="H150" s="77"/>
      <c r="I150" s="50"/>
      <c r="J150" s="77"/>
      <c r="K150" s="27">
        <v>20</v>
      </c>
      <c r="L150" s="155">
        <v>627</v>
      </c>
      <c r="M150" s="28">
        <v>3575</v>
      </c>
      <c r="N150" s="164"/>
      <c r="O150" s="30"/>
      <c r="P150" s="164">
        <v>55.5</v>
      </c>
      <c r="Q150" s="30"/>
      <c r="R150" s="155">
        <v>23390</v>
      </c>
      <c r="S150" s="28">
        <v>600</v>
      </c>
      <c r="T150" s="155">
        <v>1322.8</v>
      </c>
      <c r="U150" s="31">
        <v>181.09</v>
      </c>
      <c r="X150" s="21" t="s">
        <v>163</v>
      </c>
      <c r="Y150" s="93">
        <f t="shared" si="40"/>
        <v>1</v>
      </c>
      <c r="Z150" s="93">
        <f t="shared" si="41"/>
        <v>1.0184615384615385</v>
      </c>
      <c r="AA150" s="93">
        <f t="shared" si="42"/>
        <v>9.0425531914893611</v>
      </c>
      <c r="AB150" s="93">
        <f t="shared" si="43"/>
        <v>1.0204236006051437</v>
      </c>
      <c r="AC150" s="93">
        <f t="shared" si="44"/>
        <v>10</v>
      </c>
      <c r="AD150" s="93">
        <f t="shared" si="45"/>
        <v>0.52631578947368429</v>
      </c>
      <c r="AE150" s="93">
        <f t="shared" si="46"/>
        <v>0.52631578947368429</v>
      </c>
      <c r="AF150" s="93">
        <f t="shared" si="47"/>
        <v>0.60869565217391308</v>
      </c>
      <c r="AG150" s="93">
        <f t="shared" si="48"/>
        <v>8.4347826086956523</v>
      </c>
      <c r="AH150" s="93">
        <f t="shared" si="49"/>
        <v>1.0911893172107636</v>
      </c>
      <c r="AI150" s="93">
        <f t="shared" si="50"/>
        <v>1.0009171505291563</v>
      </c>
      <c r="AJ150" s="93">
        <f t="shared" si="51"/>
        <v>1</v>
      </c>
      <c r="AK150" s="93">
        <f t="shared" si="52"/>
        <v>1</v>
      </c>
      <c r="AL150" s="93">
        <f t="shared" si="53"/>
        <v>1.0000707002581315</v>
      </c>
      <c r="AM150" s="93">
        <f t="shared" si="54"/>
        <v>1</v>
      </c>
      <c r="AN150" s="93">
        <f t="shared" si="55"/>
        <v>1.0419783651053862</v>
      </c>
      <c r="AO150" s="93">
        <f t="shared" si="56"/>
        <v>1.0146269463275355</v>
      </c>
      <c r="AP150" s="93">
        <f t="shared" si="57"/>
        <v>1.000559820204572</v>
      </c>
      <c r="AQ150" s="93">
        <f t="shared" si="58"/>
        <v>1.0035297821692448</v>
      </c>
      <c r="AR150" s="13">
        <f t="shared" si="59"/>
        <v>2.2279168553777775</v>
      </c>
    </row>
    <row r="151" spans="2:44">
      <c r="B151" s="21" t="s">
        <v>164</v>
      </c>
      <c r="C151" s="27">
        <v>2</v>
      </c>
      <c r="D151" s="153">
        <v>15.3</v>
      </c>
      <c r="E151" s="27">
        <v>6</v>
      </c>
      <c r="F151" s="155">
        <v>7.3</v>
      </c>
      <c r="G151" s="27">
        <v>6</v>
      </c>
      <c r="H151" s="77"/>
      <c r="I151" s="50"/>
      <c r="J151" s="153">
        <v>4</v>
      </c>
      <c r="K151" s="27">
        <v>24</v>
      </c>
      <c r="L151" s="155">
        <v>3012.58</v>
      </c>
      <c r="M151" s="28">
        <v>34459.21</v>
      </c>
      <c r="N151" s="164"/>
      <c r="O151" s="30"/>
      <c r="P151" s="164"/>
      <c r="Q151" s="30"/>
      <c r="R151" s="155"/>
      <c r="S151" s="28">
        <v>13796.93</v>
      </c>
      <c r="T151" s="155">
        <v>3019.3</v>
      </c>
      <c r="U151" s="31">
        <v>353</v>
      </c>
      <c r="X151" s="21" t="s">
        <v>164</v>
      </c>
      <c r="Y151" s="93">
        <f t="shared" si="40"/>
        <v>1.1097560975609757</v>
      </c>
      <c r="Z151" s="93">
        <f t="shared" si="41"/>
        <v>1.1320000000000001</v>
      </c>
      <c r="AA151" s="93">
        <f t="shared" si="42"/>
        <v>1</v>
      </c>
      <c r="AB151" s="93">
        <f t="shared" si="43"/>
        <v>1.0857791225416036</v>
      </c>
      <c r="AC151" s="93">
        <f t="shared" si="44"/>
        <v>1.0947368421052632</v>
      </c>
      <c r="AD151" s="93">
        <f t="shared" si="45"/>
        <v>0.52631578947368429</v>
      </c>
      <c r="AE151" s="93">
        <f t="shared" si="46"/>
        <v>0.52631578947368429</v>
      </c>
      <c r="AF151" s="93">
        <f t="shared" si="47"/>
        <v>2.1739130434782608</v>
      </c>
      <c r="AG151" s="93">
        <f t="shared" si="48"/>
        <v>10</v>
      </c>
      <c r="AH151" s="93">
        <f t="shared" si="49"/>
        <v>1.5170691358318555</v>
      </c>
      <c r="AI151" s="93">
        <f t="shared" si="50"/>
        <v>1.0088403587932322</v>
      </c>
      <c r="AJ151" s="93">
        <f t="shared" si="51"/>
        <v>1</v>
      </c>
      <c r="AK151" s="93">
        <f t="shared" si="52"/>
        <v>1</v>
      </c>
      <c r="AL151" s="93">
        <f t="shared" si="53"/>
        <v>0.99981754772095111</v>
      </c>
      <c r="AM151" s="93">
        <f t="shared" si="54"/>
        <v>1</v>
      </c>
      <c r="AN151" s="93">
        <f t="shared" si="55"/>
        <v>0.99997640419981615</v>
      </c>
      <c r="AO151" s="93">
        <f t="shared" si="56"/>
        <v>1.4936115289534495</v>
      </c>
      <c r="AP151" s="93">
        <f t="shared" si="57"/>
        <v>1.0013232482109515</v>
      </c>
      <c r="AQ151" s="93">
        <f t="shared" si="58"/>
        <v>1.0069020443272689</v>
      </c>
      <c r="AR151" s="13">
        <f t="shared" si="59"/>
        <v>1.5619135238247894</v>
      </c>
    </row>
    <row r="152" spans="2:44">
      <c r="B152" s="21" t="s">
        <v>165</v>
      </c>
      <c r="C152" s="27">
        <v>1</v>
      </c>
      <c r="D152" s="153">
        <v>9.17</v>
      </c>
      <c r="E152" s="27">
        <v>25</v>
      </c>
      <c r="F152" s="155">
        <v>230</v>
      </c>
      <c r="G152" s="27">
        <v>25</v>
      </c>
      <c r="H152" s="77"/>
      <c r="I152" s="27">
        <v>100</v>
      </c>
      <c r="J152" s="77"/>
      <c r="K152" s="27">
        <v>24</v>
      </c>
      <c r="L152" s="155">
        <v>420</v>
      </c>
      <c r="M152" s="28">
        <v>29374</v>
      </c>
      <c r="N152" s="164"/>
      <c r="O152" s="30">
        <v>782.2</v>
      </c>
      <c r="P152" s="164">
        <v>4267.8500000000004</v>
      </c>
      <c r="Q152" s="30"/>
      <c r="R152" s="155">
        <v>19247.919999999998</v>
      </c>
      <c r="S152" s="28"/>
      <c r="T152" s="155">
        <v>42169.25</v>
      </c>
      <c r="U152" s="31">
        <v>141.69999999999999</v>
      </c>
      <c r="X152" s="21" t="s">
        <v>165</v>
      </c>
      <c r="Y152" s="93">
        <f t="shared" si="40"/>
        <v>1</v>
      </c>
      <c r="Z152" s="93">
        <f t="shared" si="41"/>
        <v>1.0754153846153847</v>
      </c>
      <c r="AA152" s="93">
        <f t="shared" si="42"/>
        <v>2.8191489361702127</v>
      </c>
      <c r="AB152" s="93">
        <f t="shared" si="43"/>
        <v>4.1180030257186075</v>
      </c>
      <c r="AC152" s="93">
        <f t="shared" si="44"/>
        <v>2.8947368421052628</v>
      </c>
      <c r="AD152" s="93">
        <f t="shared" si="45"/>
        <v>0.52631578947368429</v>
      </c>
      <c r="AE152" s="93">
        <f t="shared" si="46"/>
        <v>10</v>
      </c>
      <c r="AF152" s="93">
        <f t="shared" si="47"/>
        <v>0.60869565217391308</v>
      </c>
      <c r="AG152" s="93">
        <f t="shared" si="48"/>
        <v>10</v>
      </c>
      <c r="AH152" s="93">
        <f t="shared" si="49"/>
        <v>1.0542351498994322</v>
      </c>
      <c r="AI152" s="93">
        <f t="shared" si="50"/>
        <v>1.0075357705296319</v>
      </c>
      <c r="AJ152" s="93">
        <f t="shared" si="51"/>
        <v>1</v>
      </c>
      <c r="AK152" s="93">
        <f t="shared" si="52"/>
        <v>1.0588421885402419</v>
      </c>
      <c r="AL152" s="93">
        <f t="shared" si="53"/>
        <v>1.0192845216994246</v>
      </c>
      <c r="AM152" s="93">
        <f t="shared" si="54"/>
        <v>1</v>
      </c>
      <c r="AN152" s="93">
        <f t="shared" si="55"/>
        <v>1.034540336792956</v>
      </c>
      <c r="AO152" s="93">
        <f t="shared" si="56"/>
        <v>0.99284985502103107</v>
      </c>
      <c r="AP152" s="93">
        <f t="shared" si="57"/>
        <v>1.0189407950888512</v>
      </c>
      <c r="AQ152" s="93">
        <f t="shared" si="58"/>
        <v>1.0027570906073544</v>
      </c>
      <c r="AR152" s="13">
        <f t="shared" si="59"/>
        <v>2.2753316493913678</v>
      </c>
    </row>
    <row r="153" spans="2:44">
      <c r="B153" s="21" t="s">
        <v>166</v>
      </c>
      <c r="C153" s="27">
        <v>4</v>
      </c>
      <c r="D153" s="153">
        <v>30</v>
      </c>
      <c r="E153" s="27">
        <v>90</v>
      </c>
      <c r="F153" s="155">
        <v>120</v>
      </c>
      <c r="G153" s="27">
        <v>90</v>
      </c>
      <c r="H153" s="153">
        <v>60</v>
      </c>
      <c r="I153" s="27">
        <v>80</v>
      </c>
      <c r="J153" s="77"/>
      <c r="K153" s="27">
        <v>24</v>
      </c>
      <c r="L153" s="155">
        <v>960.01</v>
      </c>
      <c r="M153" s="28">
        <v>2489932.77</v>
      </c>
      <c r="N153" s="164">
        <v>249</v>
      </c>
      <c r="O153" s="30"/>
      <c r="P153" s="164">
        <v>31700</v>
      </c>
      <c r="Q153" s="30"/>
      <c r="R153" s="155">
        <v>38157.83</v>
      </c>
      <c r="S153" s="28">
        <v>51950.94</v>
      </c>
      <c r="T153" s="155">
        <v>2621.1799999999998</v>
      </c>
      <c r="U153" s="31">
        <v>1505.15</v>
      </c>
      <c r="X153" s="21" t="s">
        <v>166</v>
      </c>
      <c r="Y153" s="93">
        <f t="shared" si="40"/>
        <v>1.3292682926829267</v>
      </c>
      <c r="Z153" s="93">
        <f t="shared" si="41"/>
        <v>1.2676923076923077</v>
      </c>
      <c r="AA153" s="93">
        <f t="shared" si="42"/>
        <v>9.0425531914893611</v>
      </c>
      <c r="AB153" s="93">
        <f t="shared" si="43"/>
        <v>2.6202723146747351</v>
      </c>
      <c r="AC153" s="93">
        <f t="shared" si="44"/>
        <v>9.0526315789473681</v>
      </c>
      <c r="AD153" s="93">
        <f t="shared" si="45"/>
        <v>6.2105263157894743</v>
      </c>
      <c r="AE153" s="93">
        <f t="shared" si="46"/>
        <v>8.1052631578947363</v>
      </c>
      <c r="AF153" s="93">
        <f t="shared" si="47"/>
        <v>0.60869565217391308</v>
      </c>
      <c r="AG153" s="93">
        <f t="shared" si="48"/>
        <v>10</v>
      </c>
      <c r="AH153" s="93">
        <f t="shared" si="49"/>
        <v>1.1506391107196838</v>
      </c>
      <c r="AI153" s="93">
        <f t="shared" si="50"/>
        <v>1.6387813028164686</v>
      </c>
      <c r="AJ153" s="93">
        <f t="shared" si="51"/>
        <v>1.0025072919568625</v>
      </c>
      <c r="AK153" s="93">
        <f t="shared" si="52"/>
        <v>1</v>
      </c>
      <c r="AL153" s="93">
        <f t="shared" si="53"/>
        <v>1.1444109788672214</v>
      </c>
      <c r="AM153" s="93">
        <f t="shared" si="54"/>
        <v>1</v>
      </c>
      <c r="AN153" s="93">
        <f t="shared" si="55"/>
        <v>1.0684972970557969</v>
      </c>
      <c r="AO153" s="93">
        <f t="shared" si="56"/>
        <v>2.8784171280855921</v>
      </c>
      <c r="AP153" s="93">
        <f t="shared" si="57"/>
        <v>1.0011440935054403</v>
      </c>
      <c r="AQ153" s="93">
        <f t="shared" si="58"/>
        <v>1.0295031253892637</v>
      </c>
      <c r="AR153" s="13">
        <f t="shared" si="59"/>
        <v>3.2184633231442712</v>
      </c>
    </row>
    <row r="154" spans="2:44">
      <c r="B154" s="21" t="s">
        <v>167</v>
      </c>
      <c r="C154" s="27">
        <v>2</v>
      </c>
      <c r="D154" s="153">
        <v>12</v>
      </c>
      <c r="E154" s="27">
        <v>97</v>
      </c>
      <c r="F154" s="155">
        <v>123</v>
      </c>
      <c r="G154" s="27">
        <v>73</v>
      </c>
      <c r="H154" s="153">
        <v>62</v>
      </c>
      <c r="I154" s="27">
        <v>100</v>
      </c>
      <c r="J154" s="153">
        <v>4</v>
      </c>
      <c r="K154" s="27">
        <v>12</v>
      </c>
      <c r="L154" s="155">
        <v>592</v>
      </c>
      <c r="M154" s="28">
        <v>19393</v>
      </c>
      <c r="N154" s="164">
        <v>2351</v>
      </c>
      <c r="O154" s="30">
        <v>8700</v>
      </c>
      <c r="P154" s="164"/>
      <c r="Q154" s="30"/>
      <c r="R154" s="155"/>
      <c r="S154" s="28">
        <v>8704</v>
      </c>
      <c r="T154" s="155"/>
      <c r="U154" s="31">
        <v>2914</v>
      </c>
      <c r="X154" s="21" t="s">
        <v>167</v>
      </c>
      <c r="Y154" s="93">
        <f t="shared" si="40"/>
        <v>1.1097560975609757</v>
      </c>
      <c r="Z154" s="93">
        <f t="shared" si="41"/>
        <v>1.1015384615384616</v>
      </c>
      <c r="AA154" s="93">
        <f t="shared" si="42"/>
        <v>9.712765957446809</v>
      </c>
      <c r="AB154" s="93">
        <f t="shared" si="43"/>
        <v>2.6611195158850229</v>
      </c>
      <c r="AC154" s="93">
        <f t="shared" si="44"/>
        <v>7.4421052631578952</v>
      </c>
      <c r="AD154" s="93">
        <f t="shared" si="45"/>
        <v>6.3999999999999995</v>
      </c>
      <c r="AE154" s="93">
        <f t="shared" si="46"/>
        <v>10</v>
      </c>
      <c r="AF154" s="93">
        <f t="shared" si="47"/>
        <v>2.1739130434782608</v>
      </c>
      <c r="AG154" s="93">
        <f t="shared" si="48"/>
        <v>5.304347826086957</v>
      </c>
      <c r="AH154" s="93">
        <f t="shared" si="49"/>
        <v>1.084941028051843</v>
      </c>
      <c r="AI154" s="93">
        <f t="shared" si="50"/>
        <v>1.004975188870469</v>
      </c>
      <c r="AJ154" s="93">
        <f t="shared" si="51"/>
        <v>1.0236732666288504</v>
      </c>
      <c r="AK154" s="93">
        <f t="shared" si="52"/>
        <v>1.654470775121585</v>
      </c>
      <c r="AL154" s="93">
        <f t="shared" si="53"/>
        <v>0.99981754772095111</v>
      </c>
      <c r="AM154" s="93">
        <f t="shared" si="54"/>
        <v>1</v>
      </c>
      <c r="AN154" s="93">
        <f t="shared" si="55"/>
        <v>0.99997640419981615</v>
      </c>
      <c r="AO154" s="93">
        <f t="shared" si="56"/>
        <v>1.3087628595740561</v>
      </c>
      <c r="AP154" s="93">
        <f t="shared" si="57"/>
        <v>0.99996455786042882</v>
      </c>
      <c r="AQ154" s="93">
        <f t="shared" si="58"/>
        <v>1.057139746535982</v>
      </c>
      <c r="AR154" s="13">
        <f t="shared" si="59"/>
        <v>3.002066712616756</v>
      </c>
    </row>
    <row r="155" spans="2:44">
      <c r="B155" s="21" t="s">
        <v>168</v>
      </c>
      <c r="C155" s="27">
        <v>2</v>
      </c>
      <c r="D155" s="153">
        <v>12</v>
      </c>
      <c r="E155" s="27">
        <v>60</v>
      </c>
      <c r="F155" s="155">
        <v>170</v>
      </c>
      <c r="G155" s="27">
        <v>90</v>
      </c>
      <c r="H155" s="153">
        <v>72</v>
      </c>
      <c r="I155" s="27">
        <v>73</v>
      </c>
      <c r="J155" s="153">
        <v>7</v>
      </c>
      <c r="K155" s="27">
        <v>24</v>
      </c>
      <c r="L155" s="155">
        <v>597.21</v>
      </c>
      <c r="M155" s="28">
        <v>16540</v>
      </c>
      <c r="N155" s="164">
        <v>1794</v>
      </c>
      <c r="O155" s="30"/>
      <c r="P155" s="164">
        <v>3698</v>
      </c>
      <c r="Q155" s="30"/>
      <c r="R155" s="155"/>
      <c r="S155" s="28"/>
      <c r="T155" s="155"/>
      <c r="U155" s="31">
        <v>710</v>
      </c>
      <c r="X155" s="21" t="s">
        <v>168</v>
      </c>
      <c r="Y155" s="93">
        <f t="shared" si="40"/>
        <v>1.1097560975609757</v>
      </c>
      <c r="Z155" s="93">
        <f t="shared" si="41"/>
        <v>1.1015384615384616</v>
      </c>
      <c r="AA155" s="93">
        <f t="shared" si="42"/>
        <v>6.1702127659574471</v>
      </c>
      <c r="AB155" s="93">
        <f t="shared" si="43"/>
        <v>3.3010590015128591</v>
      </c>
      <c r="AC155" s="93">
        <f t="shared" si="44"/>
        <v>9.0526315789473681</v>
      </c>
      <c r="AD155" s="93">
        <f t="shared" si="45"/>
        <v>7.3473684210526313</v>
      </c>
      <c r="AE155" s="93">
        <f t="shared" si="46"/>
        <v>7.4421052631578952</v>
      </c>
      <c r="AF155" s="93">
        <f t="shared" si="47"/>
        <v>3.3478260869565215</v>
      </c>
      <c r="AG155" s="93">
        <f t="shared" si="48"/>
        <v>10</v>
      </c>
      <c r="AH155" s="93">
        <f t="shared" si="49"/>
        <v>1.0858711305237851</v>
      </c>
      <c r="AI155" s="93">
        <f t="shared" si="50"/>
        <v>1.0042432642663619</v>
      </c>
      <c r="AJ155" s="93">
        <f t="shared" si="51"/>
        <v>1.0180645854241419</v>
      </c>
      <c r="AK155" s="93">
        <f t="shared" si="52"/>
        <v>1</v>
      </c>
      <c r="AL155" s="93">
        <f t="shared" si="53"/>
        <v>1.0166852609190238</v>
      </c>
      <c r="AM155" s="93">
        <f t="shared" si="54"/>
        <v>1</v>
      </c>
      <c r="AN155" s="93">
        <f t="shared" si="55"/>
        <v>0.99997640419981615</v>
      </c>
      <c r="AO155" s="93">
        <f t="shared" si="56"/>
        <v>0.99284985502103107</v>
      </c>
      <c r="AP155" s="93">
        <f t="shared" si="57"/>
        <v>0.99996455786042882</v>
      </c>
      <c r="AQ155" s="93">
        <f t="shared" si="58"/>
        <v>1.0139051133192682</v>
      </c>
      <c r="AR155" s="13">
        <f t="shared" si="59"/>
        <v>3.1054767288535801</v>
      </c>
    </row>
    <row r="156" spans="2:44">
      <c r="B156" s="21" t="s">
        <v>169</v>
      </c>
      <c r="C156" s="27">
        <v>2</v>
      </c>
      <c r="D156" s="153">
        <v>16</v>
      </c>
      <c r="E156" s="27">
        <v>71</v>
      </c>
      <c r="F156" s="155">
        <v>5.5</v>
      </c>
      <c r="G156" s="27">
        <v>71</v>
      </c>
      <c r="H156" s="77"/>
      <c r="I156" s="50"/>
      <c r="J156" s="153">
        <v>2</v>
      </c>
      <c r="K156" s="27">
        <v>24</v>
      </c>
      <c r="L156" s="155">
        <v>650</v>
      </c>
      <c r="M156" s="28">
        <v>3780</v>
      </c>
      <c r="N156" s="164"/>
      <c r="O156" s="30"/>
      <c r="P156" s="164"/>
      <c r="Q156" s="30"/>
      <c r="R156" s="155"/>
      <c r="S156" s="28"/>
      <c r="T156" s="155"/>
      <c r="U156" s="31">
        <v>8024</v>
      </c>
      <c r="X156" s="21" t="s">
        <v>169</v>
      </c>
      <c r="Y156" s="93">
        <f t="shared" si="40"/>
        <v>1.1097560975609757</v>
      </c>
      <c r="Z156" s="93">
        <f t="shared" si="41"/>
        <v>1.1384615384615384</v>
      </c>
      <c r="AA156" s="93">
        <f t="shared" si="42"/>
        <v>7.2234042553191493</v>
      </c>
      <c r="AB156" s="93">
        <f t="shared" si="43"/>
        <v>1.0612708018154311</v>
      </c>
      <c r="AC156" s="93">
        <f t="shared" si="44"/>
        <v>7.2526315789473692</v>
      </c>
      <c r="AD156" s="93">
        <f t="shared" si="45"/>
        <v>0.52631578947368429</v>
      </c>
      <c r="AE156" s="93">
        <f t="shared" si="46"/>
        <v>0.52631578947368429</v>
      </c>
      <c r="AF156" s="93">
        <f t="shared" si="47"/>
        <v>1.3913043478260869</v>
      </c>
      <c r="AG156" s="93">
        <f t="shared" si="48"/>
        <v>10</v>
      </c>
      <c r="AH156" s="93">
        <f t="shared" si="49"/>
        <v>1.0952953358009117</v>
      </c>
      <c r="AI156" s="93">
        <f t="shared" si="50"/>
        <v>1.0009697423776813</v>
      </c>
      <c r="AJ156" s="93">
        <f t="shared" si="51"/>
        <v>1</v>
      </c>
      <c r="AK156" s="93">
        <f t="shared" si="52"/>
        <v>1</v>
      </c>
      <c r="AL156" s="93">
        <f t="shared" si="53"/>
        <v>0.99981754772095111</v>
      </c>
      <c r="AM156" s="93">
        <f t="shared" si="54"/>
        <v>1</v>
      </c>
      <c r="AN156" s="93">
        <f t="shared" si="55"/>
        <v>0.99997640419981615</v>
      </c>
      <c r="AO156" s="93">
        <f t="shared" si="56"/>
        <v>0.99284985502103107</v>
      </c>
      <c r="AP156" s="93">
        <f t="shared" si="57"/>
        <v>0.99996455786042882</v>
      </c>
      <c r="AQ156" s="93">
        <f t="shared" si="58"/>
        <v>1.1573797536763659</v>
      </c>
      <c r="AR156" s="13">
        <f t="shared" si="59"/>
        <v>2.1303007050281635</v>
      </c>
    </row>
    <row r="157" spans="2:44">
      <c r="B157" s="21" t="s">
        <v>170</v>
      </c>
      <c r="C157" s="27">
        <v>5</v>
      </c>
      <c r="D157" s="153">
        <v>40</v>
      </c>
      <c r="E157" s="27">
        <v>100</v>
      </c>
      <c r="F157" s="155">
        <v>397</v>
      </c>
      <c r="G157" s="27">
        <v>98</v>
      </c>
      <c r="H157" s="153">
        <v>72</v>
      </c>
      <c r="I157" s="27">
        <v>100</v>
      </c>
      <c r="J157" s="153">
        <v>6</v>
      </c>
      <c r="K157" s="27">
        <v>24</v>
      </c>
      <c r="L157" s="155">
        <v>397.39</v>
      </c>
      <c r="M157" s="28">
        <v>16467</v>
      </c>
      <c r="N157" s="164"/>
      <c r="O157" s="30"/>
      <c r="P157" s="164"/>
      <c r="Q157" s="30"/>
      <c r="R157" s="155">
        <v>1230</v>
      </c>
      <c r="S157" s="28"/>
      <c r="T157" s="155"/>
      <c r="U157" s="31">
        <v>5971</v>
      </c>
      <c r="X157" s="21" t="s">
        <v>170</v>
      </c>
      <c r="Y157" s="93">
        <f t="shared" si="40"/>
        <v>1.4390243902439024</v>
      </c>
      <c r="Z157" s="93">
        <f t="shared" si="41"/>
        <v>1.3599999999999999</v>
      </c>
      <c r="AA157" s="93">
        <f t="shared" si="42"/>
        <v>10</v>
      </c>
      <c r="AB157" s="93">
        <f t="shared" si="43"/>
        <v>6.3918305597579419</v>
      </c>
      <c r="AC157" s="93">
        <f t="shared" si="44"/>
        <v>9.810526315789474</v>
      </c>
      <c r="AD157" s="93">
        <f t="shared" si="45"/>
        <v>7.3473684210526313</v>
      </c>
      <c r="AE157" s="93">
        <f t="shared" si="46"/>
        <v>10</v>
      </c>
      <c r="AF157" s="93">
        <f t="shared" si="47"/>
        <v>2.9565217391304346</v>
      </c>
      <c r="AG157" s="93">
        <f t="shared" si="48"/>
        <v>10</v>
      </c>
      <c r="AH157" s="93">
        <f t="shared" si="49"/>
        <v>1.0501987551027694</v>
      </c>
      <c r="AI157" s="93">
        <f t="shared" si="50"/>
        <v>1.004224536437375</v>
      </c>
      <c r="AJ157" s="93">
        <f t="shared" si="51"/>
        <v>1</v>
      </c>
      <c r="AK157" s="93">
        <f t="shared" si="52"/>
        <v>1</v>
      </c>
      <c r="AL157" s="93">
        <f t="shared" si="53"/>
        <v>0.99981754772095111</v>
      </c>
      <c r="AM157" s="93">
        <f t="shared" si="54"/>
        <v>1</v>
      </c>
      <c r="AN157" s="93">
        <f t="shared" si="55"/>
        <v>1.002185143486428</v>
      </c>
      <c r="AO157" s="93">
        <f t="shared" si="56"/>
        <v>0.99284985502103107</v>
      </c>
      <c r="AP157" s="93">
        <f t="shared" si="57"/>
        <v>0.99996455786042882</v>
      </c>
      <c r="AQ157" s="93">
        <f t="shared" si="58"/>
        <v>1.1171072028624309</v>
      </c>
      <c r="AR157" s="13">
        <f t="shared" si="59"/>
        <v>3.6564010012876733</v>
      </c>
    </row>
    <row r="158" spans="2:44">
      <c r="B158" s="21" t="s">
        <v>171</v>
      </c>
      <c r="C158" s="27">
        <v>17</v>
      </c>
      <c r="D158" s="153">
        <v>45</v>
      </c>
      <c r="E158" s="27">
        <v>40</v>
      </c>
      <c r="F158" s="155">
        <v>180</v>
      </c>
      <c r="G158" s="27">
        <v>40</v>
      </c>
      <c r="H158" s="77"/>
      <c r="I158" s="27">
        <v>100</v>
      </c>
      <c r="J158" s="77"/>
      <c r="K158" s="27">
        <v>4</v>
      </c>
      <c r="L158" s="155">
        <v>8623</v>
      </c>
      <c r="M158" s="28">
        <v>53244.6</v>
      </c>
      <c r="N158" s="164"/>
      <c r="O158" s="30">
        <v>4733.3</v>
      </c>
      <c r="P158" s="164">
        <v>117359.1</v>
      </c>
      <c r="Q158" s="30"/>
      <c r="R158" s="155"/>
      <c r="S158" s="28"/>
      <c r="T158" s="155"/>
      <c r="U158" s="31">
        <v>7455</v>
      </c>
      <c r="X158" s="21" t="s">
        <v>171</v>
      </c>
      <c r="Y158" s="93">
        <f t="shared" si="40"/>
        <v>2.7560975609756095</v>
      </c>
      <c r="Z158" s="93">
        <f t="shared" si="41"/>
        <v>1.4061538461538463</v>
      </c>
      <c r="AA158" s="93">
        <f t="shared" si="42"/>
        <v>4.2553191489361701</v>
      </c>
      <c r="AB158" s="93">
        <f t="shared" si="43"/>
        <v>3.4372163388804839</v>
      </c>
      <c r="AC158" s="93">
        <f t="shared" si="44"/>
        <v>4.3157894736842106</v>
      </c>
      <c r="AD158" s="93">
        <f t="shared" si="45"/>
        <v>0.52631578947368429</v>
      </c>
      <c r="AE158" s="93">
        <f t="shared" si="46"/>
        <v>10</v>
      </c>
      <c r="AF158" s="93">
        <f t="shared" si="47"/>
        <v>0.60869565217391308</v>
      </c>
      <c r="AG158" s="93">
        <f t="shared" si="48"/>
        <v>2.1739130434782608</v>
      </c>
      <c r="AH158" s="93">
        <f t="shared" si="49"/>
        <v>2.5186556062030632</v>
      </c>
      <c r="AI158" s="93">
        <f t="shared" si="50"/>
        <v>1.0136596679901289</v>
      </c>
      <c r="AJ158" s="93">
        <f t="shared" si="51"/>
        <v>1</v>
      </c>
      <c r="AK158" s="93">
        <f t="shared" si="52"/>
        <v>1.3560697149290801</v>
      </c>
      <c r="AL158" s="93">
        <f t="shared" si="53"/>
        <v>1.5351284292742089</v>
      </c>
      <c r="AM158" s="93">
        <f t="shared" si="54"/>
        <v>1</v>
      </c>
      <c r="AN158" s="93">
        <f t="shared" si="55"/>
        <v>0.99997640419981615</v>
      </c>
      <c r="AO158" s="93">
        <f t="shared" si="56"/>
        <v>0.99284985502103107</v>
      </c>
      <c r="AP158" s="93">
        <f t="shared" si="57"/>
        <v>0.99996455786042882</v>
      </c>
      <c r="AQ158" s="93">
        <f t="shared" si="58"/>
        <v>1.1462179994566246</v>
      </c>
      <c r="AR158" s="13">
        <f t="shared" si="59"/>
        <v>2.2127380572995028</v>
      </c>
    </row>
    <row r="159" spans="2:44">
      <c r="B159" s="21" t="s">
        <v>172</v>
      </c>
      <c r="C159" s="27">
        <v>2</v>
      </c>
      <c r="D159" s="153">
        <v>16</v>
      </c>
      <c r="E159" s="27">
        <v>100</v>
      </c>
      <c r="F159" s="155">
        <v>13.2</v>
      </c>
      <c r="G159" s="27">
        <v>100</v>
      </c>
      <c r="H159" s="153">
        <v>30</v>
      </c>
      <c r="I159" s="27">
        <v>60</v>
      </c>
      <c r="J159" s="153">
        <v>5</v>
      </c>
      <c r="K159" s="27">
        <v>24</v>
      </c>
      <c r="L159" s="155">
        <v>639.29</v>
      </c>
      <c r="M159" s="28">
        <v>23003.5</v>
      </c>
      <c r="N159" s="164"/>
      <c r="O159" s="30"/>
      <c r="P159" s="164">
        <v>1782.2</v>
      </c>
      <c r="Q159" s="30"/>
      <c r="R159" s="155">
        <v>11960</v>
      </c>
      <c r="S159" s="28">
        <v>2863</v>
      </c>
      <c r="T159" s="155"/>
      <c r="U159" s="31">
        <v>3513</v>
      </c>
      <c r="X159" s="21" t="s">
        <v>172</v>
      </c>
      <c r="Y159" s="93">
        <f t="shared" si="40"/>
        <v>1.1097560975609757</v>
      </c>
      <c r="Z159" s="93">
        <f t="shared" si="41"/>
        <v>1.1384615384615384</v>
      </c>
      <c r="AA159" s="93">
        <f t="shared" si="42"/>
        <v>10</v>
      </c>
      <c r="AB159" s="93">
        <f t="shared" si="43"/>
        <v>1.1661119515885023</v>
      </c>
      <c r="AC159" s="93">
        <f t="shared" si="44"/>
        <v>10</v>
      </c>
      <c r="AD159" s="93">
        <f t="shared" si="45"/>
        <v>3.3684210526315788</v>
      </c>
      <c r="AE159" s="93">
        <f t="shared" si="46"/>
        <v>6.2105263157894743</v>
      </c>
      <c r="AF159" s="93">
        <f t="shared" si="47"/>
        <v>2.5652173913043477</v>
      </c>
      <c r="AG159" s="93">
        <f t="shared" si="48"/>
        <v>10</v>
      </c>
      <c r="AH159" s="93">
        <f t="shared" si="49"/>
        <v>1.0933833593182818</v>
      </c>
      <c r="AI159" s="93">
        <f t="shared" si="50"/>
        <v>1.0059014467685161</v>
      </c>
      <c r="AJ159" s="93">
        <f t="shared" si="51"/>
        <v>1</v>
      </c>
      <c r="AK159" s="93">
        <f t="shared" si="52"/>
        <v>1</v>
      </c>
      <c r="AL159" s="93">
        <f t="shared" si="53"/>
        <v>1.0079467090139758</v>
      </c>
      <c r="AM159" s="93">
        <f t="shared" si="54"/>
        <v>1</v>
      </c>
      <c r="AN159" s="93">
        <f t="shared" si="55"/>
        <v>1.0214532512468713</v>
      </c>
      <c r="AO159" s="93">
        <f t="shared" si="56"/>
        <v>1.096762875705235</v>
      </c>
      <c r="AP159" s="93">
        <f t="shared" si="57"/>
        <v>0.99996455786042882</v>
      </c>
      <c r="AQ159" s="93">
        <f t="shared" si="58"/>
        <v>1.0688899939483283</v>
      </c>
      <c r="AR159" s="13">
        <f t="shared" si="59"/>
        <v>2.9396208705893714</v>
      </c>
    </row>
    <row r="160" spans="2:44">
      <c r="B160" s="21" t="s">
        <v>173</v>
      </c>
      <c r="C160" s="27">
        <v>3</v>
      </c>
      <c r="D160" s="153">
        <v>17</v>
      </c>
      <c r="E160" s="27">
        <v>100</v>
      </c>
      <c r="F160" s="155">
        <v>587</v>
      </c>
      <c r="G160" s="27">
        <v>92</v>
      </c>
      <c r="H160" s="153">
        <v>73</v>
      </c>
      <c r="I160" s="27">
        <v>100</v>
      </c>
      <c r="J160" s="153">
        <v>5</v>
      </c>
      <c r="K160" s="27">
        <v>24</v>
      </c>
      <c r="L160" s="155">
        <v>697.39</v>
      </c>
      <c r="M160" s="28">
        <v>14583.5</v>
      </c>
      <c r="N160" s="164"/>
      <c r="O160" s="30"/>
      <c r="P160" s="164"/>
      <c r="Q160" s="30">
        <v>13960</v>
      </c>
      <c r="R160" s="155"/>
      <c r="S160" s="28">
        <v>24832</v>
      </c>
      <c r="T160" s="155"/>
      <c r="U160" s="31">
        <v>1215</v>
      </c>
      <c r="X160" s="21" t="s">
        <v>173</v>
      </c>
      <c r="Y160" s="93">
        <f t="shared" si="40"/>
        <v>1.2195121951219512</v>
      </c>
      <c r="Z160" s="93">
        <f t="shared" si="41"/>
        <v>1.1476923076923078</v>
      </c>
      <c r="AA160" s="93">
        <f t="shared" si="42"/>
        <v>10</v>
      </c>
      <c r="AB160" s="93">
        <f t="shared" si="43"/>
        <v>8.9788199697428137</v>
      </c>
      <c r="AC160" s="93">
        <f t="shared" si="44"/>
        <v>9.2421052631578942</v>
      </c>
      <c r="AD160" s="93">
        <f t="shared" si="45"/>
        <v>7.4421052631578952</v>
      </c>
      <c r="AE160" s="93">
        <f t="shared" si="46"/>
        <v>10</v>
      </c>
      <c r="AF160" s="93">
        <f t="shared" si="47"/>
        <v>2.5652173913043477</v>
      </c>
      <c r="AG160" s="93">
        <f t="shared" si="48"/>
        <v>10</v>
      </c>
      <c r="AH160" s="93">
        <f t="shared" si="49"/>
        <v>1.1037555193220903</v>
      </c>
      <c r="AI160" s="93">
        <f t="shared" si="50"/>
        <v>1.0037413327949509</v>
      </c>
      <c r="AJ160" s="93">
        <f t="shared" si="51"/>
        <v>1</v>
      </c>
      <c r="AK160" s="93">
        <f t="shared" si="52"/>
        <v>1</v>
      </c>
      <c r="AL160" s="93">
        <f t="shared" si="53"/>
        <v>0.99981754772095111</v>
      </c>
      <c r="AM160" s="93">
        <f t="shared" si="54"/>
        <v>1.0340242940608921</v>
      </c>
      <c r="AN160" s="93">
        <f t="shared" si="55"/>
        <v>0.99997640419981615</v>
      </c>
      <c r="AO160" s="93">
        <f t="shared" si="56"/>
        <v>1.8941310738928969</v>
      </c>
      <c r="AP160" s="93">
        <f t="shared" si="57"/>
        <v>0.99996455786042882</v>
      </c>
      <c r="AQ160" s="93">
        <f t="shared" si="58"/>
        <v>1.0238114153947857</v>
      </c>
      <c r="AR160" s="13">
        <f t="shared" si="59"/>
        <v>3.7712986597591582</v>
      </c>
    </row>
    <row r="161" spans="2:44">
      <c r="B161" s="21" t="s">
        <v>174</v>
      </c>
      <c r="C161" s="27">
        <v>7</v>
      </c>
      <c r="D161" s="153">
        <v>7</v>
      </c>
      <c r="E161" s="27">
        <v>95</v>
      </c>
      <c r="F161" s="155">
        <v>64</v>
      </c>
      <c r="G161" s="27">
        <v>95</v>
      </c>
      <c r="H161" s="77"/>
      <c r="I161" s="27">
        <v>100</v>
      </c>
      <c r="J161" s="153">
        <v>4</v>
      </c>
      <c r="K161" s="27">
        <v>24</v>
      </c>
      <c r="L161" s="155">
        <v>597</v>
      </c>
      <c r="M161" s="28">
        <v>16122</v>
      </c>
      <c r="N161" s="164"/>
      <c r="O161" s="30"/>
      <c r="P161" s="164"/>
      <c r="Q161" s="30">
        <v>9945</v>
      </c>
      <c r="R161" s="155">
        <v>4000</v>
      </c>
      <c r="S161" s="28">
        <v>3546</v>
      </c>
      <c r="T161" s="155"/>
      <c r="U161" s="31">
        <v>530</v>
      </c>
      <c r="X161" s="21" t="s">
        <v>174</v>
      </c>
      <c r="Y161" s="93">
        <f t="shared" si="40"/>
        <v>1.6585365853658536</v>
      </c>
      <c r="Z161" s="93">
        <f t="shared" si="41"/>
        <v>1.0553846153846154</v>
      </c>
      <c r="AA161" s="93">
        <f t="shared" si="42"/>
        <v>9.5212765957446805</v>
      </c>
      <c r="AB161" s="93">
        <f t="shared" si="43"/>
        <v>1.8577912254160363</v>
      </c>
      <c r="AC161" s="93">
        <f t="shared" si="44"/>
        <v>9.5263157894736832</v>
      </c>
      <c r="AD161" s="93">
        <f t="shared" si="45"/>
        <v>0.52631578947368429</v>
      </c>
      <c r="AE161" s="93">
        <f t="shared" si="46"/>
        <v>10</v>
      </c>
      <c r="AF161" s="93">
        <f t="shared" si="47"/>
        <v>2.1739130434782608</v>
      </c>
      <c r="AG161" s="93">
        <f t="shared" si="48"/>
        <v>10</v>
      </c>
      <c r="AH161" s="93">
        <f t="shared" si="49"/>
        <v>1.0858336407888316</v>
      </c>
      <c r="AI161" s="93">
        <f t="shared" si="50"/>
        <v>1.0041360282044913</v>
      </c>
      <c r="AJ161" s="93">
        <f t="shared" si="51"/>
        <v>1</v>
      </c>
      <c r="AK161" s="93">
        <f t="shared" si="52"/>
        <v>1</v>
      </c>
      <c r="AL161" s="93">
        <f t="shared" si="53"/>
        <v>0.99981754772095111</v>
      </c>
      <c r="AM161" s="93">
        <f t="shared" si="54"/>
        <v>1.0242386536128634</v>
      </c>
      <c r="AN161" s="93">
        <f t="shared" si="55"/>
        <v>1.0071592961887978</v>
      </c>
      <c r="AO161" s="93">
        <f t="shared" si="56"/>
        <v>1.1215524646424726</v>
      </c>
      <c r="AP161" s="93">
        <f t="shared" si="57"/>
        <v>0.99996455786042882</v>
      </c>
      <c r="AQ161" s="93">
        <f t="shared" si="58"/>
        <v>1.0103741541636384</v>
      </c>
      <c r="AR161" s="13">
        <f t="shared" si="59"/>
        <v>2.9775057888168046</v>
      </c>
    </row>
    <row r="162" spans="2:44">
      <c r="B162" s="21" t="s">
        <v>175</v>
      </c>
      <c r="C162" s="27">
        <v>4</v>
      </c>
      <c r="D162" s="153">
        <v>36</v>
      </c>
      <c r="E162" s="27">
        <v>100</v>
      </c>
      <c r="F162" s="155">
        <v>597</v>
      </c>
      <c r="G162" s="27">
        <v>97</v>
      </c>
      <c r="H162" s="153">
        <v>78</v>
      </c>
      <c r="I162" s="27">
        <v>97</v>
      </c>
      <c r="J162" s="153">
        <v>3</v>
      </c>
      <c r="K162" s="27">
        <v>24</v>
      </c>
      <c r="L162" s="155">
        <v>2751</v>
      </c>
      <c r="M162" s="28">
        <v>331065.56</v>
      </c>
      <c r="N162" s="164"/>
      <c r="O162" s="30"/>
      <c r="P162" s="164"/>
      <c r="Q162" s="30"/>
      <c r="R162" s="155">
        <v>12970</v>
      </c>
      <c r="S162" s="28">
        <v>3863</v>
      </c>
      <c r="T162" s="155"/>
      <c r="U162" s="31">
        <v>726</v>
      </c>
      <c r="X162" s="21" t="s">
        <v>175</v>
      </c>
      <c r="Y162" s="93">
        <f t="shared" si="40"/>
        <v>1.3292682926829267</v>
      </c>
      <c r="Z162" s="93">
        <f t="shared" si="41"/>
        <v>1.323076923076923</v>
      </c>
      <c r="AA162" s="93">
        <f t="shared" si="42"/>
        <v>10</v>
      </c>
      <c r="AB162" s="93">
        <f t="shared" si="43"/>
        <v>9.1149773071104399</v>
      </c>
      <c r="AC162" s="93">
        <f t="shared" si="44"/>
        <v>9.715789473684211</v>
      </c>
      <c r="AD162" s="93">
        <f t="shared" si="45"/>
        <v>7.9157894736842103</v>
      </c>
      <c r="AE162" s="93">
        <f t="shared" si="46"/>
        <v>9.715789473684211</v>
      </c>
      <c r="AF162" s="93">
        <f t="shared" si="47"/>
        <v>1.7826086956521738</v>
      </c>
      <c r="AG162" s="93">
        <f t="shared" si="48"/>
        <v>10</v>
      </c>
      <c r="AH162" s="93">
        <f t="shared" si="49"/>
        <v>1.4703712078835558</v>
      </c>
      <c r="AI162" s="93">
        <f t="shared" si="50"/>
        <v>1.0849334135774531</v>
      </c>
      <c r="AJ162" s="93">
        <f t="shared" si="51"/>
        <v>1</v>
      </c>
      <c r="AK162" s="93">
        <f t="shared" si="52"/>
        <v>1</v>
      </c>
      <c r="AL162" s="93">
        <f t="shared" si="53"/>
        <v>0.99981754772095111</v>
      </c>
      <c r="AM162" s="93">
        <f t="shared" si="54"/>
        <v>1</v>
      </c>
      <c r="AN162" s="93">
        <f t="shared" si="55"/>
        <v>1.023266931474089</v>
      </c>
      <c r="AO162" s="93">
        <f t="shared" si="56"/>
        <v>1.1330580278827425</v>
      </c>
      <c r="AP162" s="93">
        <f t="shared" si="57"/>
        <v>0.99996455786042882</v>
      </c>
      <c r="AQ162" s="93">
        <f t="shared" si="58"/>
        <v>1.0142189763553244</v>
      </c>
      <c r="AR162" s="13">
        <f t="shared" si="59"/>
        <v>3.7696279106489272</v>
      </c>
    </row>
    <row r="163" spans="2:44">
      <c r="B163" s="21" t="s">
        <v>176</v>
      </c>
      <c r="C163" s="27">
        <v>1</v>
      </c>
      <c r="D163" s="153">
        <v>3</v>
      </c>
      <c r="E163" s="27">
        <v>95</v>
      </c>
      <c r="F163" s="155">
        <v>427</v>
      </c>
      <c r="G163" s="27">
        <v>95</v>
      </c>
      <c r="H163" s="153">
        <v>70</v>
      </c>
      <c r="I163" s="27">
        <v>73</v>
      </c>
      <c r="J163" s="153">
        <v>3</v>
      </c>
      <c r="K163" s="27">
        <v>24</v>
      </c>
      <c r="L163" s="155">
        <v>593.41</v>
      </c>
      <c r="M163" s="28">
        <v>4085</v>
      </c>
      <c r="N163" s="164"/>
      <c r="O163" s="30">
        <v>1241</v>
      </c>
      <c r="P163" s="164">
        <v>2200</v>
      </c>
      <c r="Q163" s="30"/>
      <c r="R163" s="155">
        <v>1927</v>
      </c>
      <c r="S163" s="28">
        <v>2746</v>
      </c>
      <c r="T163" s="155"/>
      <c r="U163" s="31">
        <v>3247</v>
      </c>
      <c r="X163" s="21" t="s">
        <v>176</v>
      </c>
      <c r="Y163" s="93">
        <f t="shared" si="40"/>
        <v>1</v>
      </c>
      <c r="Z163" s="93">
        <f t="shared" si="41"/>
        <v>1.0184615384615385</v>
      </c>
      <c r="AA163" s="93">
        <f t="shared" si="42"/>
        <v>9.5212765957446805</v>
      </c>
      <c r="AB163" s="93">
        <f t="shared" si="43"/>
        <v>6.8003025718608168</v>
      </c>
      <c r="AC163" s="93">
        <f t="shared" si="44"/>
        <v>9.5263157894736832</v>
      </c>
      <c r="AD163" s="93">
        <f t="shared" si="45"/>
        <v>7.1578947368421053</v>
      </c>
      <c r="AE163" s="93">
        <f t="shared" si="46"/>
        <v>7.4421052631578952</v>
      </c>
      <c r="AF163" s="93">
        <f t="shared" si="47"/>
        <v>1.7826086956521738</v>
      </c>
      <c r="AG163" s="93">
        <f t="shared" si="48"/>
        <v>10</v>
      </c>
      <c r="AH163" s="93">
        <f t="shared" si="49"/>
        <v>1.0851927448436738</v>
      </c>
      <c r="AI163" s="93">
        <f t="shared" si="50"/>
        <v>1.0010479887864625</v>
      </c>
      <c r="AJ163" s="93">
        <f t="shared" si="51"/>
        <v>1</v>
      </c>
      <c r="AK163" s="93">
        <f t="shared" si="52"/>
        <v>1.093356118612171</v>
      </c>
      <c r="AL163" s="93">
        <f t="shared" si="53"/>
        <v>1.0098524230686419</v>
      </c>
      <c r="AM163" s="93">
        <f t="shared" si="54"/>
        <v>1</v>
      </c>
      <c r="AN163" s="93">
        <f t="shared" si="55"/>
        <v>1.0034367624155081</v>
      </c>
      <c r="AO163" s="93">
        <f t="shared" si="56"/>
        <v>1.0925163429004665</v>
      </c>
      <c r="AP163" s="93">
        <f t="shared" si="57"/>
        <v>0.99996455786042882</v>
      </c>
      <c r="AQ163" s="93">
        <f t="shared" si="58"/>
        <v>1.0636720209738975</v>
      </c>
      <c r="AR163" s="13">
        <f t="shared" si="59"/>
        <v>3.3998949552975866</v>
      </c>
    </row>
    <row r="164" spans="2:44">
      <c r="B164" s="21" t="s">
        <v>177</v>
      </c>
      <c r="C164" s="27">
        <v>2</v>
      </c>
      <c r="D164" s="153">
        <v>16</v>
      </c>
      <c r="E164" s="27">
        <v>93</v>
      </c>
      <c r="F164" s="155">
        <v>241</v>
      </c>
      <c r="G164" s="27">
        <v>73</v>
      </c>
      <c r="H164" s="153">
        <v>97</v>
      </c>
      <c r="I164" s="27">
        <v>100</v>
      </c>
      <c r="J164" s="153">
        <v>3</v>
      </c>
      <c r="K164" s="27">
        <v>21</v>
      </c>
      <c r="L164" s="155">
        <v>327.31</v>
      </c>
      <c r="M164" s="28">
        <v>17739</v>
      </c>
      <c r="N164" s="164">
        <v>1249</v>
      </c>
      <c r="O164" s="30"/>
      <c r="P164" s="164"/>
      <c r="Q164" s="30"/>
      <c r="R164" s="155">
        <v>15461</v>
      </c>
      <c r="S164" s="28">
        <v>8390</v>
      </c>
      <c r="T164" s="155"/>
      <c r="U164" s="31">
        <v>1249</v>
      </c>
      <c r="X164" s="21" t="s">
        <v>177</v>
      </c>
      <c r="Y164" s="93">
        <f t="shared" si="40"/>
        <v>1.1097560975609757</v>
      </c>
      <c r="Z164" s="93">
        <f t="shared" si="41"/>
        <v>1.1384615384615384</v>
      </c>
      <c r="AA164" s="93">
        <f t="shared" si="42"/>
        <v>9.3297872340425521</v>
      </c>
      <c r="AB164" s="93">
        <f t="shared" si="43"/>
        <v>4.2677760968229954</v>
      </c>
      <c r="AC164" s="93">
        <f t="shared" si="44"/>
        <v>7.4421052631578952</v>
      </c>
      <c r="AD164" s="93">
        <f t="shared" si="45"/>
        <v>9.715789473684211</v>
      </c>
      <c r="AE164" s="93">
        <f t="shared" si="46"/>
        <v>10</v>
      </c>
      <c r="AF164" s="93">
        <f t="shared" si="47"/>
        <v>1.7826086956521738</v>
      </c>
      <c r="AG164" s="93">
        <f t="shared" si="48"/>
        <v>8.8260869565217384</v>
      </c>
      <c r="AH164" s="93">
        <f t="shared" si="49"/>
        <v>1.0376878949811361</v>
      </c>
      <c r="AI164" s="93">
        <f t="shared" si="50"/>
        <v>1.0045508624438326</v>
      </c>
      <c r="AJ164" s="93">
        <f t="shared" si="51"/>
        <v>1.012576737566752</v>
      </c>
      <c r="AK164" s="93">
        <f t="shared" si="52"/>
        <v>1</v>
      </c>
      <c r="AL164" s="93">
        <f t="shared" si="53"/>
        <v>0.99981754772095111</v>
      </c>
      <c r="AM164" s="93">
        <f t="shared" si="54"/>
        <v>1</v>
      </c>
      <c r="AN164" s="93">
        <f t="shared" si="55"/>
        <v>1.0277400774602274</v>
      </c>
      <c r="AO164" s="93">
        <f t="shared" si="56"/>
        <v>1.2973661817903188</v>
      </c>
      <c r="AP164" s="93">
        <f t="shared" si="57"/>
        <v>0.99996455786042882</v>
      </c>
      <c r="AQ164" s="93">
        <f t="shared" si="58"/>
        <v>1.0244783743464048</v>
      </c>
      <c r="AR164" s="13">
        <f t="shared" si="59"/>
        <v>3.3692922942144277</v>
      </c>
    </row>
    <row r="165" spans="2:44">
      <c r="B165" s="21" t="s">
        <v>178</v>
      </c>
      <c r="C165" s="27">
        <v>1</v>
      </c>
      <c r="D165" s="153">
        <v>6.5</v>
      </c>
      <c r="E165" s="27">
        <v>70</v>
      </c>
      <c r="F165" s="155">
        <v>271</v>
      </c>
      <c r="G165" s="27">
        <v>80</v>
      </c>
      <c r="H165" s="153">
        <v>65</v>
      </c>
      <c r="I165" s="50"/>
      <c r="J165" s="153">
        <v>3</v>
      </c>
      <c r="K165" s="27">
        <v>24</v>
      </c>
      <c r="L165" s="155">
        <v>1321</v>
      </c>
      <c r="M165" s="28">
        <v>10274.879999999999</v>
      </c>
      <c r="N165" s="164">
        <v>4101</v>
      </c>
      <c r="O165" s="30"/>
      <c r="P165" s="164">
        <v>665</v>
      </c>
      <c r="Q165" s="30"/>
      <c r="R165" s="155">
        <v>40347.870000000003</v>
      </c>
      <c r="S165" s="28">
        <v>13131</v>
      </c>
      <c r="T165" s="155"/>
      <c r="U165" s="31">
        <v>138</v>
      </c>
      <c r="X165" s="21" t="s">
        <v>178</v>
      </c>
      <c r="Y165" s="93">
        <f t="shared" si="40"/>
        <v>1</v>
      </c>
      <c r="Z165" s="93">
        <f t="shared" si="41"/>
        <v>1.0507692307692307</v>
      </c>
      <c r="AA165" s="93">
        <f t="shared" si="42"/>
        <v>7.1276595744680851</v>
      </c>
      <c r="AB165" s="93">
        <f t="shared" si="43"/>
        <v>4.6762481089258703</v>
      </c>
      <c r="AC165" s="93">
        <f t="shared" si="44"/>
        <v>8.1052631578947363</v>
      </c>
      <c r="AD165" s="93">
        <f t="shared" si="45"/>
        <v>6.6842105263157894</v>
      </c>
      <c r="AE165" s="93">
        <f t="shared" si="46"/>
        <v>0.52631578947368429</v>
      </c>
      <c r="AF165" s="93">
        <f t="shared" si="47"/>
        <v>1.7826086956521738</v>
      </c>
      <c r="AG165" s="93">
        <f t="shared" si="48"/>
        <v>10</v>
      </c>
      <c r="AH165" s="93">
        <f t="shared" si="49"/>
        <v>1.2150839651047927</v>
      </c>
      <c r="AI165" s="93">
        <f t="shared" si="50"/>
        <v>1.0026359752808438</v>
      </c>
      <c r="AJ165" s="93">
        <f t="shared" si="51"/>
        <v>1.041294796446157</v>
      </c>
      <c r="AK165" s="93">
        <f t="shared" si="52"/>
        <v>1</v>
      </c>
      <c r="AL165" s="93">
        <f t="shared" si="53"/>
        <v>1.0028508168601393</v>
      </c>
      <c r="AM165" s="93">
        <f t="shared" si="54"/>
        <v>1</v>
      </c>
      <c r="AN165" s="93">
        <f t="shared" si="55"/>
        <v>1.0724300022486841</v>
      </c>
      <c r="AO165" s="93">
        <f t="shared" si="56"/>
        <v>1.4694414982638819</v>
      </c>
      <c r="AP165" s="93">
        <f t="shared" si="57"/>
        <v>0.99996455786042882</v>
      </c>
      <c r="AQ165" s="93">
        <f t="shared" si="58"/>
        <v>1.0026845097802664</v>
      </c>
      <c r="AR165" s="13">
        <f t="shared" si="59"/>
        <v>2.7241821687023569</v>
      </c>
    </row>
    <row r="166" spans="2:44">
      <c r="B166" s="21" t="s">
        <v>179</v>
      </c>
      <c r="C166" s="27">
        <v>2</v>
      </c>
      <c r="D166" s="153">
        <v>13</v>
      </c>
      <c r="E166" s="27">
        <v>60</v>
      </c>
      <c r="F166" s="155">
        <v>5</v>
      </c>
      <c r="G166" s="27">
        <v>60</v>
      </c>
      <c r="H166" s="153">
        <v>60</v>
      </c>
      <c r="I166" s="50"/>
      <c r="J166" s="77"/>
      <c r="K166" s="27">
        <v>16</v>
      </c>
      <c r="L166" s="155">
        <v>571.92999999999995</v>
      </c>
      <c r="M166" s="28">
        <v>3215.41</v>
      </c>
      <c r="N166" s="164">
        <v>607.30999999999995</v>
      </c>
      <c r="O166" s="30"/>
      <c r="P166" s="164"/>
      <c r="Q166" s="30"/>
      <c r="R166" s="155"/>
      <c r="S166" s="28">
        <v>1863.08</v>
      </c>
      <c r="T166" s="155"/>
      <c r="U166" s="31">
        <v>776.4</v>
      </c>
      <c r="X166" s="21" t="s">
        <v>179</v>
      </c>
      <c r="Y166" s="93">
        <f t="shared" si="40"/>
        <v>1.1097560975609757</v>
      </c>
      <c r="Z166" s="93">
        <f t="shared" si="41"/>
        <v>1.1107692307692307</v>
      </c>
      <c r="AA166" s="93">
        <f t="shared" si="42"/>
        <v>6.1702127659574471</v>
      </c>
      <c r="AB166" s="93">
        <f t="shared" si="43"/>
        <v>1.05446293494705</v>
      </c>
      <c r="AC166" s="93">
        <f t="shared" si="44"/>
        <v>6.2105263157894743</v>
      </c>
      <c r="AD166" s="93">
        <f t="shared" si="45"/>
        <v>6.2105263157894743</v>
      </c>
      <c r="AE166" s="93">
        <f t="shared" si="46"/>
        <v>0.52631578947368429</v>
      </c>
      <c r="AF166" s="93">
        <f t="shared" si="47"/>
        <v>0.60869565217391308</v>
      </c>
      <c r="AG166" s="93">
        <f t="shared" si="48"/>
        <v>6.8695652173913047</v>
      </c>
      <c r="AH166" s="93">
        <f t="shared" si="49"/>
        <v>1.0813580805255705</v>
      </c>
      <c r="AI166" s="93">
        <f t="shared" si="50"/>
        <v>1.0008248992959312</v>
      </c>
      <c r="AJ166" s="93">
        <f t="shared" si="51"/>
        <v>1.006115275013342</v>
      </c>
      <c r="AK166" s="93">
        <f t="shared" si="52"/>
        <v>1</v>
      </c>
      <c r="AL166" s="93">
        <f t="shared" si="53"/>
        <v>0.99981754772095111</v>
      </c>
      <c r="AM166" s="93">
        <f t="shared" si="54"/>
        <v>1</v>
      </c>
      <c r="AN166" s="93">
        <f t="shared" si="55"/>
        <v>0.99997640419981615</v>
      </c>
      <c r="AO166" s="93">
        <f t="shared" si="56"/>
        <v>1.0604706271399016</v>
      </c>
      <c r="AP166" s="93">
        <f t="shared" si="57"/>
        <v>0.99996455786042882</v>
      </c>
      <c r="AQ166" s="93">
        <f t="shared" si="58"/>
        <v>1.0152076449189007</v>
      </c>
      <c r="AR166" s="13">
        <f t="shared" si="59"/>
        <v>2.1070823871856525</v>
      </c>
    </row>
    <row r="167" spans="2:44">
      <c r="B167" s="21" t="s">
        <v>180</v>
      </c>
      <c r="C167" s="27">
        <v>1</v>
      </c>
      <c r="D167" s="153">
        <v>7</v>
      </c>
      <c r="E167" s="27">
        <v>80</v>
      </c>
      <c r="F167" s="155">
        <v>10</v>
      </c>
      <c r="G167" s="27">
        <v>80</v>
      </c>
      <c r="H167" s="77"/>
      <c r="I167" s="50"/>
      <c r="J167" s="77"/>
      <c r="K167" s="27">
        <v>24</v>
      </c>
      <c r="L167" s="155">
        <v>3204</v>
      </c>
      <c r="M167" s="28">
        <v>10000</v>
      </c>
      <c r="N167" s="164">
        <v>15000</v>
      </c>
      <c r="O167" s="30">
        <v>6500</v>
      </c>
      <c r="P167" s="164">
        <v>600</v>
      </c>
      <c r="Q167" s="30"/>
      <c r="R167" s="155">
        <v>6000</v>
      </c>
      <c r="S167" s="28">
        <v>30000</v>
      </c>
      <c r="T167" s="155"/>
      <c r="U167" s="31">
        <v>250</v>
      </c>
      <c r="X167" s="21" t="s">
        <v>180</v>
      </c>
      <c r="Y167" s="93">
        <f t="shared" si="40"/>
        <v>1</v>
      </c>
      <c r="Z167" s="93">
        <f t="shared" si="41"/>
        <v>1.0553846153846154</v>
      </c>
      <c r="AA167" s="93">
        <f t="shared" si="42"/>
        <v>8.085106382978724</v>
      </c>
      <c r="AB167" s="93">
        <f t="shared" si="43"/>
        <v>1.1225416036308624</v>
      </c>
      <c r="AC167" s="93">
        <f t="shared" si="44"/>
        <v>8.1052631578947363</v>
      </c>
      <c r="AD167" s="93">
        <f t="shared" si="45"/>
        <v>0.52631578947368429</v>
      </c>
      <c r="AE167" s="93">
        <f t="shared" si="46"/>
        <v>0.52631578947368429</v>
      </c>
      <c r="AF167" s="93">
        <f t="shared" si="47"/>
        <v>0.60869565217391308</v>
      </c>
      <c r="AG167" s="93">
        <f t="shared" si="48"/>
        <v>10</v>
      </c>
      <c r="AH167" s="93">
        <f t="shared" si="49"/>
        <v>1.5512419218547304</v>
      </c>
      <c r="AI167" s="93">
        <f t="shared" si="50"/>
        <v>1.0025654560256119</v>
      </c>
      <c r="AJ167" s="93">
        <f t="shared" si="51"/>
        <v>1.1510416841483431</v>
      </c>
      <c r="AK167" s="93">
        <f t="shared" si="52"/>
        <v>1.4889724181942876</v>
      </c>
      <c r="AL167" s="93">
        <f t="shared" si="53"/>
        <v>1.002554331906685</v>
      </c>
      <c r="AM167" s="93">
        <f t="shared" si="54"/>
        <v>1</v>
      </c>
      <c r="AN167" s="93">
        <f t="shared" si="55"/>
        <v>1.0107507421832886</v>
      </c>
      <c r="AO167" s="93">
        <f t="shared" si="56"/>
        <v>2.0817044203462558</v>
      </c>
      <c r="AP167" s="93">
        <f t="shared" si="57"/>
        <v>0.99996455786042882</v>
      </c>
      <c r="AQ167" s="93">
        <f t="shared" si="58"/>
        <v>1.0048815510326585</v>
      </c>
      <c r="AR167" s="13">
        <f t="shared" si="59"/>
        <v>2.2801736881348695</v>
      </c>
    </row>
    <row r="168" spans="2:44">
      <c r="B168" s="21" t="s">
        <v>181</v>
      </c>
      <c r="C168" s="27">
        <v>41</v>
      </c>
      <c r="D168" s="153">
        <v>738</v>
      </c>
      <c r="E168" s="27">
        <v>100</v>
      </c>
      <c r="F168" s="155">
        <v>662</v>
      </c>
      <c r="G168" s="27">
        <v>100</v>
      </c>
      <c r="H168" s="153">
        <v>100</v>
      </c>
      <c r="I168" s="27">
        <v>100</v>
      </c>
      <c r="J168" s="153">
        <v>1</v>
      </c>
      <c r="K168" s="27">
        <v>24</v>
      </c>
      <c r="L168" s="155">
        <v>13381</v>
      </c>
      <c r="M168" s="28">
        <v>2412199</v>
      </c>
      <c r="N168" s="164">
        <v>35718</v>
      </c>
      <c r="O168" s="30"/>
      <c r="P168" s="164">
        <v>290806</v>
      </c>
      <c r="Q168" s="30">
        <v>370011</v>
      </c>
      <c r="R168" s="155">
        <v>25234</v>
      </c>
      <c r="S168" s="28">
        <v>7812</v>
      </c>
      <c r="T168" s="155">
        <v>520844</v>
      </c>
      <c r="U168" s="31">
        <v>7300</v>
      </c>
      <c r="X168" s="21" t="s">
        <v>181</v>
      </c>
      <c r="Y168" s="93">
        <f t="shared" si="40"/>
        <v>5.3902439024390247</v>
      </c>
      <c r="Z168" s="93">
        <f t="shared" si="41"/>
        <v>7.8030769230769224</v>
      </c>
      <c r="AA168" s="93">
        <f t="shared" si="42"/>
        <v>10</v>
      </c>
      <c r="AB168" s="93">
        <f t="shared" si="43"/>
        <v>10</v>
      </c>
      <c r="AC168" s="93">
        <f t="shared" si="44"/>
        <v>10</v>
      </c>
      <c r="AD168" s="93">
        <f t="shared" si="45"/>
        <v>10</v>
      </c>
      <c r="AE168" s="93">
        <f t="shared" si="46"/>
        <v>10</v>
      </c>
      <c r="AF168" s="93">
        <f t="shared" si="47"/>
        <v>1</v>
      </c>
      <c r="AG168" s="93">
        <f t="shared" si="48"/>
        <v>10</v>
      </c>
      <c r="AH168" s="93">
        <f t="shared" si="49"/>
        <v>3.3680658867214928</v>
      </c>
      <c r="AI168" s="93">
        <f t="shared" si="50"/>
        <v>1.6188390459524666</v>
      </c>
      <c r="AJ168" s="93">
        <f t="shared" si="51"/>
        <v>1.3596604582940346</v>
      </c>
      <c r="AK168" s="93">
        <f t="shared" si="52"/>
        <v>1</v>
      </c>
      <c r="AL168" s="93">
        <f t="shared" si="53"/>
        <v>2.3262729842484688</v>
      </c>
      <c r="AM168" s="93">
        <f t="shared" si="54"/>
        <v>1.9018168388083634</v>
      </c>
      <c r="AN168" s="93">
        <f t="shared" si="55"/>
        <v>1.0452896783123067</v>
      </c>
      <c r="AO168" s="93">
        <f t="shared" si="56"/>
        <v>1.2763875838317196</v>
      </c>
      <c r="AP168" s="93">
        <f t="shared" si="57"/>
        <v>1.2343452808517159</v>
      </c>
      <c r="AQ168" s="93">
        <f t="shared" si="58"/>
        <v>1.1431774512948321</v>
      </c>
      <c r="AR168" s="13">
        <f t="shared" si="59"/>
        <v>4.7614303175700696</v>
      </c>
    </row>
    <row r="169" spans="2:44">
      <c r="B169" s="21" t="s">
        <v>182</v>
      </c>
      <c r="C169" s="27">
        <v>1</v>
      </c>
      <c r="D169" s="153">
        <v>7</v>
      </c>
      <c r="E169" s="27">
        <v>100</v>
      </c>
      <c r="F169" s="155">
        <v>4</v>
      </c>
      <c r="G169" s="27">
        <v>100</v>
      </c>
      <c r="H169" s="77"/>
      <c r="I169" s="50"/>
      <c r="J169" s="77"/>
      <c r="K169" s="27">
        <v>24</v>
      </c>
      <c r="L169" s="155">
        <v>753</v>
      </c>
      <c r="M169" s="28">
        <v>3701</v>
      </c>
      <c r="N169" s="164">
        <v>1336</v>
      </c>
      <c r="O169" s="30"/>
      <c r="P169" s="164"/>
      <c r="Q169" s="30"/>
      <c r="R169" s="155"/>
      <c r="S169" s="28">
        <v>4745</v>
      </c>
      <c r="T169" s="155">
        <v>7819</v>
      </c>
      <c r="U169" s="31">
        <v>100</v>
      </c>
      <c r="X169" s="21" t="s">
        <v>182</v>
      </c>
      <c r="Y169" s="93">
        <f t="shared" si="40"/>
        <v>1</v>
      </c>
      <c r="Z169" s="93">
        <f t="shared" si="41"/>
        <v>1.0553846153846154</v>
      </c>
      <c r="AA169" s="93">
        <f t="shared" si="42"/>
        <v>10</v>
      </c>
      <c r="AB169" s="93">
        <f t="shared" si="43"/>
        <v>1.0408472012102874</v>
      </c>
      <c r="AC169" s="93">
        <f t="shared" si="44"/>
        <v>10</v>
      </c>
      <c r="AD169" s="93">
        <f t="shared" si="45"/>
        <v>0.52631578947368429</v>
      </c>
      <c r="AE169" s="93">
        <f t="shared" si="46"/>
        <v>0.52631578947368429</v>
      </c>
      <c r="AF169" s="93">
        <f t="shared" si="47"/>
        <v>0.60869565217391308</v>
      </c>
      <c r="AG169" s="93">
        <f t="shared" si="48"/>
        <v>10</v>
      </c>
      <c r="AH169" s="93">
        <f t="shared" si="49"/>
        <v>1.1136831581828786</v>
      </c>
      <c r="AI169" s="93">
        <f t="shared" si="50"/>
        <v>1.0009494752750789</v>
      </c>
      <c r="AJ169" s="93">
        <f t="shared" si="51"/>
        <v>1.0134527793348125</v>
      </c>
      <c r="AK169" s="93">
        <f t="shared" si="52"/>
        <v>1</v>
      </c>
      <c r="AL169" s="93">
        <f t="shared" si="53"/>
        <v>0.99981754772095111</v>
      </c>
      <c r="AM169" s="93">
        <f t="shared" si="54"/>
        <v>1</v>
      </c>
      <c r="AN169" s="93">
        <f t="shared" si="55"/>
        <v>0.99997640419981615</v>
      </c>
      <c r="AO169" s="93">
        <f t="shared" si="56"/>
        <v>1.1650703521033041</v>
      </c>
      <c r="AP169" s="93">
        <f t="shared" si="57"/>
        <v>1.0034831217165334</v>
      </c>
      <c r="AQ169" s="93">
        <f t="shared" si="58"/>
        <v>1.0019390850696335</v>
      </c>
      <c r="AR169" s="13">
        <f t="shared" si="59"/>
        <v>2.3713647879641684</v>
      </c>
    </row>
    <row r="170" spans="2:44">
      <c r="B170" s="21" t="s">
        <v>183</v>
      </c>
      <c r="C170" s="27">
        <v>2</v>
      </c>
      <c r="D170" s="153">
        <v>14</v>
      </c>
      <c r="E170" s="27">
        <v>92</v>
      </c>
      <c r="F170" s="155">
        <v>11</v>
      </c>
      <c r="G170" s="27">
        <v>92</v>
      </c>
      <c r="H170" s="77"/>
      <c r="I170" s="27">
        <v>100</v>
      </c>
      <c r="J170" s="153">
        <v>3</v>
      </c>
      <c r="K170" s="27">
        <v>24</v>
      </c>
      <c r="L170" s="155">
        <v>658.43</v>
      </c>
      <c r="M170" s="28">
        <v>9464.48</v>
      </c>
      <c r="N170" s="164"/>
      <c r="O170" s="30">
        <v>1223.9100000000001</v>
      </c>
      <c r="P170" s="164"/>
      <c r="Q170" s="30"/>
      <c r="R170" s="155"/>
      <c r="S170" s="28">
        <v>1513.44</v>
      </c>
      <c r="T170" s="155">
        <v>5886.52</v>
      </c>
      <c r="U170" s="31">
        <v>290</v>
      </c>
      <c r="X170" s="21" t="s">
        <v>183</v>
      </c>
      <c r="Y170" s="93">
        <f t="shared" si="40"/>
        <v>1.1097560975609757</v>
      </c>
      <c r="Z170" s="93">
        <f t="shared" si="41"/>
        <v>1.1200000000000001</v>
      </c>
      <c r="AA170" s="93">
        <f t="shared" si="42"/>
        <v>9.2340425531914896</v>
      </c>
      <c r="AB170" s="93">
        <f t="shared" si="43"/>
        <v>1.1361573373676248</v>
      </c>
      <c r="AC170" s="93">
        <f t="shared" si="44"/>
        <v>9.2421052631578942</v>
      </c>
      <c r="AD170" s="93">
        <f t="shared" si="45"/>
        <v>0.52631578947368429</v>
      </c>
      <c r="AE170" s="93">
        <f t="shared" si="46"/>
        <v>10</v>
      </c>
      <c r="AF170" s="93">
        <f t="shared" si="47"/>
        <v>1.7826086956521738</v>
      </c>
      <c r="AG170" s="93">
        <f t="shared" si="48"/>
        <v>10</v>
      </c>
      <c r="AH170" s="93">
        <f t="shared" si="49"/>
        <v>1.0968002808754744</v>
      </c>
      <c r="AI170" s="93">
        <f t="shared" si="50"/>
        <v>1.0024280707245281</v>
      </c>
      <c r="AJ170" s="93">
        <f t="shared" si="51"/>
        <v>1</v>
      </c>
      <c r="AK170" s="93">
        <f t="shared" si="52"/>
        <v>1.0920704972849493</v>
      </c>
      <c r="AL170" s="93">
        <f t="shared" si="53"/>
        <v>0.99981754772095111</v>
      </c>
      <c r="AM170" s="93">
        <f t="shared" si="54"/>
        <v>1</v>
      </c>
      <c r="AN170" s="93">
        <f t="shared" si="55"/>
        <v>0.99997640419981615</v>
      </c>
      <c r="AO170" s="93">
        <f t="shared" si="56"/>
        <v>1.047780390132558</v>
      </c>
      <c r="AP170" s="93">
        <f t="shared" si="57"/>
        <v>1.002613502291972</v>
      </c>
      <c r="AQ170" s="93">
        <f t="shared" si="58"/>
        <v>1.0056662086227983</v>
      </c>
      <c r="AR170" s="13">
        <f t="shared" si="59"/>
        <v>2.8630599283293101</v>
      </c>
    </row>
    <row r="171" spans="2:44">
      <c r="B171" s="21" t="s">
        <v>184</v>
      </c>
      <c r="C171" s="27">
        <v>1</v>
      </c>
      <c r="D171" s="153">
        <v>7</v>
      </c>
      <c r="E171" s="27">
        <v>100</v>
      </c>
      <c r="F171" s="155">
        <v>15</v>
      </c>
      <c r="G171" s="27">
        <v>100</v>
      </c>
      <c r="H171" s="77"/>
      <c r="I171" s="50"/>
      <c r="J171" s="77"/>
      <c r="K171" s="27">
        <v>18</v>
      </c>
      <c r="L171" s="155">
        <v>1247</v>
      </c>
      <c r="M171" s="28">
        <v>5184</v>
      </c>
      <c r="N171" s="164">
        <v>1190</v>
      </c>
      <c r="O171" s="30">
        <v>200</v>
      </c>
      <c r="P171" s="164">
        <v>600</v>
      </c>
      <c r="Q171" s="30">
        <v>700</v>
      </c>
      <c r="R171" s="155">
        <v>26500</v>
      </c>
      <c r="S171" s="28">
        <v>1200</v>
      </c>
      <c r="T171" s="155">
        <v>3786</v>
      </c>
      <c r="U171" s="31">
        <v>424</v>
      </c>
      <c r="X171" s="21" t="s">
        <v>184</v>
      </c>
      <c r="Y171" s="93">
        <f t="shared" si="40"/>
        <v>1</v>
      </c>
      <c r="Z171" s="93">
        <f t="shared" si="41"/>
        <v>1.0553846153846154</v>
      </c>
      <c r="AA171" s="93">
        <f t="shared" si="42"/>
        <v>10</v>
      </c>
      <c r="AB171" s="93">
        <f t="shared" si="43"/>
        <v>1.1906202723146748</v>
      </c>
      <c r="AC171" s="93">
        <f t="shared" si="44"/>
        <v>10</v>
      </c>
      <c r="AD171" s="93">
        <f t="shared" si="45"/>
        <v>0.52631578947368429</v>
      </c>
      <c r="AE171" s="93">
        <f t="shared" si="46"/>
        <v>0.52631578947368429</v>
      </c>
      <c r="AF171" s="93">
        <f t="shared" si="47"/>
        <v>0.60869565217391308</v>
      </c>
      <c r="AG171" s="93">
        <f t="shared" si="48"/>
        <v>7.6521739130434776</v>
      </c>
      <c r="AH171" s="93">
        <f t="shared" si="49"/>
        <v>1.2018732965973602</v>
      </c>
      <c r="AI171" s="93">
        <f t="shared" si="50"/>
        <v>1.0013299324036771</v>
      </c>
      <c r="AJ171" s="93">
        <f t="shared" si="51"/>
        <v>1.0119826402757686</v>
      </c>
      <c r="AK171" s="93">
        <f t="shared" si="52"/>
        <v>1.0150453051752089</v>
      </c>
      <c r="AL171" s="93">
        <f t="shared" si="53"/>
        <v>1.002554331906685</v>
      </c>
      <c r="AM171" s="93">
        <f t="shared" si="54"/>
        <v>1.001706089243741</v>
      </c>
      <c r="AN171" s="93">
        <f t="shared" si="55"/>
        <v>1.0475630636268194</v>
      </c>
      <c r="AO171" s="93">
        <f t="shared" si="56"/>
        <v>1.03640403763404</v>
      </c>
      <c r="AP171" s="93">
        <f t="shared" si="57"/>
        <v>1.0016682645696258</v>
      </c>
      <c r="AQ171" s="93">
        <f t="shared" si="58"/>
        <v>1.0082948115497674</v>
      </c>
      <c r="AR171" s="13">
        <f t="shared" si="59"/>
        <v>2.2572593581498288</v>
      </c>
    </row>
    <row r="172" spans="2:44">
      <c r="B172" s="21" t="s">
        <v>185</v>
      </c>
      <c r="C172" s="27">
        <v>3</v>
      </c>
      <c r="D172" s="153">
        <v>31</v>
      </c>
      <c r="E172" s="27">
        <v>100</v>
      </c>
      <c r="F172" s="155">
        <v>45</v>
      </c>
      <c r="G172" s="27">
        <v>100</v>
      </c>
      <c r="H172" s="77"/>
      <c r="I172" s="27">
        <v>100</v>
      </c>
      <c r="J172" s="77"/>
      <c r="K172" s="27">
        <v>24</v>
      </c>
      <c r="L172" s="155">
        <v>1162</v>
      </c>
      <c r="M172" s="28">
        <v>26665</v>
      </c>
      <c r="N172" s="164">
        <v>8147</v>
      </c>
      <c r="O172" s="30"/>
      <c r="P172" s="164"/>
      <c r="Q172" s="30">
        <v>95000</v>
      </c>
      <c r="R172" s="155">
        <v>20000</v>
      </c>
      <c r="S172" s="28">
        <v>18099</v>
      </c>
      <c r="T172" s="155">
        <v>10000</v>
      </c>
      <c r="U172" s="31">
        <v>220</v>
      </c>
      <c r="X172" s="21" t="s">
        <v>185</v>
      </c>
      <c r="Y172" s="93">
        <f t="shared" si="40"/>
        <v>1.2195121951219512</v>
      </c>
      <c r="Z172" s="93">
        <f t="shared" si="41"/>
        <v>1.2769230769230768</v>
      </c>
      <c r="AA172" s="93">
        <f t="shared" si="42"/>
        <v>10</v>
      </c>
      <c r="AB172" s="93">
        <f t="shared" si="43"/>
        <v>1.5990922844175492</v>
      </c>
      <c r="AC172" s="93">
        <f t="shared" si="44"/>
        <v>10</v>
      </c>
      <c r="AD172" s="93">
        <f t="shared" si="45"/>
        <v>0.52631578947368429</v>
      </c>
      <c r="AE172" s="93">
        <f t="shared" si="46"/>
        <v>10</v>
      </c>
      <c r="AF172" s="93">
        <f t="shared" si="47"/>
        <v>0.60869565217391308</v>
      </c>
      <c r="AG172" s="93">
        <f t="shared" si="48"/>
        <v>10</v>
      </c>
      <c r="AH172" s="93">
        <f t="shared" si="49"/>
        <v>1.1866988800685525</v>
      </c>
      <c r="AI172" s="93">
        <f t="shared" si="50"/>
        <v>1.0068407884922939</v>
      </c>
      <c r="AJ172" s="93">
        <f t="shared" si="51"/>
        <v>1.08203577338377</v>
      </c>
      <c r="AK172" s="93">
        <f t="shared" si="52"/>
        <v>1</v>
      </c>
      <c r="AL172" s="93">
        <f t="shared" si="53"/>
        <v>0.99981754772095111</v>
      </c>
      <c r="AM172" s="93">
        <f t="shared" si="54"/>
        <v>1.2315406830791369</v>
      </c>
      <c r="AN172" s="93">
        <f t="shared" si="55"/>
        <v>1.0358908641447242</v>
      </c>
      <c r="AO172" s="93">
        <f t="shared" si="56"/>
        <v>1.6497558142817392</v>
      </c>
      <c r="AP172" s="93">
        <f t="shared" si="57"/>
        <v>1.0044645755814987</v>
      </c>
      <c r="AQ172" s="93">
        <f t="shared" si="58"/>
        <v>1.0042930578400535</v>
      </c>
      <c r="AR172" s="13">
        <f t="shared" si="59"/>
        <v>2.9700987885633108</v>
      </c>
    </row>
    <row r="173" spans="2:44">
      <c r="B173" s="21" t="s">
        <v>186</v>
      </c>
      <c r="C173" s="27">
        <v>1</v>
      </c>
      <c r="D173" s="153">
        <v>2</v>
      </c>
      <c r="E173" s="27">
        <v>100</v>
      </c>
      <c r="F173" s="155">
        <v>9</v>
      </c>
      <c r="G173" s="27">
        <v>100</v>
      </c>
      <c r="H173" s="77"/>
      <c r="I173" s="50"/>
      <c r="J173" s="77"/>
      <c r="K173" s="27">
        <v>24</v>
      </c>
      <c r="L173" s="155">
        <v>3325.57</v>
      </c>
      <c r="M173" s="28">
        <v>6828.39</v>
      </c>
      <c r="N173" s="164"/>
      <c r="O173" s="30"/>
      <c r="P173" s="164">
        <v>340.89</v>
      </c>
      <c r="Q173" s="30"/>
      <c r="R173" s="155"/>
      <c r="S173" s="28"/>
      <c r="T173" s="155">
        <v>636.5</v>
      </c>
      <c r="U173" s="31">
        <v>100</v>
      </c>
      <c r="X173" s="21" t="s">
        <v>186</v>
      </c>
      <c r="Y173" s="93">
        <f t="shared" si="40"/>
        <v>1</v>
      </c>
      <c r="Z173" s="93">
        <f t="shared" si="41"/>
        <v>1.0092307692307692</v>
      </c>
      <c r="AA173" s="93">
        <f t="shared" si="42"/>
        <v>10</v>
      </c>
      <c r="AB173" s="93">
        <f t="shared" si="43"/>
        <v>1.1089258698940998</v>
      </c>
      <c r="AC173" s="93">
        <f t="shared" si="44"/>
        <v>10</v>
      </c>
      <c r="AD173" s="93">
        <f t="shared" si="45"/>
        <v>0.52631578947368429</v>
      </c>
      <c r="AE173" s="93">
        <f t="shared" si="46"/>
        <v>0.52631578947368429</v>
      </c>
      <c r="AF173" s="93">
        <f t="shared" si="47"/>
        <v>0.60869565217391308</v>
      </c>
      <c r="AG173" s="93">
        <f t="shared" si="48"/>
        <v>10</v>
      </c>
      <c r="AH173" s="93">
        <f t="shared" si="49"/>
        <v>1.5729449079418731</v>
      </c>
      <c r="AI173" s="93">
        <f t="shared" si="50"/>
        <v>1.0017517934270728</v>
      </c>
      <c r="AJ173" s="93">
        <f t="shared" si="51"/>
        <v>1</v>
      </c>
      <c r="AK173" s="93">
        <f t="shared" si="52"/>
        <v>1</v>
      </c>
      <c r="AL173" s="93">
        <f t="shared" si="53"/>
        <v>1.0013724516560758</v>
      </c>
      <c r="AM173" s="93">
        <f t="shared" si="54"/>
        <v>1</v>
      </c>
      <c r="AN173" s="93">
        <f t="shared" si="55"/>
        <v>0.99997640419981615</v>
      </c>
      <c r="AO173" s="93">
        <f t="shared" si="56"/>
        <v>0.99284985502103107</v>
      </c>
      <c r="AP173" s="93">
        <f t="shared" si="57"/>
        <v>1.0002509839883749</v>
      </c>
      <c r="AQ173" s="93">
        <f t="shared" si="58"/>
        <v>1.0019390850696335</v>
      </c>
      <c r="AR173" s="13">
        <f t="shared" si="59"/>
        <v>2.3868720711342122</v>
      </c>
    </row>
    <row r="174" spans="2:44">
      <c r="B174" s="21" t="s">
        <v>187</v>
      </c>
      <c r="C174" s="27">
        <v>1</v>
      </c>
      <c r="D174" s="153">
        <v>4.59</v>
      </c>
      <c r="E174" s="27">
        <v>80</v>
      </c>
      <c r="F174" s="155">
        <v>18</v>
      </c>
      <c r="G174" s="27">
        <v>80</v>
      </c>
      <c r="H174" s="153">
        <v>20</v>
      </c>
      <c r="I174" s="27">
        <v>80</v>
      </c>
      <c r="J174" s="153">
        <v>1</v>
      </c>
      <c r="K174" s="27">
        <v>24</v>
      </c>
      <c r="L174" s="155">
        <v>1143.3499999999999</v>
      </c>
      <c r="M174" s="28">
        <v>1952.03</v>
      </c>
      <c r="N174" s="164">
        <v>0</v>
      </c>
      <c r="O174" s="30">
        <v>0</v>
      </c>
      <c r="P174" s="164">
        <v>182.04</v>
      </c>
      <c r="Q174" s="30">
        <v>0</v>
      </c>
      <c r="R174" s="155">
        <v>14542.05</v>
      </c>
      <c r="S174" s="28">
        <v>1109.6500000000001</v>
      </c>
      <c r="T174" s="155">
        <v>3914.25</v>
      </c>
      <c r="U174" s="31">
        <v>76.150000000000006</v>
      </c>
      <c r="X174" s="21" t="s">
        <v>187</v>
      </c>
      <c r="Y174" s="93">
        <f t="shared" si="40"/>
        <v>1</v>
      </c>
      <c r="Z174" s="93">
        <f t="shared" si="41"/>
        <v>1.0331384615384616</v>
      </c>
      <c r="AA174" s="93">
        <f t="shared" si="42"/>
        <v>8.085106382978724</v>
      </c>
      <c r="AB174" s="93">
        <f t="shared" si="43"/>
        <v>1.2314674735249622</v>
      </c>
      <c r="AC174" s="93">
        <f t="shared" si="44"/>
        <v>8.1052631578947363</v>
      </c>
      <c r="AD174" s="93">
        <f t="shared" si="45"/>
        <v>2.4210526315789473</v>
      </c>
      <c r="AE174" s="93">
        <f t="shared" si="46"/>
        <v>8.1052631578947363</v>
      </c>
      <c r="AF174" s="93">
        <f t="shared" si="47"/>
        <v>1</v>
      </c>
      <c r="AG174" s="93">
        <f t="shared" si="48"/>
        <v>10</v>
      </c>
      <c r="AH174" s="93">
        <f t="shared" si="49"/>
        <v>1.1833694345595849</v>
      </c>
      <c r="AI174" s="93">
        <f t="shared" si="50"/>
        <v>1.0005007847125675</v>
      </c>
      <c r="AJ174" s="93">
        <f t="shared" si="51"/>
        <v>1</v>
      </c>
      <c r="AK174" s="93">
        <f t="shared" si="52"/>
        <v>1</v>
      </c>
      <c r="AL174" s="93">
        <f t="shared" si="53"/>
        <v>1.0006478880429026</v>
      </c>
      <c r="AM174" s="93">
        <f t="shared" si="54"/>
        <v>1</v>
      </c>
      <c r="AN174" s="93">
        <f t="shared" si="55"/>
        <v>1.0260898978119086</v>
      </c>
      <c r="AO174" s="93">
        <f t="shared" si="56"/>
        <v>1.0331247706348021</v>
      </c>
      <c r="AP174" s="93">
        <f t="shared" si="57"/>
        <v>1.0017259772968985</v>
      </c>
      <c r="AQ174" s="93">
        <f t="shared" si="58"/>
        <v>1.0014712329815125</v>
      </c>
      <c r="AR174" s="13">
        <f t="shared" si="59"/>
        <v>2.6962221711289871</v>
      </c>
    </row>
    <row r="175" spans="2:44">
      <c r="B175" s="21" t="s">
        <v>188</v>
      </c>
      <c r="C175" s="27">
        <v>2</v>
      </c>
      <c r="D175" s="153">
        <v>19</v>
      </c>
      <c r="E175" s="27">
        <v>100</v>
      </c>
      <c r="F175" s="155">
        <v>60</v>
      </c>
      <c r="G175" s="27">
        <v>100</v>
      </c>
      <c r="H175" s="77"/>
      <c r="I175" s="50"/>
      <c r="J175" s="153">
        <v>1</v>
      </c>
      <c r="K175" s="27">
        <v>24</v>
      </c>
      <c r="L175" s="155">
        <v>1525.96</v>
      </c>
      <c r="M175" s="28">
        <v>6500</v>
      </c>
      <c r="N175" s="164">
        <v>4500</v>
      </c>
      <c r="O175" s="30">
        <v>5000</v>
      </c>
      <c r="P175" s="164">
        <v>4800</v>
      </c>
      <c r="Q175" s="30">
        <v>30000</v>
      </c>
      <c r="R175" s="155">
        <v>27000</v>
      </c>
      <c r="S175" s="28">
        <v>2700</v>
      </c>
      <c r="T175" s="155">
        <v>10000</v>
      </c>
      <c r="U175" s="31">
        <v>521</v>
      </c>
      <c r="X175" s="21" t="s">
        <v>188</v>
      </c>
      <c r="Y175" s="93">
        <f t="shared" si="40"/>
        <v>1.1097560975609757</v>
      </c>
      <c r="Z175" s="93">
        <f t="shared" si="41"/>
        <v>1.1661538461538461</v>
      </c>
      <c r="AA175" s="93">
        <f t="shared" si="42"/>
        <v>10</v>
      </c>
      <c r="AB175" s="93">
        <f t="shared" si="43"/>
        <v>1.8033282904689862</v>
      </c>
      <c r="AC175" s="93">
        <f t="shared" si="44"/>
        <v>10</v>
      </c>
      <c r="AD175" s="93">
        <f t="shared" si="45"/>
        <v>0.52631578947368429</v>
      </c>
      <c r="AE175" s="93">
        <f t="shared" si="46"/>
        <v>0.52631578947368429</v>
      </c>
      <c r="AF175" s="93">
        <f t="shared" si="47"/>
        <v>1</v>
      </c>
      <c r="AG175" s="93">
        <f t="shared" si="48"/>
        <v>10</v>
      </c>
      <c r="AH175" s="93">
        <f t="shared" si="49"/>
        <v>1.2516739464194329</v>
      </c>
      <c r="AI175" s="93">
        <f t="shared" si="50"/>
        <v>1.0016675464166476</v>
      </c>
      <c r="AJ175" s="93">
        <f t="shared" si="51"/>
        <v>1.0453125052445029</v>
      </c>
      <c r="AK175" s="93">
        <f t="shared" si="52"/>
        <v>1.3761326293802212</v>
      </c>
      <c r="AL175" s="93">
        <f t="shared" si="53"/>
        <v>1.0217118212068217</v>
      </c>
      <c r="AM175" s="93">
        <f t="shared" si="54"/>
        <v>1.0731181104460432</v>
      </c>
      <c r="AN175" s="93">
        <f t="shared" si="55"/>
        <v>1.0484609251254422</v>
      </c>
      <c r="AO175" s="93">
        <f t="shared" si="56"/>
        <v>1.0908467659003012</v>
      </c>
      <c r="AP175" s="93">
        <f t="shared" si="57"/>
        <v>1.0044645755814987</v>
      </c>
      <c r="AQ175" s="93">
        <f t="shared" si="58"/>
        <v>1.0101976062058569</v>
      </c>
      <c r="AR175" s="13">
        <f t="shared" si="59"/>
        <v>2.4766029602662076</v>
      </c>
    </row>
    <row r="176" spans="2:44">
      <c r="B176" s="21" t="s">
        <v>189</v>
      </c>
      <c r="C176" s="27">
        <v>4</v>
      </c>
      <c r="D176" s="153">
        <v>6</v>
      </c>
      <c r="E176" s="27">
        <v>100</v>
      </c>
      <c r="F176" s="155">
        <v>20</v>
      </c>
      <c r="G176" s="27">
        <v>100</v>
      </c>
      <c r="H176" s="153">
        <v>100</v>
      </c>
      <c r="I176" s="50"/>
      <c r="J176" s="153">
        <v>1</v>
      </c>
      <c r="K176" s="27">
        <v>24</v>
      </c>
      <c r="L176" s="155">
        <v>469.27</v>
      </c>
      <c r="M176" s="28">
        <v>625.22</v>
      </c>
      <c r="N176" s="164"/>
      <c r="O176" s="30"/>
      <c r="P176" s="164"/>
      <c r="Q176" s="30"/>
      <c r="R176" s="155"/>
      <c r="S176" s="28">
        <v>1245.32</v>
      </c>
      <c r="T176" s="155">
        <v>9883.5499999999993</v>
      </c>
      <c r="U176" s="31">
        <v>159</v>
      </c>
      <c r="X176" s="21" t="s">
        <v>189</v>
      </c>
      <c r="Y176" s="93">
        <f t="shared" si="40"/>
        <v>1.3292682926829267</v>
      </c>
      <c r="Z176" s="93">
        <f t="shared" si="41"/>
        <v>1.0461538461538462</v>
      </c>
      <c r="AA176" s="93">
        <f t="shared" si="42"/>
        <v>10</v>
      </c>
      <c r="AB176" s="93">
        <f t="shared" si="43"/>
        <v>1.258698940998487</v>
      </c>
      <c r="AC176" s="93">
        <f t="shared" si="44"/>
        <v>10</v>
      </c>
      <c r="AD176" s="93">
        <f t="shared" si="45"/>
        <v>10</v>
      </c>
      <c r="AE176" s="93">
        <f t="shared" si="46"/>
        <v>0.52631578947368429</v>
      </c>
      <c r="AF176" s="93">
        <f t="shared" si="47"/>
        <v>1</v>
      </c>
      <c r="AG176" s="93">
        <f t="shared" si="48"/>
        <v>10</v>
      </c>
      <c r="AH176" s="93">
        <f t="shared" si="49"/>
        <v>1.0630309558097188</v>
      </c>
      <c r="AI176" s="93">
        <f t="shared" si="50"/>
        <v>1.0001603974416333</v>
      </c>
      <c r="AJ176" s="93">
        <f t="shared" si="51"/>
        <v>1</v>
      </c>
      <c r="AK176" s="93">
        <f t="shared" si="52"/>
        <v>1</v>
      </c>
      <c r="AL176" s="93">
        <f t="shared" si="53"/>
        <v>0.99981754772095111</v>
      </c>
      <c r="AM176" s="93">
        <f t="shared" si="54"/>
        <v>1</v>
      </c>
      <c r="AN176" s="93">
        <f t="shared" si="55"/>
        <v>0.99997640419981615</v>
      </c>
      <c r="AO176" s="93">
        <f t="shared" si="56"/>
        <v>1.0380489339307246</v>
      </c>
      <c r="AP176" s="93">
        <f t="shared" si="57"/>
        <v>1.0044121728751367</v>
      </c>
      <c r="AQ176" s="93">
        <f t="shared" si="58"/>
        <v>1.00309645501509</v>
      </c>
      <c r="AR176" s="13">
        <f t="shared" si="59"/>
        <v>2.9088936703316848</v>
      </c>
    </row>
    <row r="177" spans="2:44">
      <c r="B177" s="21" t="s">
        <v>190</v>
      </c>
      <c r="C177" s="27">
        <v>3</v>
      </c>
      <c r="D177" s="153">
        <v>24</v>
      </c>
      <c r="E177" s="27">
        <v>88</v>
      </c>
      <c r="F177" s="155">
        <v>7</v>
      </c>
      <c r="G177" s="27">
        <v>100</v>
      </c>
      <c r="H177" s="153">
        <v>80</v>
      </c>
      <c r="I177" s="27">
        <v>100</v>
      </c>
      <c r="J177" s="153">
        <v>1</v>
      </c>
      <c r="K177" s="27">
        <v>24</v>
      </c>
      <c r="L177" s="155">
        <v>780</v>
      </c>
      <c r="M177" s="28">
        <v>13500</v>
      </c>
      <c r="N177" s="164"/>
      <c r="O177" s="30"/>
      <c r="P177" s="164">
        <v>40</v>
      </c>
      <c r="Q177" s="30"/>
      <c r="R177" s="155">
        <v>10000</v>
      </c>
      <c r="S177" s="28">
        <v>1569</v>
      </c>
      <c r="T177" s="155">
        <v>6300</v>
      </c>
      <c r="U177" s="31">
        <v>145</v>
      </c>
      <c r="X177" s="21" t="s">
        <v>190</v>
      </c>
      <c r="Y177" s="93">
        <f t="shared" si="40"/>
        <v>1.2195121951219512</v>
      </c>
      <c r="Z177" s="93">
        <f t="shared" si="41"/>
        <v>1.2123076923076923</v>
      </c>
      <c r="AA177" s="93">
        <f t="shared" si="42"/>
        <v>8.8510638297872344</v>
      </c>
      <c r="AB177" s="93">
        <f t="shared" si="43"/>
        <v>1.0816944024205748</v>
      </c>
      <c r="AC177" s="93">
        <f t="shared" si="44"/>
        <v>10</v>
      </c>
      <c r="AD177" s="93">
        <f t="shared" si="45"/>
        <v>8.1052631578947363</v>
      </c>
      <c r="AE177" s="93">
        <f t="shared" si="46"/>
        <v>10</v>
      </c>
      <c r="AF177" s="93">
        <f t="shared" si="47"/>
        <v>1</v>
      </c>
      <c r="AG177" s="93">
        <f t="shared" si="48"/>
        <v>10</v>
      </c>
      <c r="AH177" s="93">
        <f t="shared" si="49"/>
        <v>1.1185032669626174</v>
      </c>
      <c r="AI177" s="93">
        <f t="shared" si="50"/>
        <v>1.0034633656345759</v>
      </c>
      <c r="AJ177" s="93">
        <f t="shared" si="51"/>
        <v>1</v>
      </c>
      <c r="AK177" s="93">
        <f t="shared" si="52"/>
        <v>1</v>
      </c>
      <c r="AL177" s="93">
        <f t="shared" si="53"/>
        <v>1</v>
      </c>
      <c r="AM177" s="93">
        <f t="shared" si="54"/>
        <v>1</v>
      </c>
      <c r="AN177" s="93">
        <f t="shared" si="55"/>
        <v>1.0179336341722702</v>
      </c>
      <c r="AO177" s="93">
        <f t="shared" si="56"/>
        <v>1.0497969487875403</v>
      </c>
      <c r="AP177" s="93">
        <f t="shared" si="57"/>
        <v>1.0027995690247029</v>
      </c>
      <c r="AQ177" s="93">
        <f t="shared" si="58"/>
        <v>1.002821824858541</v>
      </c>
      <c r="AR177" s="13">
        <f t="shared" si="59"/>
        <v>3.2455347308932865</v>
      </c>
    </row>
    <row r="178" spans="2:44">
      <c r="B178" s="21" t="s">
        <v>191</v>
      </c>
      <c r="C178" s="27">
        <v>2</v>
      </c>
      <c r="D178" s="153">
        <v>18</v>
      </c>
      <c r="E178" s="27">
        <v>92</v>
      </c>
      <c r="F178" s="155">
        <v>12</v>
      </c>
      <c r="G178" s="27">
        <v>92</v>
      </c>
      <c r="H178" s="153">
        <v>8</v>
      </c>
      <c r="I178" s="27">
        <v>100</v>
      </c>
      <c r="J178" s="153">
        <v>2</v>
      </c>
      <c r="K178" s="50"/>
      <c r="L178" s="155">
        <v>29022.59</v>
      </c>
      <c r="M178" s="28">
        <v>8728.43</v>
      </c>
      <c r="N178" s="164">
        <v>698.5</v>
      </c>
      <c r="O178" s="30">
        <v>1078.6500000000001</v>
      </c>
      <c r="P178" s="164">
        <v>1683.3</v>
      </c>
      <c r="Q178" s="30">
        <v>3692655.6</v>
      </c>
      <c r="R178" s="155"/>
      <c r="S178" s="28">
        <v>14580</v>
      </c>
      <c r="T178" s="155">
        <v>18856</v>
      </c>
      <c r="U178" s="31">
        <v>641</v>
      </c>
      <c r="X178" s="21" t="s">
        <v>191</v>
      </c>
      <c r="Y178" s="93">
        <f t="shared" si="40"/>
        <v>1.1097560975609757</v>
      </c>
      <c r="Z178" s="93">
        <f t="shared" si="41"/>
        <v>1.1569230769230769</v>
      </c>
      <c r="AA178" s="93">
        <f t="shared" si="42"/>
        <v>9.2340425531914896</v>
      </c>
      <c r="AB178" s="93">
        <f t="shared" si="43"/>
        <v>1.1497730711043872</v>
      </c>
      <c r="AC178" s="93">
        <f t="shared" si="44"/>
        <v>9.2421052631578942</v>
      </c>
      <c r="AD178" s="93">
        <f t="shared" si="45"/>
        <v>1.2842105263157895</v>
      </c>
      <c r="AE178" s="93">
        <f t="shared" si="46"/>
        <v>10</v>
      </c>
      <c r="AF178" s="93">
        <f t="shared" si="47"/>
        <v>1.3913043478260869</v>
      </c>
      <c r="AG178" s="93">
        <f t="shared" si="48"/>
        <v>0.60869565217391308</v>
      </c>
      <c r="AH178" s="93">
        <f t="shared" si="49"/>
        <v>6.1604423788724514</v>
      </c>
      <c r="AI178" s="93">
        <f t="shared" si="50"/>
        <v>1.002239240333763</v>
      </c>
      <c r="AJ178" s="93">
        <f t="shared" si="51"/>
        <v>1.0070335077585078</v>
      </c>
      <c r="AK178" s="93">
        <f t="shared" si="52"/>
        <v>1.0811430921361951</v>
      </c>
      <c r="AL178" s="93">
        <f t="shared" si="53"/>
        <v>1.0074955957540273</v>
      </c>
      <c r="AM178" s="93">
        <f t="shared" si="54"/>
        <v>10</v>
      </c>
      <c r="AN178" s="93">
        <f t="shared" si="55"/>
        <v>0.99997640419981615</v>
      </c>
      <c r="AO178" s="93">
        <f t="shared" si="56"/>
        <v>1.5220331737690902</v>
      </c>
      <c r="AP178" s="93">
        <f t="shared" si="57"/>
        <v>1.0084497912752781</v>
      </c>
      <c r="AQ178" s="93">
        <f t="shared" si="58"/>
        <v>1.0125515789762769</v>
      </c>
      <c r="AR178" s="13">
        <f t="shared" si="59"/>
        <v>3.1567460711225799</v>
      </c>
    </row>
    <row r="179" spans="2:44">
      <c r="B179" s="21" t="s">
        <v>192</v>
      </c>
      <c r="C179" s="27">
        <v>1</v>
      </c>
      <c r="D179" s="153">
        <v>8</v>
      </c>
      <c r="E179" s="27">
        <v>10</v>
      </c>
      <c r="F179" s="155">
        <v>15</v>
      </c>
      <c r="G179" s="27">
        <v>10</v>
      </c>
      <c r="H179" s="77"/>
      <c r="I179" s="50"/>
      <c r="J179" s="153">
        <v>1</v>
      </c>
      <c r="K179" s="27">
        <v>18</v>
      </c>
      <c r="L179" s="155">
        <v>1558</v>
      </c>
      <c r="M179" s="28">
        <v>0</v>
      </c>
      <c r="N179" s="164">
        <v>1029</v>
      </c>
      <c r="O179" s="30">
        <v>0</v>
      </c>
      <c r="P179" s="164">
        <v>275</v>
      </c>
      <c r="Q179" s="30">
        <v>0</v>
      </c>
      <c r="R179" s="155">
        <v>10000</v>
      </c>
      <c r="S179" s="28">
        <v>3046</v>
      </c>
      <c r="T179" s="155"/>
      <c r="U179" s="31">
        <v>120</v>
      </c>
      <c r="X179" s="21" t="s">
        <v>192</v>
      </c>
      <c r="Y179" s="93">
        <f t="shared" si="40"/>
        <v>1</v>
      </c>
      <c r="Z179" s="93">
        <f t="shared" si="41"/>
        <v>1.0646153846153845</v>
      </c>
      <c r="AA179" s="93">
        <f t="shared" si="42"/>
        <v>1.3829787234042552</v>
      </c>
      <c r="AB179" s="93">
        <f t="shared" si="43"/>
        <v>1.1906202723146748</v>
      </c>
      <c r="AC179" s="93">
        <f t="shared" si="44"/>
        <v>1.4736842105263157</v>
      </c>
      <c r="AD179" s="93">
        <f t="shared" si="45"/>
        <v>0.52631578947368429</v>
      </c>
      <c r="AE179" s="93">
        <f t="shared" si="46"/>
        <v>0.52631578947368429</v>
      </c>
      <c r="AF179" s="93">
        <f t="shared" si="47"/>
        <v>1</v>
      </c>
      <c r="AG179" s="93">
        <f t="shared" si="48"/>
        <v>7.6521739130434776</v>
      </c>
      <c r="AH179" s="93">
        <f t="shared" si="49"/>
        <v>1.2573938088380563</v>
      </c>
      <c r="AI179" s="93">
        <f t="shared" si="50"/>
        <v>1</v>
      </c>
      <c r="AJ179" s="93">
        <f t="shared" si="51"/>
        <v>1.0103614595325763</v>
      </c>
      <c r="AK179" s="93">
        <f t="shared" si="52"/>
        <v>1</v>
      </c>
      <c r="AL179" s="93">
        <f t="shared" si="53"/>
        <v>1.0010719071394125</v>
      </c>
      <c r="AM179" s="93">
        <f t="shared" si="54"/>
        <v>1</v>
      </c>
      <c r="AN179" s="93">
        <f t="shared" si="55"/>
        <v>1.0179336341722702</v>
      </c>
      <c r="AO179" s="93">
        <f t="shared" si="56"/>
        <v>1.1034048885537189</v>
      </c>
      <c r="AP179" s="93">
        <f t="shared" si="57"/>
        <v>0.99996455786042882</v>
      </c>
      <c r="AQ179" s="93">
        <f t="shared" si="58"/>
        <v>1.0023314138647035</v>
      </c>
      <c r="AR179" s="13">
        <f t="shared" si="59"/>
        <v>1.3794297764638233</v>
      </c>
    </row>
    <row r="180" spans="2:44">
      <c r="B180" s="21" t="s">
        <v>193</v>
      </c>
      <c r="C180" s="27">
        <v>1</v>
      </c>
      <c r="D180" s="153">
        <v>5</v>
      </c>
      <c r="E180" s="27">
        <v>80</v>
      </c>
      <c r="F180" s="155">
        <v>12</v>
      </c>
      <c r="G180" s="27">
        <v>75</v>
      </c>
      <c r="H180" s="77"/>
      <c r="I180" s="50"/>
      <c r="J180" s="153">
        <v>10</v>
      </c>
      <c r="K180" s="27">
        <v>24</v>
      </c>
      <c r="L180" s="155">
        <v>1252.94</v>
      </c>
      <c r="M180" s="28">
        <v>255800</v>
      </c>
      <c r="N180" s="164">
        <v>6839</v>
      </c>
      <c r="O180" s="30"/>
      <c r="P180" s="164"/>
      <c r="Q180" s="30">
        <v>9929</v>
      </c>
      <c r="R180" s="155">
        <v>25541</v>
      </c>
      <c r="S180" s="28">
        <v>1769</v>
      </c>
      <c r="T180" s="155">
        <v>6773</v>
      </c>
      <c r="U180" s="31">
        <v>299</v>
      </c>
      <c r="X180" s="21" t="s">
        <v>193</v>
      </c>
      <c r="Y180" s="93">
        <f t="shared" si="40"/>
        <v>1</v>
      </c>
      <c r="Z180" s="93">
        <f t="shared" si="41"/>
        <v>1.0369230769230768</v>
      </c>
      <c r="AA180" s="93">
        <f t="shared" si="42"/>
        <v>8.085106382978724</v>
      </c>
      <c r="AB180" s="93">
        <f t="shared" si="43"/>
        <v>1.1497730711043872</v>
      </c>
      <c r="AC180" s="93">
        <f t="shared" si="44"/>
        <v>7.6315789473684204</v>
      </c>
      <c r="AD180" s="93">
        <f t="shared" si="45"/>
        <v>0.52631578947368429</v>
      </c>
      <c r="AE180" s="93">
        <f t="shared" si="46"/>
        <v>0.52631578947368429</v>
      </c>
      <c r="AF180" s="93">
        <f t="shared" si="47"/>
        <v>4.5217391304347831</v>
      </c>
      <c r="AG180" s="93">
        <f t="shared" si="48"/>
        <v>10</v>
      </c>
      <c r="AH180" s="93">
        <f t="shared" si="49"/>
        <v>1.2029337205289028</v>
      </c>
      <c r="AI180" s="93">
        <f t="shared" si="50"/>
        <v>1.0656243651351489</v>
      </c>
      <c r="AJ180" s="93">
        <f t="shared" si="51"/>
        <v>1.0688649385260345</v>
      </c>
      <c r="AK180" s="93">
        <f t="shared" si="52"/>
        <v>1</v>
      </c>
      <c r="AL180" s="93">
        <f t="shared" si="53"/>
        <v>0.99981754772095111</v>
      </c>
      <c r="AM180" s="93">
        <f t="shared" si="54"/>
        <v>1.024199657287292</v>
      </c>
      <c r="AN180" s="93">
        <f t="shared" si="55"/>
        <v>1.0458409652724612</v>
      </c>
      <c r="AO180" s="93">
        <f t="shared" si="56"/>
        <v>1.0570559792230418</v>
      </c>
      <c r="AP180" s="93">
        <f t="shared" si="57"/>
        <v>1.0030124198629093</v>
      </c>
      <c r="AQ180" s="93">
        <f t="shared" si="58"/>
        <v>1.0058427565805799</v>
      </c>
      <c r="AR180" s="13">
        <f t="shared" si="59"/>
        <v>2.3658391862049521</v>
      </c>
    </row>
    <row r="181" spans="2:44">
      <c r="B181" s="21" t="s">
        <v>194</v>
      </c>
      <c r="C181" s="27">
        <v>6</v>
      </c>
      <c r="D181" s="153">
        <v>34</v>
      </c>
      <c r="E181" s="27">
        <v>100</v>
      </c>
      <c r="F181" s="155">
        <v>65</v>
      </c>
      <c r="G181" s="27">
        <v>100</v>
      </c>
      <c r="H181" s="153">
        <v>70</v>
      </c>
      <c r="I181" s="27">
        <v>90</v>
      </c>
      <c r="J181" s="153">
        <v>1</v>
      </c>
      <c r="K181" s="27">
        <v>24</v>
      </c>
      <c r="L181" s="155">
        <v>823</v>
      </c>
      <c r="M181" s="28">
        <v>186855.57</v>
      </c>
      <c r="N181" s="164">
        <v>4042.52</v>
      </c>
      <c r="O181" s="30">
        <v>0</v>
      </c>
      <c r="P181" s="164">
        <v>24945</v>
      </c>
      <c r="Q181" s="30">
        <v>143759</v>
      </c>
      <c r="R181" s="155">
        <v>20367.87</v>
      </c>
      <c r="S181" s="28">
        <v>117696.21</v>
      </c>
      <c r="T181" s="155">
        <v>29082.16</v>
      </c>
      <c r="U181" s="31">
        <v>1317</v>
      </c>
      <c r="X181" s="21" t="s">
        <v>194</v>
      </c>
      <c r="Y181" s="93">
        <f t="shared" si="40"/>
        <v>1.5487804878048781</v>
      </c>
      <c r="Z181" s="93">
        <f t="shared" si="41"/>
        <v>1.3046153846153845</v>
      </c>
      <c r="AA181" s="93">
        <f t="shared" si="42"/>
        <v>10</v>
      </c>
      <c r="AB181" s="93">
        <f t="shared" si="43"/>
        <v>1.8714069591527989</v>
      </c>
      <c r="AC181" s="93">
        <f t="shared" si="44"/>
        <v>10</v>
      </c>
      <c r="AD181" s="93">
        <f t="shared" si="45"/>
        <v>7.1578947368421053</v>
      </c>
      <c r="AE181" s="93">
        <f t="shared" si="46"/>
        <v>9.0526315789473681</v>
      </c>
      <c r="AF181" s="93">
        <f t="shared" si="47"/>
        <v>1</v>
      </c>
      <c r="AG181" s="93">
        <f t="shared" si="48"/>
        <v>10</v>
      </c>
      <c r="AH181" s="93">
        <f t="shared" si="49"/>
        <v>1.12617973650072</v>
      </c>
      <c r="AI181" s="93">
        <f t="shared" si="50"/>
        <v>1.047936974797562</v>
      </c>
      <c r="AJ181" s="93">
        <f t="shared" si="51"/>
        <v>1.0407059352668906</v>
      </c>
      <c r="AK181" s="93">
        <f t="shared" si="52"/>
        <v>1</v>
      </c>
      <c r="AL181" s="93">
        <f t="shared" si="53"/>
        <v>1.113599350242835</v>
      </c>
      <c r="AM181" s="93">
        <f t="shared" si="54"/>
        <v>1.350379547987091</v>
      </c>
      <c r="AN181" s="93">
        <f t="shared" si="55"/>
        <v>1.0365514567637208</v>
      </c>
      <c r="AO181" s="93">
        <f t="shared" si="56"/>
        <v>5.2646517076869106</v>
      </c>
      <c r="AP181" s="93">
        <f t="shared" si="57"/>
        <v>1.0130515813971275</v>
      </c>
      <c r="AQ181" s="93">
        <f t="shared" si="58"/>
        <v>1.0258122922496427</v>
      </c>
      <c r="AR181" s="13">
        <f t="shared" si="59"/>
        <v>3.5239051436976334</v>
      </c>
    </row>
    <row r="182" spans="2:44">
      <c r="B182" s="21" t="s">
        <v>195</v>
      </c>
      <c r="C182" s="27">
        <v>2</v>
      </c>
      <c r="D182" s="153">
        <v>20</v>
      </c>
      <c r="E182" s="27">
        <v>60</v>
      </c>
      <c r="F182" s="155">
        <v>15</v>
      </c>
      <c r="G182" s="27">
        <v>95</v>
      </c>
      <c r="H182" s="153">
        <v>30</v>
      </c>
      <c r="I182" s="27">
        <v>40</v>
      </c>
      <c r="J182" s="153">
        <v>4</v>
      </c>
      <c r="K182" s="27">
        <v>24</v>
      </c>
      <c r="L182" s="155">
        <v>1801.11</v>
      </c>
      <c r="M182" s="28">
        <v>47457.47</v>
      </c>
      <c r="N182" s="164"/>
      <c r="O182" s="30"/>
      <c r="P182" s="164">
        <v>1700</v>
      </c>
      <c r="Q182" s="30"/>
      <c r="R182" s="155">
        <v>12916</v>
      </c>
      <c r="S182" s="28">
        <v>1000</v>
      </c>
      <c r="T182" s="155">
        <v>4878.4799999999996</v>
      </c>
      <c r="U182" s="31">
        <v>553</v>
      </c>
      <c r="X182" s="21" t="s">
        <v>195</v>
      </c>
      <c r="Y182" s="93">
        <f t="shared" si="40"/>
        <v>1.1097560975609757</v>
      </c>
      <c r="Z182" s="93">
        <f t="shared" si="41"/>
        <v>1.1753846153846155</v>
      </c>
      <c r="AA182" s="93">
        <f t="shared" si="42"/>
        <v>6.1702127659574471</v>
      </c>
      <c r="AB182" s="93">
        <f t="shared" si="43"/>
        <v>1.1906202723146748</v>
      </c>
      <c r="AC182" s="93">
        <f t="shared" si="44"/>
        <v>9.5263157894736832</v>
      </c>
      <c r="AD182" s="93">
        <f t="shared" si="45"/>
        <v>3.3684210526315788</v>
      </c>
      <c r="AE182" s="93">
        <f t="shared" si="46"/>
        <v>4.3157894736842106</v>
      </c>
      <c r="AF182" s="93">
        <f t="shared" si="47"/>
        <v>2.1739130434782608</v>
      </c>
      <c r="AG182" s="93">
        <f t="shared" si="48"/>
        <v>10</v>
      </c>
      <c r="AH182" s="93">
        <f t="shared" si="49"/>
        <v>1.3007944253359198</v>
      </c>
      <c r="AI182" s="93">
        <f t="shared" si="50"/>
        <v>1.012175005237179</v>
      </c>
      <c r="AJ182" s="93">
        <f t="shared" si="51"/>
        <v>1</v>
      </c>
      <c r="AK182" s="93">
        <f t="shared" si="52"/>
        <v>1</v>
      </c>
      <c r="AL182" s="93">
        <f t="shared" si="53"/>
        <v>1.0075717695805302</v>
      </c>
      <c r="AM182" s="93">
        <f t="shared" si="54"/>
        <v>1</v>
      </c>
      <c r="AN182" s="93">
        <f t="shared" si="55"/>
        <v>1.0231699624322379</v>
      </c>
      <c r="AO182" s="93">
        <f t="shared" si="56"/>
        <v>1.0291450071985384</v>
      </c>
      <c r="AP182" s="93">
        <f t="shared" si="57"/>
        <v>1.0021598825056173</v>
      </c>
      <c r="AQ182" s="93">
        <f t="shared" si="58"/>
        <v>1.0108253322779688</v>
      </c>
      <c r="AR182" s="13">
        <f t="shared" si="59"/>
        <v>2.6008554997396542</v>
      </c>
    </row>
    <row r="183" spans="2:44">
      <c r="B183" s="21" t="s">
        <v>196</v>
      </c>
      <c r="C183" s="27">
        <v>2</v>
      </c>
      <c r="D183" s="153">
        <v>26</v>
      </c>
      <c r="E183" s="27">
        <v>95</v>
      </c>
      <c r="F183" s="155">
        <v>35</v>
      </c>
      <c r="G183" s="27">
        <v>95</v>
      </c>
      <c r="H183" s="153">
        <v>40</v>
      </c>
      <c r="I183" s="50"/>
      <c r="J183" s="77"/>
      <c r="K183" s="27">
        <v>18</v>
      </c>
      <c r="L183" s="155">
        <v>1408.12</v>
      </c>
      <c r="M183" s="28">
        <v>34512.92</v>
      </c>
      <c r="N183" s="164">
        <v>5131.4799999999996</v>
      </c>
      <c r="O183" s="30"/>
      <c r="P183" s="164"/>
      <c r="Q183" s="30"/>
      <c r="R183" s="155">
        <v>19641.810000000001</v>
      </c>
      <c r="S183" s="28">
        <v>2725.23</v>
      </c>
      <c r="T183" s="155">
        <v>1299.1199999999999</v>
      </c>
      <c r="U183" s="31">
        <v>870.93</v>
      </c>
      <c r="X183" s="21" t="s">
        <v>196</v>
      </c>
      <c r="Y183" s="93">
        <f t="shared" si="40"/>
        <v>1.1097560975609757</v>
      </c>
      <c r="Z183" s="93">
        <f t="shared" si="41"/>
        <v>1.2307692307692308</v>
      </c>
      <c r="AA183" s="93">
        <f t="shared" si="42"/>
        <v>9.5212765957446805</v>
      </c>
      <c r="AB183" s="93">
        <f t="shared" si="43"/>
        <v>1.4629349470499244</v>
      </c>
      <c r="AC183" s="93">
        <f t="shared" si="44"/>
        <v>9.5263157894736832</v>
      </c>
      <c r="AD183" s="93">
        <f t="shared" si="45"/>
        <v>4.3157894736842106</v>
      </c>
      <c r="AE183" s="93">
        <f t="shared" si="46"/>
        <v>0.52631578947368429</v>
      </c>
      <c r="AF183" s="93">
        <f t="shared" si="47"/>
        <v>0.60869565217391308</v>
      </c>
      <c r="AG183" s="93">
        <f t="shared" si="48"/>
        <v>7.6521739130434776</v>
      </c>
      <c r="AH183" s="93">
        <f t="shared" si="49"/>
        <v>1.2306368494340836</v>
      </c>
      <c r="AI183" s="93">
        <f t="shared" si="50"/>
        <v>1.0088541378575457</v>
      </c>
      <c r="AJ183" s="93">
        <f t="shared" si="51"/>
        <v>1.0516711587582359</v>
      </c>
      <c r="AK183" s="93">
        <f t="shared" si="52"/>
        <v>1</v>
      </c>
      <c r="AL183" s="93">
        <f t="shared" si="53"/>
        <v>0.99981754772095111</v>
      </c>
      <c r="AM183" s="93">
        <f t="shared" si="54"/>
        <v>1</v>
      </c>
      <c r="AN183" s="93">
        <f t="shared" si="55"/>
        <v>1.0352476541243409</v>
      </c>
      <c r="AO183" s="93">
        <f t="shared" si="56"/>
        <v>1.0917624925897398</v>
      </c>
      <c r="AP183" s="93">
        <f t="shared" si="57"/>
        <v>1.0005491641626085</v>
      </c>
      <c r="AQ183" s="93">
        <f t="shared" si="58"/>
        <v>1.0170619869687991</v>
      </c>
      <c r="AR183" s="13">
        <f t="shared" si="59"/>
        <v>2.4415593937152678</v>
      </c>
    </row>
    <row r="184" spans="2:44">
      <c r="B184" s="21" t="s">
        <v>197</v>
      </c>
      <c r="C184" s="27">
        <v>1</v>
      </c>
      <c r="D184" s="153">
        <v>5</v>
      </c>
      <c r="E184" s="27">
        <v>100</v>
      </c>
      <c r="F184" s="155">
        <v>20</v>
      </c>
      <c r="G184" s="27">
        <v>85</v>
      </c>
      <c r="H184" s="153">
        <v>10</v>
      </c>
      <c r="I184" s="27">
        <v>100</v>
      </c>
      <c r="J184" s="77"/>
      <c r="K184" s="27">
        <v>24</v>
      </c>
      <c r="L184" s="155">
        <v>582</v>
      </c>
      <c r="M184" s="28">
        <v>3600</v>
      </c>
      <c r="N184" s="164">
        <v>150</v>
      </c>
      <c r="O184" s="30"/>
      <c r="P184" s="164"/>
      <c r="Q184" s="30"/>
      <c r="R184" s="155"/>
      <c r="S184" s="28">
        <v>4500</v>
      </c>
      <c r="T184" s="155">
        <v>12000</v>
      </c>
      <c r="U184" s="31">
        <v>200</v>
      </c>
      <c r="X184" s="21" t="s">
        <v>197</v>
      </c>
      <c r="Y184" s="93">
        <f t="shared" si="40"/>
        <v>1</v>
      </c>
      <c r="Z184" s="93">
        <f t="shared" si="41"/>
        <v>1.0369230769230768</v>
      </c>
      <c r="AA184" s="93">
        <f t="shared" si="42"/>
        <v>10</v>
      </c>
      <c r="AB184" s="93">
        <f t="shared" si="43"/>
        <v>1.258698940998487</v>
      </c>
      <c r="AC184" s="93">
        <f t="shared" si="44"/>
        <v>8.5789473684210513</v>
      </c>
      <c r="AD184" s="93">
        <f t="shared" si="45"/>
        <v>1.4736842105263157</v>
      </c>
      <c r="AE184" s="93">
        <f t="shared" si="46"/>
        <v>10</v>
      </c>
      <c r="AF184" s="93">
        <f t="shared" si="47"/>
        <v>0.60869565217391308</v>
      </c>
      <c r="AG184" s="93">
        <f t="shared" si="48"/>
        <v>10</v>
      </c>
      <c r="AH184" s="93">
        <f t="shared" si="49"/>
        <v>1.0831558025778656</v>
      </c>
      <c r="AI184" s="93">
        <f t="shared" si="50"/>
        <v>1.0009235641692202</v>
      </c>
      <c r="AJ184" s="93">
        <f t="shared" si="51"/>
        <v>1.0015104168414835</v>
      </c>
      <c r="AK184" s="93">
        <f t="shared" si="52"/>
        <v>1</v>
      </c>
      <c r="AL184" s="93">
        <f t="shared" si="53"/>
        <v>0.99981754772095111</v>
      </c>
      <c r="AM184" s="93">
        <f t="shared" si="54"/>
        <v>1</v>
      </c>
      <c r="AN184" s="93">
        <f t="shared" si="55"/>
        <v>0.99997640419981615</v>
      </c>
      <c r="AO184" s="93">
        <f t="shared" si="56"/>
        <v>1.1561780398198147</v>
      </c>
      <c r="AP184" s="93">
        <f t="shared" si="57"/>
        <v>1.0053645791257126</v>
      </c>
      <c r="AQ184" s="93">
        <f t="shared" si="58"/>
        <v>1.0039007290449835</v>
      </c>
      <c r="AR184" s="13">
        <f t="shared" si="59"/>
        <v>2.8530408596075096</v>
      </c>
    </row>
    <row r="185" spans="2:44">
      <c r="B185" s="21" t="s">
        <v>198</v>
      </c>
      <c r="C185" s="27">
        <v>1</v>
      </c>
      <c r="D185" s="153">
        <v>10</v>
      </c>
      <c r="E185" s="27">
        <v>90</v>
      </c>
      <c r="F185" s="155">
        <v>6</v>
      </c>
      <c r="G185" s="27">
        <v>100</v>
      </c>
      <c r="H185" s="77"/>
      <c r="I185" s="50"/>
      <c r="J185" s="153">
        <v>1</v>
      </c>
      <c r="K185" s="27">
        <v>24</v>
      </c>
      <c r="L185" s="155">
        <v>410</v>
      </c>
      <c r="M185" s="28">
        <v>3597.9</v>
      </c>
      <c r="N185" s="164">
        <v>1113</v>
      </c>
      <c r="O185" s="30"/>
      <c r="P185" s="164"/>
      <c r="Q185" s="30"/>
      <c r="R185" s="155">
        <v>9430</v>
      </c>
      <c r="S185" s="28">
        <v>9477</v>
      </c>
      <c r="T185" s="155">
        <v>40000</v>
      </c>
      <c r="U185" s="31">
        <v>327.54000000000002</v>
      </c>
      <c r="X185" s="21" t="s">
        <v>198</v>
      </c>
      <c r="Y185" s="93">
        <f t="shared" si="40"/>
        <v>1</v>
      </c>
      <c r="Z185" s="93">
        <f t="shared" si="41"/>
        <v>1.083076923076923</v>
      </c>
      <c r="AA185" s="93">
        <f t="shared" si="42"/>
        <v>9.0425531914893611</v>
      </c>
      <c r="AB185" s="93">
        <f t="shared" si="43"/>
        <v>1.0680786686838124</v>
      </c>
      <c r="AC185" s="93">
        <f t="shared" si="44"/>
        <v>10</v>
      </c>
      <c r="AD185" s="93">
        <f t="shared" si="45"/>
        <v>0.52631578947368429</v>
      </c>
      <c r="AE185" s="93">
        <f t="shared" si="46"/>
        <v>0.52631578947368429</v>
      </c>
      <c r="AF185" s="93">
        <f t="shared" si="47"/>
        <v>1</v>
      </c>
      <c r="AG185" s="93">
        <f t="shared" si="48"/>
        <v>10</v>
      </c>
      <c r="AH185" s="93">
        <f t="shared" si="49"/>
        <v>1.052449924425455</v>
      </c>
      <c r="AI185" s="93">
        <f t="shared" si="50"/>
        <v>1.0009230254234549</v>
      </c>
      <c r="AJ185" s="93">
        <f t="shared" si="51"/>
        <v>1.011207292963807</v>
      </c>
      <c r="AK185" s="93">
        <f t="shared" si="52"/>
        <v>1</v>
      </c>
      <c r="AL185" s="93">
        <f t="shared" si="53"/>
        <v>0.99981754772095111</v>
      </c>
      <c r="AM185" s="93">
        <f t="shared" si="54"/>
        <v>1</v>
      </c>
      <c r="AN185" s="93">
        <f t="shared" si="55"/>
        <v>1.0169100720638404</v>
      </c>
      <c r="AO185" s="93">
        <f t="shared" si="56"/>
        <v>1.3368190122072696</v>
      </c>
      <c r="AP185" s="93">
        <f t="shared" si="57"/>
        <v>1.0179646287447079</v>
      </c>
      <c r="AQ185" s="93">
        <f t="shared" si="58"/>
        <v>1.0064026097711447</v>
      </c>
      <c r="AR185" s="13">
        <f t="shared" si="59"/>
        <v>2.3520439197641103</v>
      </c>
    </row>
    <row r="186" spans="2:44">
      <c r="B186" s="21" t="s">
        <v>199</v>
      </c>
      <c r="C186" s="27">
        <v>6</v>
      </c>
      <c r="D186" s="153">
        <v>48</v>
      </c>
      <c r="E186" s="27">
        <v>80</v>
      </c>
      <c r="F186" s="155">
        <v>3</v>
      </c>
      <c r="G186" s="27">
        <v>100</v>
      </c>
      <c r="H186" s="77"/>
      <c r="I186" s="50"/>
      <c r="J186" s="77"/>
      <c r="K186" s="27">
        <v>12</v>
      </c>
      <c r="L186" s="155">
        <v>1498</v>
      </c>
      <c r="M186" s="28">
        <v>68848.89</v>
      </c>
      <c r="N186" s="164">
        <v>2516</v>
      </c>
      <c r="O186" s="30">
        <v>750</v>
      </c>
      <c r="P186" s="164">
        <v>12617</v>
      </c>
      <c r="Q186" s="30"/>
      <c r="R186" s="155">
        <v>53406</v>
      </c>
      <c r="S186" s="28">
        <v>1125</v>
      </c>
      <c r="T186" s="155"/>
      <c r="U186" s="31">
        <v>940</v>
      </c>
      <c r="X186" s="21" t="s">
        <v>199</v>
      </c>
      <c r="Y186" s="93">
        <f t="shared" si="40"/>
        <v>1.5487804878048781</v>
      </c>
      <c r="Z186" s="93">
        <f t="shared" si="41"/>
        <v>1.433846153846154</v>
      </c>
      <c r="AA186" s="93">
        <f t="shared" si="42"/>
        <v>8.085106382978724</v>
      </c>
      <c r="AB186" s="93">
        <f t="shared" si="43"/>
        <v>1.027231467473525</v>
      </c>
      <c r="AC186" s="93">
        <f t="shared" si="44"/>
        <v>10</v>
      </c>
      <c r="AD186" s="93">
        <f t="shared" si="45"/>
        <v>0.52631578947368429</v>
      </c>
      <c r="AE186" s="93">
        <f t="shared" si="46"/>
        <v>0.52631578947368429</v>
      </c>
      <c r="AF186" s="93">
        <f t="shared" si="47"/>
        <v>0.60869565217391308</v>
      </c>
      <c r="AG186" s="93">
        <f t="shared" si="48"/>
        <v>5.304347826086957</v>
      </c>
      <c r="AH186" s="93">
        <f t="shared" si="49"/>
        <v>1.246682455994192</v>
      </c>
      <c r="AI186" s="93">
        <f t="shared" si="50"/>
        <v>1.0176628799707181</v>
      </c>
      <c r="AJ186" s="93">
        <f t="shared" si="51"/>
        <v>1.025334725154482</v>
      </c>
      <c r="AK186" s="93">
        <f t="shared" si="52"/>
        <v>1.0564198944070331</v>
      </c>
      <c r="AL186" s="93">
        <f t="shared" si="53"/>
        <v>1.0573675578399573</v>
      </c>
      <c r="AM186" s="93">
        <f t="shared" si="54"/>
        <v>1</v>
      </c>
      <c r="AN186" s="93">
        <f t="shared" si="55"/>
        <v>1.0958787865907043</v>
      </c>
      <c r="AO186" s="93">
        <f t="shared" si="56"/>
        <v>1.033681901220727</v>
      </c>
      <c r="AP186" s="93">
        <f t="shared" si="57"/>
        <v>0.99996455786042882</v>
      </c>
      <c r="AQ186" s="93">
        <f t="shared" si="58"/>
        <v>1.0184168944625733</v>
      </c>
      <c r="AR186" s="13">
        <f t="shared" si="59"/>
        <v>2.0848446948848602</v>
      </c>
    </row>
    <row r="187" spans="2:44">
      <c r="B187" s="21" t="s">
        <v>200</v>
      </c>
      <c r="C187" s="27">
        <v>1</v>
      </c>
      <c r="D187" s="153">
        <v>9</v>
      </c>
      <c r="E187" s="27">
        <v>90</v>
      </c>
      <c r="F187" s="155">
        <v>6</v>
      </c>
      <c r="G187" s="27">
        <v>100</v>
      </c>
      <c r="H187" s="77"/>
      <c r="I187" s="50"/>
      <c r="J187" s="77"/>
      <c r="K187" s="27">
        <v>24</v>
      </c>
      <c r="L187" s="155">
        <v>1200</v>
      </c>
      <c r="M187" s="28">
        <v>338.12</v>
      </c>
      <c r="N187" s="164">
        <v>4636.96</v>
      </c>
      <c r="O187" s="30"/>
      <c r="P187" s="164"/>
      <c r="Q187" s="30">
        <v>24677.040000000001</v>
      </c>
      <c r="R187" s="155">
        <v>1993.91</v>
      </c>
      <c r="S187" s="28">
        <v>257.82</v>
      </c>
      <c r="T187" s="155"/>
      <c r="U187" s="31">
        <v>104.89</v>
      </c>
      <c r="X187" s="21" t="s">
        <v>200</v>
      </c>
      <c r="Y187" s="93">
        <f t="shared" si="40"/>
        <v>1</v>
      </c>
      <c r="Z187" s="93">
        <f t="shared" si="41"/>
        <v>1.0738461538461539</v>
      </c>
      <c r="AA187" s="93">
        <f t="shared" si="42"/>
        <v>9.0425531914893611</v>
      </c>
      <c r="AB187" s="93">
        <f t="shared" si="43"/>
        <v>1.0680786686838124</v>
      </c>
      <c r="AC187" s="93">
        <f t="shared" si="44"/>
        <v>10</v>
      </c>
      <c r="AD187" s="93">
        <f t="shared" si="45"/>
        <v>0.52631578947368429</v>
      </c>
      <c r="AE187" s="93">
        <f t="shared" si="46"/>
        <v>0.52631578947368429</v>
      </c>
      <c r="AF187" s="93">
        <f t="shared" si="47"/>
        <v>0.60869565217391308</v>
      </c>
      <c r="AG187" s="93">
        <f t="shared" si="48"/>
        <v>10</v>
      </c>
      <c r="AH187" s="93">
        <f t="shared" si="49"/>
        <v>1.1934827368696665</v>
      </c>
      <c r="AI187" s="93">
        <f t="shared" si="50"/>
        <v>1.000086743199138</v>
      </c>
      <c r="AJ187" s="93">
        <f t="shared" si="51"/>
        <v>1.0466916165152333</v>
      </c>
      <c r="AK187" s="93">
        <f t="shared" si="52"/>
        <v>1</v>
      </c>
      <c r="AL187" s="93">
        <f t="shared" si="53"/>
        <v>0.99981754772095111</v>
      </c>
      <c r="AM187" s="93">
        <f t="shared" si="54"/>
        <v>1.0601446178733809</v>
      </c>
      <c r="AN187" s="93">
        <f t="shared" si="55"/>
        <v>1.0035569142412537</v>
      </c>
      <c r="AO187" s="93">
        <f t="shared" si="56"/>
        <v>1.0022074711554361</v>
      </c>
      <c r="AP187" s="93">
        <f t="shared" si="57"/>
        <v>0.99996455786042882</v>
      </c>
      <c r="AQ187" s="93">
        <f t="shared" si="58"/>
        <v>1.0020350094600281</v>
      </c>
      <c r="AR187" s="13">
        <f t="shared" si="59"/>
        <v>2.3238838136861126</v>
      </c>
    </row>
    <row r="188" spans="2:44">
      <c r="B188" s="21" t="s">
        <v>201</v>
      </c>
      <c r="C188" s="27">
        <v>2</v>
      </c>
      <c r="D188" s="153">
        <v>10</v>
      </c>
      <c r="E188" s="27">
        <v>45</v>
      </c>
      <c r="F188" s="155">
        <v>14.8</v>
      </c>
      <c r="G188" s="27">
        <v>45</v>
      </c>
      <c r="H188" s="153">
        <v>25</v>
      </c>
      <c r="I188" s="27">
        <v>100</v>
      </c>
      <c r="J188" s="77"/>
      <c r="K188" s="27">
        <v>24</v>
      </c>
      <c r="L188" s="155">
        <v>1410</v>
      </c>
      <c r="M188" s="28">
        <v>10532</v>
      </c>
      <c r="N188" s="164">
        <v>896</v>
      </c>
      <c r="O188" s="30">
        <v>1604</v>
      </c>
      <c r="P188" s="164">
        <v>744</v>
      </c>
      <c r="Q188" s="30">
        <v>22180</v>
      </c>
      <c r="R188" s="155">
        <v>18655</v>
      </c>
      <c r="S188" s="28">
        <v>9506</v>
      </c>
      <c r="T188" s="155">
        <v>927</v>
      </c>
      <c r="U188" s="31">
        <v>476.84</v>
      </c>
      <c r="X188" s="21" t="s">
        <v>201</v>
      </c>
      <c r="Y188" s="93">
        <f t="shared" si="40"/>
        <v>1.1097560975609757</v>
      </c>
      <c r="Z188" s="93">
        <f t="shared" si="41"/>
        <v>1.083076923076923</v>
      </c>
      <c r="AA188" s="93">
        <f t="shared" si="42"/>
        <v>4.7340425531914896</v>
      </c>
      <c r="AB188" s="93">
        <f t="shared" si="43"/>
        <v>1.1878971255673223</v>
      </c>
      <c r="AC188" s="93">
        <f t="shared" si="44"/>
        <v>4.7894736842105257</v>
      </c>
      <c r="AD188" s="93">
        <f t="shared" si="45"/>
        <v>2.8947368421052628</v>
      </c>
      <c r="AE188" s="93">
        <f t="shared" si="46"/>
        <v>10</v>
      </c>
      <c r="AF188" s="93">
        <f t="shared" si="47"/>
        <v>0.60869565217391308</v>
      </c>
      <c r="AG188" s="93">
        <f t="shared" si="48"/>
        <v>10</v>
      </c>
      <c r="AH188" s="93">
        <f t="shared" si="49"/>
        <v>1.2309724718231911</v>
      </c>
      <c r="AI188" s="93">
        <f t="shared" si="50"/>
        <v>1.0027019382861744</v>
      </c>
      <c r="AJ188" s="93">
        <f t="shared" si="51"/>
        <v>1.009022223266461</v>
      </c>
      <c r="AK188" s="93">
        <f t="shared" si="52"/>
        <v>1.120663347505175</v>
      </c>
      <c r="AL188" s="93">
        <f t="shared" si="53"/>
        <v>1.003211160111261</v>
      </c>
      <c r="AM188" s="93">
        <f t="shared" si="54"/>
        <v>1.054058656323108</v>
      </c>
      <c r="AN188" s="93">
        <f t="shared" si="55"/>
        <v>1.0334756167134291</v>
      </c>
      <c r="AO188" s="93">
        <f t="shared" si="56"/>
        <v>1.3378715716204173</v>
      </c>
      <c r="AP188" s="93">
        <f t="shared" si="57"/>
        <v>1.000381709503172</v>
      </c>
      <c r="AQ188" s="93">
        <f t="shared" si="58"/>
        <v>1.0093313442263423</v>
      </c>
      <c r="AR188" s="13">
        <f t="shared" si="59"/>
        <v>2.4847036272244813</v>
      </c>
    </row>
    <row r="189" spans="2:44">
      <c r="B189" s="21" t="s">
        <v>202</v>
      </c>
      <c r="C189" s="27">
        <v>3</v>
      </c>
      <c r="D189" s="153">
        <v>10</v>
      </c>
      <c r="E189" s="27">
        <v>20</v>
      </c>
      <c r="F189" s="155">
        <v>14</v>
      </c>
      <c r="G189" s="27">
        <v>90</v>
      </c>
      <c r="H189" s="153">
        <v>50</v>
      </c>
      <c r="I189" s="50"/>
      <c r="J189" s="77"/>
      <c r="K189" s="27">
        <v>9</v>
      </c>
      <c r="L189" s="155">
        <v>1540.69</v>
      </c>
      <c r="M189" s="28">
        <v>32533.84</v>
      </c>
      <c r="N189" s="164"/>
      <c r="O189" s="30"/>
      <c r="P189" s="164">
        <v>5455.25</v>
      </c>
      <c r="Q189" s="30"/>
      <c r="R189" s="155">
        <v>27000</v>
      </c>
      <c r="S189" s="28">
        <v>9700</v>
      </c>
      <c r="T189" s="155">
        <v>523.41999999999996</v>
      </c>
      <c r="U189" s="31">
        <v>649</v>
      </c>
      <c r="X189" s="21" t="s">
        <v>202</v>
      </c>
      <c r="Y189" s="93">
        <f t="shared" si="40"/>
        <v>1.2195121951219512</v>
      </c>
      <c r="Z189" s="93">
        <f t="shared" si="41"/>
        <v>1.083076923076923</v>
      </c>
      <c r="AA189" s="93">
        <f t="shared" si="42"/>
        <v>2.3404255319148937</v>
      </c>
      <c r="AB189" s="93">
        <f t="shared" si="43"/>
        <v>1.1770045385779122</v>
      </c>
      <c r="AC189" s="93">
        <f t="shared" si="44"/>
        <v>9.0526315789473681</v>
      </c>
      <c r="AD189" s="93">
        <f t="shared" si="45"/>
        <v>5.2631578947368416</v>
      </c>
      <c r="AE189" s="93">
        <f t="shared" si="46"/>
        <v>0.52631578947368429</v>
      </c>
      <c r="AF189" s="93">
        <f t="shared" si="47"/>
        <v>0.60869565217391308</v>
      </c>
      <c r="AG189" s="93">
        <f t="shared" si="48"/>
        <v>4.1304347826086953</v>
      </c>
      <c r="AH189" s="93">
        <f t="shared" si="49"/>
        <v>1.2543035835426015</v>
      </c>
      <c r="AI189" s="93">
        <f t="shared" si="50"/>
        <v>1.0083464135864288</v>
      </c>
      <c r="AJ189" s="93">
        <f t="shared" si="51"/>
        <v>1</v>
      </c>
      <c r="AK189" s="93">
        <f t="shared" si="52"/>
        <v>1</v>
      </c>
      <c r="AL189" s="93">
        <f t="shared" si="53"/>
        <v>1.0247006176029918</v>
      </c>
      <c r="AM189" s="93">
        <f t="shared" si="54"/>
        <v>1</v>
      </c>
      <c r="AN189" s="93">
        <f t="shared" si="55"/>
        <v>1.0484609251254422</v>
      </c>
      <c r="AO189" s="93">
        <f t="shared" si="56"/>
        <v>1.3449128311428535</v>
      </c>
      <c r="AP189" s="93">
        <f t="shared" si="57"/>
        <v>1.000200097787985</v>
      </c>
      <c r="AQ189" s="93">
        <f t="shared" si="58"/>
        <v>1.0127085104943048</v>
      </c>
      <c r="AR189" s="13">
        <f t="shared" si="59"/>
        <v>1.899730940311305</v>
      </c>
    </row>
    <row r="190" spans="2:44">
      <c r="B190" s="21" t="s">
        <v>203</v>
      </c>
      <c r="C190" s="27">
        <v>3</v>
      </c>
      <c r="D190" s="153">
        <v>10</v>
      </c>
      <c r="E190" s="27">
        <v>90</v>
      </c>
      <c r="F190" s="155">
        <v>12</v>
      </c>
      <c r="G190" s="27">
        <v>100</v>
      </c>
      <c r="H190" s="153">
        <v>100</v>
      </c>
      <c r="I190" s="27">
        <v>80</v>
      </c>
      <c r="J190" s="153">
        <v>1</v>
      </c>
      <c r="K190" s="27">
        <v>6</v>
      </c>
      <c r="L190" s="155">
        <v>898.7</v>
      </c>
      <c r="M190" s="28">
        <v>2487</v>
      </c>
      <c r="N190" s="164">
        <v>518</v>
      </c>
      <c r="O190" s="30">
        <v>372</v>
      </c>
      <c r="P190" s="164"/>
      <c r="Q190" s="30"/>
      <c r="R190" s="155">
        <v>13207</v>
      </c>
      <c r="S190" s="28">
        <v>5531</v>
      </c>
      <c r="T190" s="155">
        <v>7207</v>
      </c>
      <c r="U190" s="31">
        <v>160</v>
      </c>
      <c r="X190" s="21" t="s">
        <v>203</v>
      </c>
      <c r="Y190" s="93">
        <f t="shared" si="40"/>
        <v>1.2195121951219512</v>
      </c>
      <c r="Z190" s="93">
        <f t="shared" si="41"/>
        <v>1.083076923076923</v>
      </c>
      <c r="AA190" s="93">
        <f t="shared" si="42"/>
        <v>9.0425531914893611</v>
      </c>
      <c r="AB190" s="93">
        <f t="shared" si="43"/>
        <v>1.1497730711043872</v>
      </c>
      <c r="AC190" s="93">
        <f t="shared" si="44"/>
        <v>10</v>
      </c>
      <c r="AD190" s="93">
        <f t="shared" si="45"/>
        <v>10</v>
      </c>
      <c r="AE190" s="93">
        <f t="shared" si="46"/>
        <v>8.1052631578947363</v>
      </c>
      <c r="AF190" s="93">
        <f t="shared" si="47"/>
        <v>1</v>
      </c>
      <c r="AG190" s="93">
        <f t="shared" si="48"/>
        <v>2.9565217391304346</v>
      </c>
      <c r="AH190" s="93">
        <f t="shared" si="49"/>
        <v>1.1396938933387286</v>
      </c>
      <c r="AI190" s="93">
        <f t="shared" si="50"/>
        <v>1.0006380289135697</v>
      </c>
      <c r="AJ190" s="93">
        <f t="shared" si="51"/>
        <v>1.0052159728259227</v>
      </c>
      <c r="AK190" s="93">
        <f t="shared" si="52"/>
        <v>1.0279842676258886</v>
      </c>
      <c r="AL190" s="93">
        <f t="shared" si="53"/>
        <v>0.99981754772095111</v>
      </c>
      <c r="AM190" s="93">
        <f t="shared" si="54"/>
        <v>1</v>
      </c>
      <c r="AN190" s="93">
        <f t="shared" si="55"/>
        <v>1.0236925178244363</v>
      </c>
      <c r="AO190" s="93">
        <f t="shared" si="56"/>
        <v>1.193598341714825</v>
      </c>
      <c r="AP190" s="93">
        <f t="shared" si="57"/>
        <v>1.0032077206320038</v>
      </c>
      <c r="AQ190" s="93">
        <f t="shared" si="58"/>
        <v>1.0031160714548435</v>
      </c>
      <c r="AR190" s="13">
        <f t="shared" si="59"/>
        <v>2.8922981389404718</v>
      </c>
    </row>
    <row r="191" spans="2:44">
      <c r="B191" s="21" t="s">
        <v>204</v>
      </c>
      <c r="C191" s="27">
        <v>1</v>
      </c>
      <c r="D191" s="153">
        <v>10.7</v>
      </c>
      <c r="E191" s="27">
        <v>90</v>
      </c>
      <c r="F191" s="155">
        <v>6</v>
      </c>
      <c r="G191" s="27">
        <v>100</v>
      </c>
      <c r="H191" s="77"/>
      <c r="I191" s="27">
        <v>100</v>
      </c>
      <c r="J191" s="77"/>
      <c r="K191" s="27">
        <v>12</v>
      </c>
      <c r="L191" s="155">
        <v>357.27</v>
      </c>
      <c r="M191" s="28"/>
      <c r="N191" s="164">
        <v>926.31</v>
      </c>
      <c r="O191" s="30">
        <v>204.6</v>
      </c>
      <c r="P191" s="164"/>
      <c r="Q191" s="30"/>
      <c r="R191" s="155"/>
      <c r="S191" s="28"/>
      <c r="T191" s="155">
        <v>13800.28</v>
      </c>
      <c r="U191" s="31">
        <v>312</v>
      </c>
      <c r="X191" s="21" t="s">
        <v>204</v>
      </c>
      <c r="Y191" s="93">
        <f t="shared" si="40"/>
        <v>1</v>
      </c>
      <c r="Z191" s="93">
        <f t="shared" si="41"/>
        <v>1.0895384615384616</v>
      </c>
      <c r="AA191" s="93">
        <f t="shared" si="42"/>
        <v>9.0425531914893611</v>
      </c>
      <c r="AB191" s="93">
        <f t="shared" si="43"/>
        <v>1.0680786686838124</v>
      </c>
      <c r="AC191" s="93">
        <f t="shared" si="44"/>
        <v>10</v>
      </c>
      <c r="AD191" s="93">
        <f t="shared" si="45"/>
        <v>0.52631578947368429</v>
      </c>
      <c r="AE191" s="93">
        <f t="shared" si="46"/>
        <v>10</v>
      </c>
      <c r="AF191" s="93">
        <f t="shared" si="47"/>
        <v>0.60869565217391308</v>
      </c>
      <c r="AG191" s="93">
        <f t="shared" si="48"/>
        <v>5.304347826086957</v>
      </c>
      <c r="AH191" s="93">
        <f t="shared" si="49"/>
        <v>1.0430364305011723</v>
      </c>
      <c r="AI191" s="93">
        <f t="shared" si="50"/>
        <v>1</v>
      </c>
      <c r="AJ191" s="93">
        <f t="shared" si="51"/>
        <v>1.0093274281628968</v>
      </c>
      <c r="AK191" s="93">
        <f t="shared" si="52"/>
        <v>1.0153913471942386</v>
      </c>
      <c r="AL191" s="93">
        <f t="shared" si="53"/>
        <v>0.99981754772095111</v>
      </c>
      <c r="AM191" s="93">
        <f t="shared" si="54"/>
        <v>1</v>
      </c>
      <c r="AN191" s="93">
        <f t="shared" si="55"/>
        <v>0.99997640419981615</v>
      </c>
      <c r="AO191" s="93">
        <f t="shared" si="56"/>
        <v>0.99284985502103107</v>
      </c>
      <c r="AP191" s="93">
        <f t="shared" si="57"/>
        <v>1.0061747083160013</v>
      </c>
      <c r="AQ191" s="93">
        <f t="shared" si="58"/>
        <v>1.0060977702973755</v>
      </c>
      <c r="AR191" s="13">
        <f t="shared" si="59"/>
        <v>2.5638000568873514</v>
      </c>
    </row>
    <row r="192" spans="2:44">
      <c r="B192" s="21" t="s">
        <v>205</v>
      </c>
      <c r="C192" s="27">
        <v>3</v>
      </c>
      <c r="D192" s="153">
        <v>15</v>
      </c>
      <c r="E192" s="27">
        <v>100</v>
      </c>
      <c r="F192" s="155">
        <v>12</v>
      </c>
      <c r="G192" s="27">
        <v>100</v>
      </c>
      <c r="H192" s="153">
        <v>55</v>
      </c>
      <c r="I192" s="27">
        <v>80</v>
      </c>
      <c r="J192" s="153">
        <v>1</v>
      </c>
      <c r="K192" s="27">
        <v>24</v>
      </c>
      <c r="L192" s="155">
        <v>10378.76</v>
      </c>
      <c r="M192" s="28">
        <v>5200.2</v>
      </c>
      <c r="N192" s="164"/>
      <c r="O192" s="30">
        <v>1207</v>
      </c>
      <c r="P192" s="164">
        <v>2582</v>
      </c>
      <c r="Q192" s="30"/>
      <c r="R192" s="155"/>
      <c r="S192" s="28"/>
      <c r="T192" s="155">
        <v>2800</v>
      </c>
      <c r="U192" s="31">
        <v>117</v>
      </c>
      <c r="X192" s="21" t="s">
        <v>205</v>
      </c>
      <c r="Y192" s="93">
        <f t="shared" si="40"/>
        <v>1.2195121951219512</v>
      </c>
      <c r="Z192" s="93">
        <f t="shared" si="41"/>
        <v>1.1292307692307693</v>
      </c>
      <c r="AA192" s="93">
        <f t="shared" si="42"/>
        <v>10</v>
      </c>
      <c r="AB192" s="93">
        <f t="shared" si="43"/>
        <v>1.1497730711043872</v>
      </c>
      <c r="AC192" s="93">
        <f t="shared" si="44"/>
        <v>10</v>
      </c>
      <c r="AD192" s="93">
        <f t="shared" si="45"/>
        <v>5.7368421052631575</v>
      </c>
      <c r="AE192" s="93">
        <f t="shared" si="46"/>
        <v>8.1052631578947363</v>
      </c>
      <c r="AF192" s="93">
        <f t="shared" si="47"/>
        <v>1</v>
      </c>
      <c r="AG192" s="93">
        <f t="shared" si="48"/>
        <v>10</v>
      </c>
      <c r="AH192" s="93">
        <f t="shared" si="49"/>
        <v>2.8320983540221127</v>
      </c>
      <c r="AI192" s="93">
        <f t="shared" si="50"/>
        <v>1.0013340884424387</v>
      </c>
      <c r="AJ192" s="93">
        <f t="shared" si="51"/>
        <v>1</v>
      </c>
      <c r="AK192" s="93">
        <f t="shared" si="52"/>
        <v>1.0907984167323854</v>
      </c>
      <c r="AL192" s="93">
        <f t="shared" si="53"/>
        <v>1.011594842333559</v>
      </c>
      <c r="AM192" s="93">
        <f t="shared" si="54"/>
        <v>1</v>
      </c>
      <c r="AN192" s="93">
        <f t="shared" si="55"/>
        <v>0.99997640419981615</v>
      </c>
      <c r="AO192" s="93">
        <f t="shared" si="56"/>
        <v>0.99284985502103107</v>
      </c>
      <c r="AP192" s="93">
        <f t="shared" si="57"/>
        <v>1.0012245628223284</v>
      </c>
      <c r="AQ192" s="93">
        <f t="shared" si="58"/>
        <v>1.0022725645454429</v>
      </c>
      <c r="AR192" s="13">
        <f t="shared" si="59"/>
        <v>3.1722510729860063</v>
      </c>
    </row>
    <row r="193" spans="2:46">
      <c r="B193" s="21" t="s">
        <v>206</v>
      </c>
      <c r="C193" s="27">
        <v>1</v>
      </c>
      <c r="D193" s="153">
        <v>5</v>
      </c>
      <c r="E193" s="27">
        <v>100</v>
      </c>
      <c r="F193" s="155">
        <v>10</v>
      </c>
      <c r="G193" s="27">
        <v>100</v>
      </c>
      <c r="H193" s="153">
        <v>100</v>
      </c>
      <c r="I193" s="27">
        <v>100</v>
      </c>
      <c r="J193" s="77"/>
      <c r="K193" s="27">
        <v>24</v>
      </c>
      <c r="L193" s="155">
        <v>1656.8</v>
      </c>
      <c r="M193" s="28">
        <v>4259.54</v>
      </c>
      <c r="N193" s="164">
        <v>4005.82</v>
      </c>
      <c r="O193" s="30"/>
      <c r="P193" s="164"/>
      <c r="Q193" s="30"/>
      <c r="R193" s="155">
        <v>34685</v>
      </c>
      <c r="S193" s="28">
        <v>1381.02</v>
      </c>
      <c r="T193" s="155">
        <v>5230.33</v>
      </c>
      <c r="U193" s="31">
        <v>19.260000000000002</v>
      </c>
      <c r="X193" s="21" t="s">
        <v>206</v>
      </c>
      <c r="Y193" s="93">
        <f t="shared" si="40"/>
        <v>1</v>
      </c>
      <c r="Z193" s="93">
        <f t="shared" si="41"/>
        <v>1.0369230769230768</v>
      </c>
      <c r="AA193" s="93">
        <f t="shared" si="42"/>
        <v>10</v>
      </c>
      <c r="AB193" s="93">
        <f t="shared" si="43"/>
        <v>1.1225416036308624</v>
      </c>
      <c r="AC193" s="93">
        <f t="shared" si="44"/>
        <v>10</v>
      </c>
      <c r="AD193" s="93">
        <f t="shared" si="45"/>
        <v>10</v>
      </c>
      <c r="AE193" s="93">
        <f t="shared" si="46"/>
        <v>10</v>
      </c>
      <c r="AF193" s="93">
        <f t="shared" si="47"/>
        <v>0.60869565217391308</v>
      </c>
      <c r="AG193" s="93">
        <f t="shared" si="48"/>
        <v>10</v>
      </c>
      <c r="AH193" s="93">
        <f t="shared" si="49"/>
        <v>1.2750318365209525</v>
      </c>
      <c r="AI193" s="93">
        <f t="shared" si="50"/>
        <v>1.0010927662559335</v>
      </c>
      <c r="AJ193" s="93">
        <f t="shared" si="51"/>
        <v>1.0403363866130078</v>
      </c>
      <c r="AK193" s="93">
        <f t="shared" si="52"/>
        <v>1</v>
      </c>
      <c r="AL193" s="93">
        <f t="shared" si="53"/>
        <v>0.99981754772095111</v>
      </c>
      <c r="AM193" s="93">
        <f t="shared" si="54"/>
        <v>1</v>
      </c>
      <c r="AN193" s="93">
        <f t="shared" si="55"/>
        <v>1.0622610563592731</v>
      </c>
      <c r="AO193" s="93">
        <f t="shared" si="56"/>
        <v>1.0429741860812125</v>
      </c>
      <c r="AP193" s="93">
        <f t="shared" si="57"/>
        <v>1.0023182156291333</v>
      </c>
      <c r="AQ193" s="93">
        <f t="shared" si="58"/>
        <v>1.000355253723936</v>
      </c>
      <c r="AR193" s="13">
        <f t="shared" si="59"/>
        <v>3.3785446095595919</v>
      </c>
    </row>
    <row r="194" spans="2:46">
      <c r="B194" s="21" t="s">
        <v>207</v>
      </c>
      <c r="C194" s="27">
        <v>11</v>
      </c>
      <c r="D194" s="153">
        <v>105</v>
      </c>
      <c r="E194" s="27">
        <v>76</v>
      </c>
      <c r="F194" s="155">
        <v>68.8</v>
      </c>
      <c r="G194" s="27">
        <v>51</v>
      </c>
      <c r="H194" s="153">
        <v>95</v>
      </c>
      <c r="I194" s="27">
        <v>100</v>
      </c>
      <c r="J194" s="153">
        <v>17</v>
      </c>
      <c r="K194" s="27">
        <v>24</v>
      </c>
      <c r="L194" s="155">
        <v>15993.52</v>
      </c>
      <c r="M194" s="28">
        <v>127842.5</v>
      </c>
      <c r="N194" s="164"/>
      <c r="O194" s="30"/>
      <c r="P194" s="164"/>
      <c r="Q194" s="30">
        <v>69003.3</v>
      </c>
      <c r="R194" s="155">
        <v>6505</v>
      </c>
      <c r="S194" s="28">
        <v>181174.94</v>
      </c>
      <c r="T194" s="155">
        <v>34467.599999999999</v>
      </c>
      <c r="U194" s="31">
        <v>5732.51</v>
      </c>
      <c r="X194" s="21" t="s">
        <v>207</v>
      </c>
      <c r="Y194" s="93">
        <f t="shared" si="40"/>
        <v>2.0975609756097562</v>
      </c>
      <c r="Z194" s="93">
        <f t="shared" si="41"/>
        <v>1.96</v>
      </c>
      <c r="AA194" s="93">
        <f t="shared" si="42"/>
        <v>7.7021276595744679</v>
      </c>
      <c r="AB194" s="93">
        <f t="shared" si="43"/>
        <v>1.9231467473524961</v>
      </c>
      <c r="AC194" s="93">
        <f t="shared" si="44"/>
        <v>5.3578947368421055</v>
      </c>
      <c r="AD194" s="93">
        <f t="shared" si="45"/>
        <v>9.5263157894736832</v>
      </c>
      <c r="AE194" s="93">
        <f t="shared" si="46"/>
        <v>10</v>
      </c>
      <c r="AF194" s="93">
        <f t="shared" si="47"/>
        <v>7.2608695652173907</v>
      </c>
      <c r="AG194" s="93">
        <f t="shared" si="48"/>
        <v>10</v>
      </c>
      <c r="AH194" s="93">
        <f t="shared" si="49"/>
        <v>3.8344596122490264</v>
      </c>
      <c r="AI194" s="93">
        <f t="shared" si="50"/>
        <v>1.0327974311954271</v>
      </c>
      <c r="AJ194" s="93">
        <f t="shared" si="51"/>
        <v>1</v>
      </c>
      <c r="AK194" s="93">
        <f t="shared" si="52"/>
        <v>1</v>
      </c>
      <c r="AL194" s="93">
        <f t="shared" si="53"/>
        <v>0.99981754772095111</v>
      </c>
      <c r="AM194" s="93">
        <f t="shared" si="54"/>
        <v>1.1681796970180485</v>
      </c>
      <c r="AN194" s="93">
        <f t="shared" si="55"/>
        <v>1.0116575822968976</v>
      </c>
      <c r="AO194" s="93">
        <f t="shared" si="56"/>
        <v>7.5686218730718204</v>
      </c>
      <c r="AP194" s="93">
        <f t="shared" si="57"/>
        <v>1.0154750389407035</v>
      </c>
      <c r="AQ194" s="93">
        <f t="shared" si="58"/>
        <v>1.1124288781456186</v>
      </c>
      <c r="AR194" s="13">
        <f t="shared" si="59"/>
        <v>3.9774396386688626</v>
      </c>
    </row>
    <row r="195" spans="2:46">
      <c r="B195" s="21" t="s">
        <v>208</v>
      </c>
      <c r="C195" s="27">
        <v>2</v>
      </c>
      <c r="D195" s="153">
        <v>4</v>
      </c>
      <c r="E195" s="27">
        <v>60</v>
      </c>
      <c r="F195" s="155">
        <v>8</v>
      </c>
      <c r="G195" s="27">
        <v>30</v>
      </c>
      <c r="H195" s="77"/>
      <c r="I195" s="27">
        <v>12</v>
      </c>
      <c r="J195" s="153">
        <v>1</v>
      </c>
      <c r="K195" s="27">
        <v>11</v>
      </c>
      <c r="L195" s="155">
        <v>4025</v>
      </c>
      <c r="M195" s="28">
        <v>1375246</v>
      </c>
      <c r="N195" s="164"/>
      <c r="O195" s="30"/>
      <c r="P195" s="164">
        <v>199.92</v>
      </c>
      <c r="Q195" s="30"/>
      <c r="R195" s="155">
        <v>21971.17</v>
      </c>
      <c r="S195" s="28">
        <v>2739.13</v>
      </c>
      <c r="T195" s="155">
        <v>14820.36</v>
      </c>
      <c r="U195" s="31">
        <v>728.33</v>
      </c>
      <c r="X195" s="21" t="s">
        <v>208</v>
      </c>
      <c r="Y195" s="93">
        <f t="shared" si="40"/>
        <v>1.1097560975609757</v>
      </c>
      <c r="Z195" s="93">
        <f t="shared" si="41"/>
        <v>1.0276923076923077</v>
      </c>
      <c r="AA195" s="93">
        <f t="shared" si="42"/>
        <v>6.1702127659574471</v>
      </c>
      <c r="AB195" s="93">
        <f t="shared" si="43"/>
        <v>1.0953101361573374</v>
      </c>
      <c r="AC195" s="93">
        <f t="shared" si="44"/>
        <v>3.3684210526315788</v>
      </c>
      <c r="AD195" s="93">
        <f t="shared" si="45"/>
        <v>0.52631578947368429</v>
      </c>
      <c r="AE195" s="93">
        <f t="shared" si="46"/>
        <v>1.6631578947368419</v>
      </c>
      <c r="AF195" s="93">
        <f t="shared" si="47"/>
        <v>1</v>
      </c>
      <c r="AG195" s="93">
        <f t="shared" si="48"/>
        <v>4.9130434782608692</v>
      </c>
      <c r="AH195" s="93">
        <f t="shared" si="49"/>
        <v>1.6978089332682718</v>
      </c>
      <c r="AI195" s="93">
        <f t="shared" si="50"/>
        <v>1.3528133137398473</v>
      </c>
      <c r="AJ195" s="93">
        <f t="shared" si="51"/>
        <v>1</v>
      </c>
      <c r="AK195" s="93">
        <f t="shared" si="52"/>
        <v>1</v>
      </c>
      <c r="AL195" s="93">
        <f t="shared" si="53"/>
        <v>1.0007294442116377</v>
      </c>
      <c r="AM195" s="93">
        <f t="shared" si="54"/>
        <v>1</v>
      </c>
      <c r="AN195" s="93">
        <f t="shared" si="55"/>
        <v>1.0394305394452046</v>
      </c>
      <c r="AO195" s="93">
        <f t="shared" si="56"/>
        <v>1.092266995205007</v>
      </c>
      <c r="AP195" s="93">
        <f t="shared" si="57"/>
        <v>1.0066337461236923</v>
      </c>
      <c r="AQ195" s="93">
        <f t="shared" si="58"/>
        <v>1.01426468265995</v>
      </c>
      <c r="AR195" s="13">
        <f t="shared" si="59"/>
        <v>1.688308272480245</v>
      </c>
    </row>
    <row r="196" spans="2:46">
      <c r="B196" s="21" t="s">
        <v>81</v>
      </c>
      <c r="C196" s="27">
        <v>1</v>
      </c>
      <c r="D196" s="153">
        <v>2</v>
      </c>
      <c r="E196" s="27">
        <v>80</v>
      </c>
      <c r="F196" s="155">
        <v>6</v>
      </c>
      <c r="G196" s="27">
        <v>100</v>
      </c>
      <c r="H196" s="153">
        <v>100</v>
      </c>
      <c r="I196" s="50"/>
      <c r="J196" s="153">
        <v>1</v>
      </c>
      <c r="K196" s="27">
        <v>24</v>
      </c>
      <c r="L196" s="155">
        <v>768.93</v>
      </c>
      <c r="M196" s="28">
        <v>707</v>
      </c>
      <c r="N196" s="164">
        <v>249</v>
      </c>
      <c r="O196" s="30"/>
      <c r="P196" s="164"/>
      <c r="Q196" s="30">
        <v>500</v>
      </c>
      <c r="R196" s="155">
        <v>9000</v>
      </c>
      <c r="S196" s="28"/>
      <c r="T196" s="155">
        <v>5150</v>
      </c>
      <c r="U196" s="31">
        <v>100</v>
      </c>
      <c r="X196" s="21" t="s">
        <v>81</v>
      </c>
      <c r="Y196" s="93">
        <f t="shared" si="40"/>
        <v>1</v>
      </c>
      <c r="Z196" s="93">
        <f t="shared" si="41"/>
        <v>1.0092307692307692</v>
      </c>
      <c r="AA196" s="93">
        <f t="shared" si="42"/>
        <v>8.085106382978724</v>
      </c>
      <c r="AB196" s="93">
        <f t="shared" si="43"/>
        <v>1.0680786686838124</v>
      </c>
      <c r="AC196" s="93">
        <f t="shared" si="44"/>
        <v>10</v>
      </c>
      <c r="AD196" s="93">
        <f t="shared" si="45"/>
        <v>10</v>
      </c>
      <c r="AE196" s="93">
        <f t="shared" si="46"/>
        <v>0.52631578947368429</v>
      </c>
      <c r="AF196" s="93">
        <f t="shared" si="47"/>
        <v>1</v>
      </c>
      <c r="AG196" s="93">
        <f t="shared" si="48"/>
        <v>10</v>
      </c>
      <c r="AH196" s="93">
        <f t="shared" si="49"/>
        <v>1.1165270223629244</v>
      </c>
      <c r="AI196" s="93">
        <f t="shared" si="50"/>
        <v>1.0001813777410107</v>
      </c>
      <c r="AJ196" s="93">
        <f t="shared" si="51"/>
        <v>1.0025072919568625</v>
      </c>
      <c r="AK196" s="93">
        <f t="shared" si="52"/>
        <v>1</v>
      </c>
      <c r="AL196" s="93">
        <f t="shared" si="53"/>
        <v>0.99981754772095111</v>
      </c>
      <c r="AM196" s="93">
        <f t="shared" si="54"/>
        <v>1.0012186351741008</v>
      </c>
      <c r="AN196" s="93">
        <f t="shared" si="55"/>
        <v>1.0161379111750248</v>
      </c>
      <c r="AO196" s="93">
        <f t="shared" si="56"/>
        <v>0.99284985502103107</v>
      </c>
      <c r="AP196" s="93">
        <f t="shared" si="57"/>
        <v>1.0022820669867798</v>
      </c>
      <c r="AQ196" s="93">
        <f t="shared" si="58"/>
        <v>1.0019390850696335</v>
      </c>
      <c r="AR196" s="13">
        <f t="shared" si="59"/>
        <v>2.7801153896618578</v>
      </c>
    </row>
    <row r="197" spans="2:46">
      <c r="B197" s="21" t="s">
        <v>209</v>
      </c>
      <c r="C197" s="27">
        <v>2</v>
      </c>
      <c r="D197" s="153">
        <v>19</v>
      </c>
      <c r="E197" s="27">
        <v>95</v>
      </c>
      <c r="F197" s="155">
        <v>25</v>
      </c>
      <c r="G197" s="27">
        <v>95</v>
      </c>
      <c r="H197" s="77"/>
      <c r="I197" s="27">
        <v>100</v>
      </c>
      <c r="J197" s="153">
        <v>1</v>
      </c>
      <c r="K197" s="27">
        <v>4</v>
      </c>
      <c r="L197" s="155">
        <v>5099.5200000000004</v>
      </c>
      <c r="M197" s="28">
        <v>5558.48</v>
      </c>
      <c r="N197" s="164">
        <v>56.49</v>
      </c>
      <c r="O197" s="30"/>
      <c r="P197" s="164">
        <v>514.5</v>
      </c>
      <c r="Q197" s="30"/>
      <c r="R197" s="155">
        <v>16252.02</v>
      </c>
      <c r="S197" s="28"/>
      <c r="T197" s="155">
        <v>100</v>
      </c>
      <c r="U197" s="31">
        <v>192.8</v>
      </c>
      <c r="X197" s="21" t="s">
        <v>209</v>
      </c>
      <c r="Y197" s="93">
        <f t="shared" ref="Y197:Y227" si="60">(9*((C197-(MIN($C$4:$C$224)))/(MAX($C$4:$C$224)-MIN($C$4:$C$224))))+1</f>
        <v>1.1097560975609757</v>
      </c>
      <c r="Z197" s="93">
        <f t="shared" ref="Z197:Z227" si="61">(9*((D197-(MIN($D$4:$D$224)))/(MAX($D$4:$D$224)-MIN($D$4:$D$224))))+1</f>
        <v>1.1661538461538461</v>
      </c>
      <c r="AA197" s="93">
        <f t="shared" ref="AA197:AA227" si="62">(9*((E197-(MIN($E$4:$E$224)))/(MAX($E$4:$E$224)-MIN($E$4:$E$224))))+1</f>
        <v>9.5212765957446805</v>
      </c>
      <c r="AB197" s="93">
        <f t="shared" ref="AB197:AB227" si="63">(9*((F197-(MIN($F$4:$F$224)))/(MAX($F$4:$F$224)-MIN($F$4:$F$224))))+1</f>
        <v>1.3267776096822996</v>
      </c>
      <c r="AC197" s="93">
        <f t="shared" ref="AC197:AC227" si="64">(9*((G197-(MIN($G$4:$G$224)))/(MAX($G$4:$G$224)-MIN($G$4:$G$224))))+1</f>
        <v>9.5263157894736832</v>
      </c>
      <c r="AD197" s="93">
        <f t="shared" ref="AD197:AD227" si="65">(9*((H197-(MIN($H$4:$H$224)))/(MAX($H$4:$H$224)-MIN($H$4:$H$224))))+1</f>
        <v>0.52631578947368429</v>
      </c>
      <c r="AE197" s="93">
        <f t="shared" ref="AE197:AE227" si="66">(9*((I197-(MIN($I$4:$I$224)))/(MAX($I$4:$I$224)-MIN($I$4:$I$224))))+1</f>
        <v>10</v>
      </c>
      <c r="AF197" s="93">
        <f t="shared" ref="AF197:AF227" si="67">(9*((J197-(MIN($J$4:$J$224)))/(MAX($J$4:$J$224)-MIN($J$4:$J$224))))+1</f>
        <v>1</v>
      </c>
      <c r="AG197" s="93">
        <f t="shared" ref="AG197:AG227" si="68">(9*((K197-(MIN($K$4:$K$224)))/(MAX($K$4:$K$224)-MIN($K$4:$K$224))))+1</f>
        <v>2.1739130434782608</v>
      </c>
      <c r="AH197" s="93">
        <f t="shared" ref="AH197:AH227" si="69">(9*((L197-(MIN($L$4:$L$224)))/(MAX($L$4:$L$224)-MIN($L$4:$L$224))))+1</f>
        <v>1.8896349808980877</v>
      </c>
      <c r="AI197" s="93">
        <f t="shared" ref="AI197:AI227" si="70">(9*((M197-(MIN($M$4:$M$224)))/(MAX($M$4:$M$224)-MIN($M$4:$M$224))))+1</f>
        <v>1.0014260036009242</v>
      </c>
      <c r="AJ197" s="93">
        <f t="shared" ref="AJ197:AJ227" si="71">(9*((N197-(MIN($N$4:$N$224)))/(MAX($N$4:$N$224)-MIN($N$4:$N$224))))+1</f>
        <v>1.0005688229825027</v>
      </c>
      <c r="AK197" s="93">
        <f t="shared" ref="AK197:AK227" si="72">(9*((O197-(MIN($O$4:$O$224)))/(MAX($O$4:$O$224)-MIN($O$4:$O$224))))+1</f>
        <v>1</v>
      </c>
      <c r="AL197" s="93">
        <f t="shared" ref="AL197:AL227" si="73">(9*((P197-(MIN($P$4:$P$224)))/(MAX($P$4:$P$224)-MIN($P$4:$P$224))))+1</f>
        <v>1.0021643401602178</v>
      </c>
      <c r="AM197" s="93">
        <f t="shared" ref="AM197:AM227" si="74">(9*((Q197-(MIN($Q$4:$Q$224)))/(MAX($Q$4:$Q$224)-MIN($Q$4:$Q$224))))+1</f>
        <v>1</v>
      </c>
      <c r="AN197" s="93">
        <f t="shared" ref="AN197:AN227" si="75">(9*((R197-(MIN($R$4:$R$224)))/(MAX($R$4:$R$224)-MIN($R$4:$R$224))))+1</f>
        <v>1.0291605302655085</v>
      </c>
      <c r="AO197" s="93">
        <f t="shared" ref="AO197:AO227" si="76">(9*((S197-(MIN($S$4:$S$224)))/(MAX($S$4:$S$224)-MIN($S$4:$S$224))))+1</f>
        <v>0.99284985502103107</v>
      </c>
      <c r="AP197" s="93">
        <f t="shared" ref="AP197:AP227" si="77">(9*((T197-(MIN($T$4:$T$224)))/(MAX($T$4:$T$224)-MIN($T$4:$T$224))))+1</f>
        <v>1.0000095580376396</v>
      </c>
      <c r="AQ197" s="93">
        <f t="shared" ref="AQ197:AQ227" si="78">(9*((U197-(MIN($U$4:$U$224)))/(MAX($U$4:$U$224)-MIN($U$4:$U$224))))+1</f>
        <v>1.0037594906787581</v>
      </c>
      <c r="AR197" s="13">
        <f t="shared" ref="AR197:AR227" si="79">AVERAGE(Y197:AQ197)</f>
        <v>2.4878990712216891</v>
      </c>
    </row>
    <row r="198" spans="2:46">
      <c r="B198" s="21" t="s">
        <v>210</v>
      </c>
      <c r="C198" s="27">
        <v>1</v>
      </c>
      <c r="D198" s="153">
        <v>9</v>
      </c>
      <c r="E198" s="27">
        <v>100</v>
      </c>
      <c r="F198" s="155">
        <v>3</v>
      </c>
      <c r="G198" s="27">
        <v>100</v>
      </c>
      <c r="H198" s="153">
        <v>33</v>
      </c>
      <c r="I198" s="27">
        <v>25</v>
      </c>
      <c r="J198" s="153">
        <v>1</v>
      </c>
      <c r="K198" s="27">
        <v>24</v>
      </c>
      <c r="L198" s="155">
        <v>784.29</v>
      </c>
      <c r="M198" s="28">
        <v>2717.06</v>
      </c>
      <c r="N198" s="164"/>
      <c r="O198" s="30"/>
      <c r="P198" s="164">
        <v>350.15</v>
      </c>
      <c r="Q198" s="30"/>
      <c r="R198" s="155">
        <v>133.61000000000001</v>
      </c>
      <c r="S198" s="28">
        <v>917.28</v>
      </c>
      <c r="T198" s="155">
        <v>10521.84</v>
      </c>
      <c r="U198" s="31">
        <v>96.56</v>
      </c>
      <c r="X198" s="21" t="s">
        <v>210</v>
      </c>
      <c r="Y198" s="93">
        <f t="shared" si="60"/>
        <v>1</v>
      </c>
      <c r="Z198" s="93">
        <f t="shared" si="61"/>
        <v>1.0738461538461539</v>
      </c>
      <c r="AA198" s="93">
        <f t="shared" si="62"/>
        <v>10</v>
      </c>
      <c r="AB198" s="93">
        <f t="shared" si="63"/>
        <v>1.027231467473525</v>
      </c>
      <c r="AC198" s="93">
        <f t="shared" si="64"/>
        <v>10</v>
      </c>
      <c r="AD198" s="93">
        <f t="shared" si="65"/>
        <v>3.6526315789473682</v>
      </c>
      <c r="AE198" s="93">
        <f t="shared" si="66"/>
        <v>2.8947368421052628</v>
      </c>
      <c r="AF198" s="93">
        <f t="shared" si="67"/>
        <v>1</v>
      </c>
      <c r="AG198" s="93">
        <f t="shared" si="68"/>
        <v>10</v>
      </c>
      <c r="AH198" s="93">
        <f t="shared" si="69"/>
        <v>1.1192691286909537</v>
      </c>
      <c r="AI198" s="93">
        <f t="shared" si="70"/>
        <v>1.0006970497948948</v>
      </c>
      <c r="AJ198" s="93">
        <f t="shared" si="71"/>
        <v>1</v>
      </c>
      <c r="AK198" s="93">
        <f t="shared" si="72"/>
        <v>1</v>
      </c>
      <c r="AL198" s="93">
        <f t="shared" si="73"/>
        <v>1.0014146893586755</v>
      </c>
      <c r="AM198" s="93">
        <f t="shared" si="74"/>
        <v>1</v>
      </c>
      <c r="AN198" s="93">
        <f t="shared" si="75"/>
        <v>1.0002163307494782</v>
      </c>
      <c r="AO198" s="93">
        <f t="shared" si="76"/>
        <v>1.026142672210415</v>
      </c>
      <c r="AP198" s="93">
        <f t="shared" si="77"/>
        <v>1.0046994045062549</v>
      </c>
      <c r="AQ198" s="93">
        <f t="shared" si="78"/>
        <v>1.0018716045168814</v>
      </c>
      <c r="AR198" s="13">
        <f t="shared" si="79"/>
        <v>2.6738293116947296</v>
      </c>
    </row>
    <row r="199" spans="2:46">
      <c r="B199" s="21" t="s">
        <v>211</v>
      </c>
      <c r="C199" s="27">
        <v>1</v>
      </c>
      <c r="D199" s="153">
        <v>6</v>
      </c>
      <c r="E199" s="27">
        <v>85</v>
      </c>
      <c r="F199" s="155">
        <v>8</v>
      </c>
      <c r="G199" s="27">
        <v>100</v>
      </c>
      <c r="H199" s="77"/>
      <c r="I199" s="27">
        <v>100</v>
      </c>
      <c r="J199" s="153">
        <v>1</v>
      </c>
      <c r="K199" s="27">
        <v>12</v>
      </c>
      <c r="L199" s="155">
        <v>4143.3999999999996</v>
      </c>
      <c r="M199" s="28">
        <v>2545.0100000000002</v>
      </c>
      <c r="N199" s="164">
        <v>373.42</v>
      </c>
      <c r="O199" s="30"/>
      <c r="P199" s="164"/>
      <c r="Q199" s="30"/>
      <c r="R199" s="155">
        <v>8790</v>
      </c>
      <c r="S199" s="28">
        <v>507.45</v>
      </c>
      <c r="T199" s="155"/>
      <c r="U199" s="31">
        <v>217</v>
      </c>
      <c r="X199" s="21" t="s">
        <v>211</v>
      </c>
      <c r="Y199" s="93">
        <f t="shared" si="60"/>
        <v>1</v>
      </c>
      <c r="Z199" s="93">
        <f t="shared" si="61"/>
        <v>1.0461538461538462</v>
      </c>
      <c r="AA199" s="93">
        <f t="shared" si="62"/>
        <v>8.5638297872340434</v>
      </c>
      <c r="AB199" s="93">
        <f t="shared" si="63"/>
        <v>1.0953101361573374</v>
      </c>
      <c r="AC199" s="93">
        <f t="shared" si="64"/>
        <v>10</v>
      </c>
      <c r="AD199" s="93">
        <f t="shared" si="65"/>
        <v>0.52631578947368429</v>
      </c>
      <c r="AE199" s="93">
        <f t="shared" si="66"/>
        <v>10</v>
      </c>
      <c r="AF199" s="93">
        <f t="shared" si="67"/>
        <v>1</v>
      </c>
      <c r="AG199" s="93">
        <f t="shared" si="68"/>
        <v>5.304347826086957</v>
      </c>
      <c r="AH199" s="93">
        <f t="shared" si="69"/>
        <v>1.7189460028801635</v>
      </c>
      <c r="AI199" s="93">
        <f t="shared" si="70"/>
        <v>1.0006529111239741</v>
      </c>
      <c r="AJ199" s="93">
        <f t="shared" si="71"/>
        <v>1.003760132379645</v>
      </c>
      <c r="AK199" s="93">
        <f t="shared" si="72"/>
        <v>1</v>
      </c>
      <c r="AL199" s="93">
        <f t="shared" si="73"/>
        <v>0.99981754772095111</v>
      </c>
      <c r="AM199" s="93">
        <f t="shared" si="74"/>
        <v>1</v>
      </c>
      <c r="AN199" s="93">
        <f t="shared" si="75"/>
        <v>1.0157608093456032</v>
      </c>
      <c r="AO199" s="93">
        <f t="shared" si="76"/>
        <v>1.0112678299935072</v>
      </c>
      <c r="AP199" s="93">
        <f t="shared" si="77"/>
        <v>0.99996455786042882</v>
      </c>
      <c r="AQ199" s="93">
        <f t="shared" si="78"/>
        <v>1.0042342085207929</v>
      </c>
      <c r="AR199" s="13">
        <f t="shared" si="79"/>
        <v>2.5942295465753125</v>
      </c>
    </row>
    <row r="200" spans="2:46">
      <c r="B200" s="21" t="s">
        <v>212</v>
      </c>
      <c r="C200" s="27">
        <v>1</v>
      </c>
      <c r="D200" s="153">
        <v>6</v>
      </c>
      <c r="E200" s="27">
        <v>100</v>
      </c>
      <c r="F200" s="155">
        <v>4.8</v>
      </c>
      <c r="G200" s="27">
        <v>100</v>
      </c>
      <c r="H200" s="153">
        <v>60</v>
      </c>
      <c r="I200" s="27">
        <v>10</v>
      </c>
      <c r="J200" s="77"/>
      <c r="K200" s="27">
        <v>24</v>
      </c>
      <c r="L200" s="155">
        <v>1212.45</v>
      </c>
      <c r="M200" s="28">
        <v>3550.44</v>
      </c>
      <c r="N200" s="164"/>
      <c r="O200" s="30">
        <v>603.21</v>
      </c>
      <c r="P200" s="164">
        <v>379.06</v>
      </c>
      <c r="Q200" s="30">
        <v>368.56</v>
      </c>
      <c r="R200" s="155">
        <v>5891.39</v>
      </c>
      <c r="S200" s="28"/>
      <c r="T200" s="155">
        <v>4857.01</v>
      </c>
      <c r="U200" s="31">
        <v>38.18</v>
      </c>
      <c r="X200" s="21" t="s">
        <v>212</v>
      </c>
      <c r="Y200" s="93">
        <f t="shared" si="60"/>
        <v>1</v>
      </c>
      <c r="Z200" s="93">
        <f t="shared" si="61"/>
        <v>1.0461538461538462</v>
      </c>
      <c r="AA200" s="93">
        <f t="shared" si="62"/>
        <v>10</v>
      </c>
      <c r="AB200" s="93">
        <f t="shared" si="63"/>
        <v>1.0517397881996975</v>
      </c>
      <c r="AC200" s="93">
        <f t="shared" si="64"/>
        <v>10</v>
      </c>
      <c r="AD200" s="93">
        <f t="shared" si="65"/>
        <v>6.2105263157894743</v>
      </c>
      <c r="AE200" s="93">
        <f t="shared" si="66"/>
        <v>1.4736842105263157</v>
      </c>
      <c r="AF200" s="93">
        <f t="shared" si="67"/>
        <v>0.60869565217391308</v>
      </c>
      <c r="AG200" s="93">
        <f t="shared" si="68"/>
        <v>10</v>
      </c>
      <c r="AH200" s="93">
        <f t="shared" si="69"/>
        <v>1.1957053425847683</v>
      </c>
      <c r="AI200" s="93">
        <f t="shared" si="70"/>
        <v>1.0009108497691572</v>
      </c>
      <c r="AJ200" s="93">
        <f t="shared" si="71"/>
        <v>1</v>
      </c>
      <c r="AK200" s="93">
        <f t="shared" si="72"/>
        <v>1.0453773926736887</v>
      </c>
      <c r="AL200" s="93">
        <f t="shared" si="73"/>
        <v>1.0015465567433581</v>
      </c>
      <c r="AM200" s="93">
        <f t="shared" si="74"/>
        <v>1.0008982803595332</v>
      </c>
      <c r="AN200" s="93">
        <f t="shared" si="75"/>
        <v>1.0105557087085577</v>
      </c>
      <c r="AO200" s="93">
        <f t="shared" si="76"/>
        <v>0.99284985502103107</v>
      </c>
      <c r="AP200" s="93">
        <f t="shared" si="77"/>
        <v>1.0021502209675701</v>
      </c>
      <c r="AQ200" s="93">
        <f t="shared" si="78"/>
        <v>1.000726396764072</v>
      </c>
      <c r="AR200" s="13">
        <f t="shared" si="79"/>
        <v>2.7179747587597358</v>
      </c>
    </row>
    <row r="201" spans="2:46">
      <c r="B201" s="21" t="s">
        <v>213</v>
      </c>
      <c r="C201" s="27">
        <v>1</v>
      </c>
      <c r="D201" s="153">
        <v>14</v>
      </c>
      <c r="E201" s="27">
        <v>100</v>
      </c>
      <c r="F201" s="155">
        <v>12</v>
      </c>
      <c r="G201" s="27">
        <v>95</v>
      </c>
      <c r="H201" s="153">
        <v>100</v>
      </c>
      <c r="I201" s="50"/>
      <c r="J201" s="77"/>
      <c r="K201" s="27">
        <v>24</v>
      </c>
      <c r="L201" s="155">
        <v>1811.8</v>
      </c>
      <c r="M201" s="28">
        <v>8605.08</v>
      </c>
      <c r="N201" s="164">
        <v>4216.84</v>
      </c>
      <c r="O201" s="30"/>
      <c r="P201" s="164"/>
      <c r="Q201" s="30">
        <v>20000</v>
      </c>
      <c r="R201" s="155">
        <v>4941.93</v>
      </c>
      <c r="S201" s="28"/>
      <c r="T201" s="155">
        <v>19794.72</v>
      </c>
      <c r="U201" s="31">
        <v>233.82</v>
      </c>
      <c r="X201" s="21" t="s">
        <v>213</v>
      </c>
      <c r="Y201" s="93">
        <f t="shared" si="60"/>
        <v>1</v>
      </c>
      <c r="Z201" s="93">
        <f t="shared" si="61"/>
        <v>1.1200000000000001</v>
      </c>
      <c r="AA201" s="93">
        <f t="shared" si="62"/>
        <v>10</v>
      </c>
      <c r="AB201" s="93">
        <f t="shared" si="63"/>
        <v>1.1497730711043872</v>
      </c>
      <c r="AC201" s="93">
        <f t="shared" si="64"/>
        <v>9.5263157894736832</v>
      </c>
      <c r="AD201" s="93">
        <f t="shared" si="65"/>
        <v>10</v>
      </c>
      <c r="AE201" s="93">
        <f t="shared" si="66"/>
        <v>0.52631578947368429</v>
      </c>
      <c r="AF201" s="93">
        <f t="shared" si="67"/>
        <v>0.60869565217391308</v>
      </c>
      <c r="AG201" s="93">
        <f t="shared" si="68"/>
        <v>10</v>
      </c>
      <c r="AH201" s="93">
        <f t="shared" si="69"/>
        <v>1.3027028313676017</v>
      </c>
      <c r="AI201" s="93">
        <f t="shared" si="70"/>
        <v>1.0022075954336871</v>
      </c>
      <c r="AJ201" s="93">
        <f t="shared" si="71"/>
        <v>1.0424612410256067</v>
      </c>
      <c r="AK201" s="93">
        <f t="shared" si="72"/>
        <v>1</v>
      </c>
      <c r="AL201" s="93">
        <f t="shared" si="73"/>
        <v>0.99981754772095111</v>
      </c>
      <c r="AM201" s="93">
        <f t="shared" si="74"/>
        <v>1.0487454069640287</v>
      </c>
      <c r="AN201" s="93">
        <f t="shared" si="75"/>
        <v>1.0088507415515933</v>
      </c>
      <c r="AO201" s="93">
        <f t="shared" si="76"/>
        <v>0.99284985502103107</v>
      </c>
      <c r="AP201" s="93">
        <f t="shared" si="77"/>
        <v>1.0088722169387903</v>
      </c>
      <c r="AQ201" s="93">
        <f t="shared" si="78"/>
        <v>1.0045641570374468</v>
      </c>
      <c r="AR201" s="13">
        <f t="shared" si="79"/>
        <v>2.8601143102782323</v>
      </c>
    </row>
    <row r="202" spans="2:46">
      <c r="B202" s="21" t="s">
        <v>214</v>
      </c>
      <c r="C202" s="27">
        <v>1</v>
      </c>
      <c r="D202" s="153">
        <v>10</v>
      </c>
      <c r="E202" s="27">
        <v>75</v>
      </c>
      <c r="F202" s="155">
        <v>2.7</v>
      </c>
      <c r="G202" s="27">
        <v>75</v>
      </c>
      <c r="H202" s="153">
        <v>40</v>
      </c>
      <c r="I202" s="27">
        <v>100</v>
      </c>
      <c r="J202" s="77"/>
      <c r="K202" s="27">
        <v>24</v>
      </c>
      <c r="L202" s="155">
        <v>1671</v>
      </c>
      <c r="M202" s="28"/>
      <c r="N202" s="164">
        <v>1235</v>
      </c>
      <c r="O202" s="30"/>
      <c r="P202" s="164">
        <v>82</v>
      </c>
      <c r="Q202" s="30"/>
      <c r="R202" s="155">
        <v>7538</v>
      </c>
      <c r="S202" s="28">
        <v>1560</v>
      </c>
      <c r="T202" s="155">
        <v>1082</v>
      </c>
      <c r="U202" s="31">
        <v>155.61000000000001</v>
      </c>
      <c r="X202" s="21" t="s">
        <v>214</v>
      </c>
      <c r="Y202" s="93">
        <f t="shared" si="60"/>
        <v>1</v>
      </c>
      <c r="Z202" s="93">
        <f t="shared" si="61"/>
        <v>1.083076923076923</v>
      </c>
      <c r="AA202" s="93">
        <f t="shared" si="62"/>
        <v>7.6063829787234045</v>
      </c>
      <c r="AB202" s="93">
        <f t="shared" si="63"/>
        <v>1.0231467473524962</v>
      </c>
      <c r="AC202" s="93">
        <f t="shared" si="64"/>
        <v>7.6315789473684204</v>
      </c>
      <c r="AD202" s="93">
        <f t="shared" si="65"/>
        <v>4.3157894736842106</v>
      </c>
      <c r="AE202" s="93">
        <f t="shared" si="66"/>
        <v>10</v>
      </c>
      <c r="AF202" s="93">
        <f t="shared" si="67"/>
        <v>0.60869565217391308</v>
      </c>
      <c r="AG202" s="93">
        <f t="shared" si="68"/>
        <v>10</v>
      </c>
      <c r="AH202" s="93">
        <f t="shared" si="69"/>
        <v>1.2775668566940004</v>
      </c>
      <c r="AI202" s="93">
        <f t="shared" si="70"/>
        <v>1</v>
      </c>
      <c r="AJ202" s="93">
        <f t="shared" si="71"/>
        <v>1.0124357653282137</v>
      </c>
      <c r="AK202" s="93">
        <f t="shared" si="72"/>
        <v>1</v>
      </c>
      <c r="AL202" s="93">
        <f t="shared" si="73"/>
        <v>1.0001915748930015</v>
      </c>
      <c r="AM202" s="93">
        <f t="shared" si="74"/>
        <v>1</v>
      </c>
      <c r="AN202" s="93">
        <f t="shared" si="75"/>
        <v>1.013512564153052</v>
      </c>
      <c r="AO202" s="93">
        <f t="shared" si="76"/>
        <v>1.0494702924179427</v>
      </c>
      <c r="AP202" s="93">
        <f t="shared" si="77"/>
        <v>1.0004514597778487</v>
      </c>
      <c r="AQ202" s="93">
        <f t="shared" si="78"/>
        <v>1.0030299552843256</v>
      </c>
      <c r="AR202" s="13">
        <f t="shared" si="79"/>
        <v>2.8223857468909346</v>
      </c>
    </row>
    <row r="203" spans="2:46">
      <c r="B203" s="21" t="s">
        <v>215</v>
      </c>
      <c r="C203" s="27">
        <v>1</v>
      </c>
      <c r="D203" s="153">
        <v>6</v>
      </c>
      <c r="E203" s="27">
        <v>100</v>
      </c>
      <c r="F203" s="155">
        <v>4</v>
      </c>
      <c r="G203" s="27">
        <v>60</v>
      </c>
      <c r="H203" s="77"/>
      <c r="I203" s="27">
        <v>80</v>
      </c>
      <c r="J203" s="77"/>
      <c r="K203" s="27">
        <v>24</v>
      </c>
      <c r="L203" s="155">
        <v>842.16</v>
      </c>
      <c r="M203" s="28">
        <v>3369</v>
      </c>
      <c r="N203" s="164">
        <v>4000</v>
      </c>
      <c r="O203" s="30">
        <v>1000</v>
      </c>
      <c r="P203" s="164">
        <v>152</v>
      </c>
      <c r="Q203" s="30">
        <v>250</v>
      </c>
      <c r="R203" s="155"/>
      <c r="S203" s="28">
        <v>2500</v>
      </c>
      <c r="T203" s="155"/>
      <c r="U203" s="31">
        <v>113</v>
      </c>
      <c r="X203" s="21" t="s">
        <v>215</v>
      </c>
      <c r="Y203" s="93">
        <f t="shared" si="60"/>
        <v>1</v>
      </c>
      <c r="Z203" s="93">
        <f t="shared" si="61"/>
        <v>1.0461538461538462</v>
      </c>
      <c r="AA203" s="93">
        <f t="shared" si="62"/>
        <v>10</v>
      </c>
      <c r="AB203" s="93">
        <f t="shared" si="63"/>
        <v>1.0408472012102874</v>
      </c>
      <c r="AC203" s="93">
        <f t="shared" si="64"/>
        <v>6.2105263157894743</v>
      </c>
      <c r="AD203" s="93">
        <f t="shared" si="65"/>
        <v>0.52631578947368429</v>
      </c>
      <c r="AE203" s="93">
        <f t="shared" si="66"/>
        <v>8.1052631578947363</v>
      </c>
      <c r="AF203" s="93">
        <f t="shared" si="67"/>
        <v>0.60869565217391308</v>
      </c>
      <c r="AG203" s="93">
        <f t="shared" si="68"/>
        <v>10</v>
      </c>
      <c r="AH203" s="93">
        <f t="shared" si="69"/>
        <v>1.1296002285088607</v>
      </c>
      <c r="AI203" s="93">
        <f t="shared" si="70"/>
        <v>1.0008643021350285</v>
      </c>
      <c r="AJ203" s="93">
        <f t="shared" si="71"/>
        <v>1.0402777824395582</v>
      </c>
      <c r="AK203" s="93">
        <f t="shared" si="72"/>
        <v>1.0752265258760443</v>
      </c>
      <c r="AL203" s="93">
        <f t="shared" si="73"/>
        <v>1.0005108663813369</v>
      </c>
      <c r="AM203" s="93">
        <f t="shared" si="74"/>
        <v>1.0006093175870503</v>
      </c>
      <c r="AN203" s="93">
        <f t="shared" si="75"/>
        <v>0.99997640419981615</v>
      </c>
      <c r="AO203" s="93">
        <f t="shared" si="76"/>
        <v>1.0835877354647998</v>
      </c>
      <c r="AP203" s="93">
        <f t="shared" si="77"/>
        <v>0.99996455786042882</v>
      </c>
      <c r="AQ203" s="93">
        <f t="shared" si="78"/>
        <v>1.0021940987864288</v>
      </c>
      <c r="AR203" s="13">
        <f t="shared" si="79"/>
        <v>2.5721375674702784</v>
      </c>
    </row>
    <row r="204" spans="2:46">
      <c r="B204" s="21" t="s">
        <v>216</v>
      </c>
      <c r="C204" s="27">
        <v>2</v>
      </c>
      <c r="D204" s="153">
        <v>13</v>
      </c>
      <c r="E204" s="27">
        <v>70</v>
      </c>
      <c r="F204" s="155">
        <v>20</v>
      </c>
      <c r="G204" s="27">
        <v>10</v>
      </c>
      <c r="H204" s="77"/>
      <c r="I204" s="50"/>
      <c r="J204" s="153">
        <v>1</v>
      </c>
      <c r="K204" s="27">
        <v>24</v>
      </c>
      <c r="L204" s="155">
        <v>1636.96</v>
      </c>
      <c r="M204" s="28">
        <v>78656.789999999994</v>
      </c>
      <c r="N204" s="164">
        <v>3508.14</v>
      </c>
      <c r="O204" s="30">
        <v>1188.6500000000001</v>
      </c>
      <c r="P204" s="164">
        <v>2927.49</v>
      </c>
      <c r="Q204" s="30">
        <v>284056.28999999998</v>
      </c>
      <c r="R204" s="155">
        <v>19055.29</v>
      </c>
      <c r="S204" s="28">
        <v>9458.34</v>
      </c>
      <c r="T204" s="155"/>
      <c r="U204" s="31">
        <v>923.35</v>
      </c>
      <c r="X204" s="21" t="s">
        <v>216</v>
      </c>
      <c r="Y204" s="93">
        <f t="shared" si="60"/>
        <v>1.1097560975609757</v>
      </c>
      <c r="Z204" s="93">
        <f t="shared" si="61"/>
        <v>1.1107692307692307</v>
      </c>
      <c r="AA204" s="93">
        <f t="shared" si="62"/>
        <v>7.1276595744680851</v>
      </c>
      <c r="AB204" s="93">
        <f t="shared" si="63"/>
        <v>1.258698940998487</v>
      </c>
      <c r="AC204" s="93">
        <f t="shared" si="64"/>
        <v>1.4736842105263157</v>
      </c>
      <c r="AD204" s="93">
        <f t="shared" si="65"/>
        <v>0.52631578947368429</v>
      </c>
      <c r="AE204" s="93">
        <f t="shared" si="66"/>
        <v>0.52631578947368429</v>
      </c>
      <c r="AF204" s="93">
        <f t="shared" si="67"/>
        <v>1</v>
      </c>
      <c r="AG204" s="93">
        <f t="shared" si="68"/>
        <v>10</v>
      </c>
      <c r="AH204" s="93">
        <f t="shared" si="69"/>
        <v>1.2714899491805816</v>
      </c>
      <c r="AI204" s="93">
        <f t="shared" si="70"/>
        <v>1.020179053586078</v>
      </c>
      <c r="AJ204" s="93">
        <f t="shared" si="71"/>
        <v>1.0353250249218779</v>
      </c>
      <c r="AK204" s="93">
        <f t="shared" si="72"/>
        <v>1.0894180099825599</v>
      </c>
      <c r="AL204" s="93">
        <f t="shared" si="73"/>
        <v>1.0131707282807743</v>
      </c>
      <c r="AM204" s="93">
        <f t="shared" si="74"/>
        <v>1.6923219728371093</v>
      </c>
      <c r="AN204" s="93">
        <f t="shared" si="75"/>
        <v>1.0341944266719967</v>
      </c>
      <c r="AO204" s="93">
        <f t="shared" si="76"/>
        <v>1.3361417446676374</v>
      </c>
      <c r="AP204" s="93">
        <f t="shared" si="77"/>
        <v>0.99996455786042882</v>
      </c>
      <c r="AQ204" s="93">
        <f t="shared" si="78"/>
        <v>1.0180902807406775</v>
      </c>
      <c r="AR204" s="13">
        <f t="shared" si="79"/>
        <v>1.8759734411579043</v>
      </c>
    </row>
    <row r="205" spans="2:46">
      <c r="B205" s="21" t="s">
        <v>217</v>
      </c>
      <c r="C205" s="27">
        <v>1</v>
      </c>
      <c r="D205" s="153">
        <v>4</v>
      </c>
      <c r="E205" s="27">
        <v>80</v>
      </c>
      <c r="F205" s="155">
        <v>8</v>
      </c>
      <c r="G205" s="27">
        <v>60</v>
      </c>
      <c r="H205" s="77"/>
      <c r="I205" s="50"/>
      <c r="J205" s="77"/>
      <c r="K205" s="27">
        <v>18</v>
      </c>
      <c r="L205" s="155">
        <v>1385</v>
      </c>
      <c r="M205" s="28">
        <v>10870</v>
      </c>
      <c r="N205" s="164">
        <v>1887</v>
      </c>
      <c r="O205" s="30"/>
      <c r="P205" s="164">
        <v>1475</v>
      </c>
      <c r="Q205" s="30">
        <v>11670</v>
      </c>
      <c r="R205" s="155">
        <v>12387</v>
      </c>
      <c r="S205" s="28">
        <v>5117</v>
      </c>
      <c r="T205" s="155">
        <v>10000</v>
      </c>
      <c r="U205" s="31">
        <v>122.82</v>
      </c>
      <c r="X205" s="21" t="s">
        <v>217</v>
      </c>
      <c r="Y205" s="93">
        <f t="shared" si="60"/>
        <v>1</v>
      </c>
      <c r="Z205" s="93">
        <f t="shared" si="61"/>
        <v>1.0276923076923077</v>
      </c>
      <c r="AA205" s="93">
        <f t="shared" si="62"/>
        <v>8.085106382978724</v>
      </c>
      <c r="AB205" s="93">
        <f t="shared" si="63"/>
        <v>1.0953101361573374</v>
      </c>
      <c r="AC205" s="93">
        <f t="shared" si="64"/>
        <v>6.2105263157894743</v>
      </c>
      <c r="AD205" s="93">
        <f t="shared" si="65"/>
        <v>0.52631578947368429</v>
      </c>
      <c r="AE205" s="93">
        <f t="shared" si="66"/>
        <v>0.52631578947368429</v>
      </c>
      <c r="AF205" s="93">
        <f t="shared" si="67"/>
        <v>0.60869565217391308</v>
      </c>
      <c r="AG205" s="93">
        <f t="shared" si="68"/>
        <v>7.6521739130434776</v>
      </c>
      <c r="AH205" s="93">
        <f t="shared" si="69"/>
        <v>1.2265094081382477</v>
      </c>
      <c r="AI205" s="93">
        <f t="shared" si="70"/>
        <v>1.00278865069984</v>
      </c>
      <c r="AJ205" s="93">
        <f t="shared" si="71"/>
        <v>1.0190010438658617</v>
      </c>
      <c r="AK205" s="93">
        <f t="shared" si="72"/>
        <v>1</v>
      </c>
      <c r="AL205" s="93">
        <f t="shared" si="73"/>
        <v>1.00654547551088</v>
      </c>
      <c r="AM205" s="93">
        <f t="shared" si="74"/>
        <v>1.0284429449635109</v>
      </c>
      <c r="AN205" s="93">
        <f t="shared" si="75"/>
        <v>1.0222200249666951</v>
      </c>
      <c r="AO205" s="93">
        <f t="shared" si="76"/>
        <v>1.1785721487133369</v>
      </c>
      <c r="AP205" s="93">
        <f t="shared" si="77"/>
        <v>1.0044645755814987</v>
      </c>
      <c r="AQ205" s="93">
        <f t="shared" si="78"/>
        <v>1.0023867322248083</v>
      </c>
      <c r="AR205" s="13">
        <f t="shared" si="79"/>
        <v>1.959108804813015</v>
      </c>
      <c r="AT205" s="1" t="s">
        <v>303</v>
      </c>
    </row>
    <row r="206" spans="2:46">
      <c r="B206" s="21" t="s">
        <v>218</v>
      </c>
      <c r="C206" s="27">
        <v>2</v>
      </c>
      <c r="D206" s="153">
        <v>7</v>
      </c>
      <c r="E206" s="27">
        <v>80</v>
      </c>
      <c r="F206" s="155">
        <v>20</v>
      </c>
      <c r="G206" s="27">
        <v>75</v>
      </c>
      <c r="H206" s="77"/>
      <c r="I206" s="50"/>
      <c r="J206" s="153">
        <v>1</v>
      </c>
      <c r="K206" s="27">
        <v>24</v>
      </c>
      <c r="L206" s="155">
        <v>1358</v>
      </c>
      <c r="M206" s="28">
        <v>4368</v>
      </c>
      <c r="N206" s="164"/>
      <c r="O206" s="30">
        <v>472</v>
      </c>
      <c r="P206" s="164"/>
      <c r="Q206" s="30">
        <v>15326</v>
      </c>
      <c r="R206" s="155">
        <v>14282</v>
      </c>
      <c r="S206" s="28">
        <v>8415</v>
      </c>
      <c r="T206" s="155">
        <v>5134</v>
      </c>
      <c r="U206" s="31">
        <v>332</v>
      </c>
      <c r="X206" s="21" t="s">
        <v>218</v>
      </c>
      <c r="Y206" s="93">
        <f t="shared" si="60"/>
        <v>1.1097560975609757</v>
      </c>
      <c r="Z206" s="93">
        <f t="shared" si="61"/>
        <v>1.0553846153846154</v>
      </c>
      <c r="AA206" s="93">
        <f t="shared" si="62"/>
        <v>8.085106382978724</v>
      </c>
      <c r="AB206" s="93">
        <f t="shared" si="63"/>
        <v>1.258698940998487</v>
      </c>
      <c r="AC206" s="93">
        <f t="shared" si="64"/>
        <v>7.6315789473684204</v>
      </c>
      <c r="AD206" s="93">
        <f t="shared" si="65"/>
        <v>0.52631578947368429</v>
      </c>
      <c r="AE206" s="93">
        <f t="shared" si="66"/>
        <v>0.52631578947368429</v>
      </c>
      <c r="AF206" s="93">
        <f t="shared" si="67"/>
        <v>1</v>
      </c>
      <c r="AG206" s="93">
        <f t="shared" si="68"/>
        <v>10</v>
      </c>
      <c r="AH206" s="93">
        <f t="shared" si="69"/>
        <v>1.2216892993585089</v>
      </c>
      <c r="AI206" s="93">
        <f t="shared" si="70"/>
        <v>1.0011205911919872</v>
      </c>
      <c r="AJ206" s="93">
        <f t="shared" si="71"/>
        <v>1</v>
      </c>
      <c r="AK206" s="93">
        <f t="shared" si="72"/>
        <v>1.0355069202134928</v>
      </c>
      <c r="AL206" s="93">
        <f t="shared" si="73"/>
        <v>0.99981754772095111</v>
      </c>
      <c r="AM206" s="93">
        <f t="shared" si="74"/>
        <v>1.0373536053565353</v>
      </c>
      <c r="AN206" s="93">
        <f t="shared" si="75"/>
        <v>1.025622920046475</v>
      </c>
      <c r="AO206" s="93">
        <f t="shared" si="76"/>
        <v>1.2982735605947566</v>
      </c>
      <c r="AP206" s="93">
        <f t="shared" si="77"/>
        <v>1.002274866958426</v>
      </c>
      <c r="AQ206" s="93">
        <f t="shared" si="78"/>
        <v>1.0064900990924455</v>
      </c>
      <c r="AR206" s="13">
        <f t="shared" si="79"/>
        <v>2.2011213670406402</v>
      </c>
    </row>
    <row r="207" spans="2:46">
      <c r="B207" s="21" t="s">
        <v>219</v>
      </c>
      <c r="C207" s="27">
        <v>2</v>
      </c>
      <c r="D207" s="153">
        <v>7</v>
      </c>
      <c r="E207" s="27">
        <v>80</v>
      </c>
      <c r="F207" s="155">
        <v>10</v>
      </c>
      <c r="G207" s="27">
        <v>100</v>
      </c>
      <c r="H207" s="77"/>
      <c r="I207" s="50"/>
      <c r="J207" s="153">
        <v>1</v>
      </c>
      <c r="K207" s="27">
        <v>24</v>
      </c>
      <c r="L207" s="155">
        <v>730</v>
      </c>
      <c r="M207" s="28">
        <v>10000</v>
      </c>
      <c r="N207" s="164">
        <v>1575</v>
      </c>
      <c r="O207" s="30"/>
      <c r="P207" s="164">
        <v>4200</v>
      </c>
      <c r="Q207" s="30"/>
      <c r="R207" s="155">
        <v>8240</v>
      </c>
      <c r="S207" s="28">
        <v>544</v>
      </c>
      <c r="T207" s="155">
        <v>8000</v>
      </c>
      <c r="U207" s="31">
        <v>69</v>
      </c>
      <c r="X207" s="21" t="s">
        <v>219</v>
      </c>
      <c r="Y207" s="93">
        <f t="shared" si="60"/>
        <v>1.1097560975609757</v>
      </c>
      <c r="Z207" s="93">
        <f t="shared" si="61"/>
        <v>1.0553846153846154</v>
      </c>
      <c r="AA207" s="93">
        <f t="shared" si="62"/>
        <v>8.085106382978724</v>
      </c>
      <c r="AB207" s="93">
        <f t="shared" si="63"/>
        <v>1.1225416036308624</v>
      </c>
      <c r="AC207" s="93">
        <f t="shared" si="64"/>
        <v>10</v>
      </c>
      <c r="AD207" s="93">
        <f t="shared" si="65"/>
        <v>0.52631578947368429</v>
      </c>
      <c r="AE207" s="93">
        <f t="shared" si="66"/>
        <v>0.52631578947368429</v>
      </c>
      <c r="AF207" s="93">
        <f t="shared" si="67"/>
        <v>1</v>
      </c>
      <c r="AG207" s="93">
        <f t="shared" si="68"/>
        <v>10</v>
      </c>
      <c r="AH207" s="93">
        <f t="shared" si="69"/>
        <v>1.1095771395927305</v>
      </c>
      <c r="AI207" s="93">
        <f t="shared" si="70"/>
        <v>1.0025654560256119</v>
      </c>
      <c r="AJ207" s="93">
        <f t="shared" si="71"/>
        <v>1.0158593768355759</v>
      </c>
      <c r="AK207" s="93">
        <f t="shared" si="72"/>
        <v>1</v>
      </c>
      <c r="AL207" s="93">
        <f t="shared" si="73"/>
        <v>1.0189750370210879</v>
      </c>
      <c r="AM207" s="93">
        <f t="shared" si="74"/>
        <v>1</v>
      </c>
      <c r="AN207" s="93">
        <f t="shared" si="75"/>
        <v>1.0147731616971183</v>
      </c>
      <c r="AO207" s="93">
        <f t="shared" si="76"/>
        <v>1.012594417805595</v>
      </c>
      <c r="AP207" s="93">
        <f t="shared" si="77"/>
        <v>1.0035645720372848</v>
      </c>
      <c r="AQ207" s="93">
        <f t="shared" si="78"/>
        <v>1.001330975437275</v>
      </c>
      <c r="AR207" s="13">
        <f t="shared" si="79"/>
        <v>2.2949821271028861</v>
      </c>
    </row>
    <row r="208" spans="2:46">
      <c r="B208" s="21" t="s">
        <v>221</v>
      </c>
      <c r="C208" s="27">
        <v>4</v>
      </c>
      <c r="D208" s="153">
        <v>21</v>
      </c>
      <c r="E208" s="27">
        <v>80</v>
      </c>
      <c r="F208" s="155">
        <v>27</v>
      </c>
      <c r="G208" s="27">
        <v>80</v>
      </c>
      <c r="H208" s="153">
        <v>20</v>
      </c>
      <c r="I208" s="27">
        <v>100</v>
      </c>
      <c r="J208" s="77"/>
      <c r="K208" s="27">
        <v>24</v>
      </c>
      <c r="L208" s="155">
        <v>3534.94</v>
      </c>
      <c r="M208" s="28">
        <v>300</v>
      </c>
      <c r="N208" s="164"/>
      <c r="O208" s="30"/>
      <c r="P208" s="164"/>
      <c r="Q208" s="30"/>
      <c r="R208" s="155"/>
      <c r="S208" s="28"/>
      <c r="T208" s="155"/>
      <c r="U208" s="31">
        <v>597</v>
      </c>
      <c r="X208" s="21" t="s">
        <v>221</v>
      </c>
      <c r="Y208" s="93">
        <f t="shared" si="60"/>
        <v>1.3292682926829267</v>
      </c>
      <c r="Z208" s="93">
        <f t="shared" si="61"/>
        <v>1.1846153846153846</v>
      </c>
      <c r="AA208" s="93">
        <f t="shared" si="62"/>
        <v>8.085106382978724</v>
      </c>
      <c r="AB208" s="93">
        <f t="shared" si="63"/>
        <v>1.3540090771558244</v>
      </c>
      <c r="AC208" s="93">
        <f t="shared" si="64"/>
        <v>8.1052631578947363</v>
      </c>
      <c r="AD208" s="93">
        <f t="shared" si="65"/>
        <v>2.4210526315789473</v>
      </c>
      <c r="AE208" s="93">
        <f t="shared" si="66"/>
        <v>10</v>
      </c>
      <c r="AF208" s="93">
        <f t="shared" si="67"/>
        <v>0.60869565217391308</v>
      </c>
      <c r="AG208" s="93">
        <f t="shared" si="68"/>
        <v>10</v>
      </c>
      <c r="AH208" s="93">
        <f t="shared" si="69"/>
        <v>1.6103221736905371</v>
      </c>
      <c r="AI208" s="93">
        <f t="shared" si="70"/>
        <v>1.0000769636807683</v>
      </c>
      <c r="AJ208" s="93">
        <f t="shared" si="71"/>
        <v>1</v>
      </c>
      <c r="AK208" s="93">
        <f t="shared" si="72"/>
        <v>1</v>
      </c>
      <c r="AL208" s="93">
        <f t="shared" si="73"/>
        <v>0.99981754772095111</v>
      </c>
      <c r="AM208" s="93">
        <f t="shared" si="74"/>
        <v>1</v>
      </c>
      <c r="AN208" s="93">
        <f t="shared" si="75"/>
        <v>0.99997640419981615</v>
      </c>
      <c r="AO208" s="93">
        <f t="shared" si="76"/>
        <v>0.99284985502103107</v>
      </c>
      <c r="AP208" s="93">
        <f t="shared" si="77"/>
        <v>0.99996455786042882</v>
      </c>
      <c r="AQ208" s="93">
        <f t="shared" si="78"/>
        <v>1.0116884556271228</v>
      </c>
      <c r="AR208" s="13">
        <f t="shared" si="79"/>
        <v>2.826458238783216</v>
      </c>
    </row>
    <row r="209" spans="2:44">
      <c r="B209" s="21" t="s">
        <v>222</v>
      </c>
      <c r="C209" s="27">
        <v>1</v>
      </c>
      <c r="D209" s="153">
        <v>6</v>
      </c>
      <c r="E209" s="27">
        <v>20</v>
      </c>
      <c r="F209" s="155">
        <v>5</v>
      </c>
      <c r="G209" s="27">
        <v>20</v>
      </c>
      <c r="H209" s="77"/>
      <c r="I209" s="50"/>
      <c r="J209" s="77"/>
      <c r="K209" s="27">
        <v>24</v>
      </c>
      <c r="L209" s="155">
        <v>450.28</v>
      </c>
      <c r="M209" s="28">
        <v>22746.22</v>
      </c>
      <c r="N209" s="164">
        <v>10000</v>
      </c>
      <c r="O209" s="30"/>
      <c r="P209" s="164"/>
      <c r="Q209" s="30">
        <v>12188</v>
      </c>
      <c r="R209" s="155"/>
      <c r="S209" s="28"/>
      <c r="T209" s="155">
        <v>3000</v>
      </c>
      <c r="U209" s="31">
        <v>150</v>
      </c>
      <c r="X209" s="21" t="s">
        <v>222</v>
      </c>
      <c r="Y209" s="93">
        <f t="shared" si="60"/>
        <v>1</v>
      </c>
      <c r="Z209" s="93">
        <f t="shared" si="61"/>
        <v>1.0461538461538462</v>
      </c>
      <c r="AA209" s="93">
        <f t="shared" si="62"/>
        <v>2.3404255319148937</v>
      </c>
      <c r="AB209" s="93">
        <f t="shared" si="63"/>
        <v>1.05446293494705</v>
      </c>
      <c r="AC209" s="93">
        <f t="shared" si="64"/>
        <v>2.4210526315789473</v>
      </c>
      <c r="AD209" s="93">
        <f t="shared" si="65"/>
        <v>0.52631578947368429</v>
      </c>
      <c r="AE209" s="93">
        <f t="shared" si="66"/>
        <v>0.52631578947368429</v>
      </c>
      <c r="AF209" s="93">
        <f t="shared" si="67"/>
        <v>0.60869565217391308</v>
      </c>
      <c r="AG209" s="93">
        <f t="shared" si="68"/>
        <v>10</v>
      </c>
      <c r="AH209" s="93">
        <f t="shared" si="69"/>
        <v>1.0596408126346357</v>
      </c>
      <c r="AI209" s="93">
        <f t="shared" si="70"/>
        <v>1.0058354427158891</v>
      </c>
      <c r="AJ209" s="93">
        <f t="shared" si="71"/>
        <v>1.1006944560988954</v>
      </c>
      <c r="AK209" s="93">
        <f t="shared" si="72"/>
        <v>1</v>
      </c>
      <c r="AL209" s="93">
        <f t="shared" si="73"/>
        <v>0.99981754772095111</v>
      </c>
      <c r="AM209" s="93">
        <f t="shared" si="74"/>
        <v>1.0297054510038792</v>
      </c>
      <c r="AN209" s="93">
        <f t="shared" si="75"/>
        <v>0.99997640419981615</v>
      </c>
      <c r="AO209" s="93">
        <f t="shared" si="76"/>
        <v>0.99284985502103107</v>
      </c>
      <c r="AP209" s="93">
        <f t="shared" si="77"/>
        <v>1.0013145631767497</v>
      </c>
      <c r="AQ209" s="93">
        <f t="shared" si="78"/>
        <v>1.0029199070573085</v>
      </c>
      <c r="AR209" s="13">
        <f t="shared" si="79"/>
        <v>1.5640092955444829</v>
      </c>
    </row>
    <row r="210" spans="2:44">
      <c r="B210" s="21" t="s">
        <v>223</v>
      </c>
      <c r="C210" s="27">
        <v>1</v>
      </c>
      <c r="D210" s="153">
        <v>8</v>
      </c>
      <c r="E210" s="27">
        <v>60</v>
      </c>
      <c r="F210" s="155">
        <v>5</v>
      </c>
      <c r="G210" s="27">
        <v>60</v>
      </c>
      <c r="H210" s="77"/>
      <c r="I210" s="50"/>
      <c r="J210" s="77"/>
      <c r="K210" s="27">
        <v>24</v>
      </c>
      <c r="L210" s="155">
        <v>804</v>
      </c>
      <c r="M210" s="28">
        <v>13785.94</v>
      </c>
      <c r="N210" s="164">
        <v>11256.35</v>
      </c>
      <c r="O210" s="30">
        <v>6836.83</v>
      </c>
      <c r="P210" s="164">
        <v>160</v>
      </c>
      <c r="Q210" s="30">
        <v>31248.94</v>
      </c>
      <c r="R210" s="155">
        <v>57779.49</v>
      </c>
      <c r="S210" s="28">
        <v>17608.89</v>
      </c>
      <c r="T210" s="155">
        <v>10304.51</v>
      </c>
      <c r="U210" s="31">
        <v>260.42</v>
      </c>
      <c r="X210" s="21" t="s">
        <v>223</v>
      </c>
      <c r="Y210" s="93">
        <f t="shared" si="60"/>
        <v>1</v>
      </c>
      <c r="Z210" s="93">
        <f t="shared" si="61"/>
        <v>1.0646153846153845</v>
      </c>
      <c r="AA210" s="93">
        <f t="shared" si="62"/>
        <v>6.1702127659574471</v>
      </c>
      <c r="AB210" s="93">
        <f t="shared" si="63"/>
        <v>1.05446293494705</v>
      </c>
      <c r="AC210" s="93">
        <f t="shared" si="64"/>
        <v>6.2105263157894743</v>
      </c>
      <c r="AD210" s="93">
        <f t="shared" si="65"/>
        <v>0.52631578947368429</v>
      </c>
      <c r="AE210" s="93">
        <f t="shared" si="66"/>
        <v>0.52631578947368429</v>
      </c>
      <c r="AF210" s="93">
        <f t="shared" si="67"/>
        <v>0.60869565217391308</v>
      </c>
      <c r="AG210" s="93">
        <f t="shared" si="68"/>
        <v>10</v>
      </c>
      <c r="AH210" s="93">
        <f t="shared" si="69"/>
        <v>1.122787808100163</v>
      </c>
      <c r="AI210" s="93">
        <f t="shared" si="70"/>
        <v>1.0035367222841722</v>
      </c>
      <c r="AJ210" s="93">
        <f t="shared" si="71"/>
        <v>1.11334520409088</v>
      </c>
      <c r="AK210" s="93">
        <f t="shared" si="72"/>
        <v>1.5143109689051155</v>
      </c>
      <c r="AL210" s="93">
        <f t="shared" si="73"/>
        <v>1.0005473568371468</v>
      </c>
      <c r="AM210" s="93">
        <f t="shared" si="74"/>
        <v>1.076162114874726</v>
      </c>
      <c r="AN210" s="93">
        <f t="shared" si="75"/>
        <v>1.1037323631619271</v>
      </c>
      <c r="AO210" s="93">
        <f t="shared" si="76"/>
        <v>1.631967197248021</v>
      </c>
      <c r="AP210" s="93">
        <f t="shared" si="77"/>
        <v>1.0046016056211229</v>
      </c>
      <c r="AQ210" s="93">
        <f t="shared" si="78"/>
        <v>1.00508595433489</v>
      </c>
      <c r="AR210" s="13">
        <f t="shared" si="79"/>
        <v>2.0388011540994109</v>
      </c>
    </row>
    <row r="211" spans="2:44">
      <c r="B211" s="21" t="s">
        <v>224</v>
      </c>
      <c r="C211" s="27">
        <v>2</v>
      </c>
      <c r="D211" s="153">
        <v>10</v>
      </c>
      <c r="E211" s="27">
        <v>100</v>
      </c>
      <c r="F211" s="155">
        <v>15</v>
      </c>
      <c r="G211" s="27">
        <v>100</v>
      </c>
      <c r="H211" s="153">
        <v>100</v>
      </c>
      <c r="I211" s="50"/>
      <c r="J211" s="77"/>
      <c r="K211" s="27">
        <v>24</v>
      </c>
      <c r="L211" s="155">
        <v>2974.32</v>
      </c>
      <c r="M211" s="28">
        <v>13417</v>
      </c>
      <c r="N211" s="164">
        <v>2572</v>
      </c>
      <c r="O211" s="30"/>
      <c r="P211" s="164"/>
      <c r="Q211" s="30">
        <v>359851</v>
      </c>
      <c r="R211" s="155"/>
      <c r="S211" s="28">
        <v>6057</v>
      </c>
      <c r="T211" s="155">
        <v>9635</v>
      </c>
      <c r="U211" s="31">
        <v>143.91</v>
      </c>
      <c r="X211" s="21" t="s">
        <v>224</v>
      </c>
      <c r="Y211" s="93">
        <f t="shared" si="60"/>
        <v>1.1097560975609757</v>
      </c>
      <c r="Z211" s="93">
        <f t="shared" si="61"/>
        <v>1.083076923076923</v>
      </c>
      <c r="AA211" s="93">
        <f t="shared" si="62"/>
        <v>10</v>
      </c>
      <c r="AB211" s="93">
        <f t="shared" si="63"/>
        <v>1.1906202723146748</v>
      </c>
      <c r="AC211" s="93">
        <f t="shared" si="64"/>
        <v>10</v>
      </c>
      <c r="AD211" s="93">
        <f t="shared" si="65"/>
        <v>10</v>
      </c>
      <c r="AE211" s="93">
        <f t="shared" si="66"/>
        <v>0.52631578947368429</v>
      </c>
      <c r="AF211" s="93">
        <f t="shared" si="67"/>
        <v>0.60869565217391308</v>
      </c>
      <c r="AG211" s="93">
        <f t="shared" si="68"/>
        <v>10</v>
      </c>
      <c r="AH211" s="93">
        <f t="shared" si="69"/>
        <v>1.5102388631684183</v>
      </c>
      <c r="AI211" s="93">
        <f t="shared" si="70"/>
        <v>1.0034420723495634</v>
      </c>
      <c r="AJ211" s="93">
        <f t="shared" si="71"/>
        <v>1.0258986141086359</v>
      </c>
      <c r="AK211" s="93">
        <f t="shared" si="72"/>
        <v>1</v>
      </c>
      <c r="AL211" s="93">
        <f t="shared" si="73"/>
        <v>0.99981754772095111</v>
      </c>
      <c r="AM211" s="93">
        <f t="shared" si="74"/>
        <v>1.8770541720706366</v>
      </c>
      <c r="AN211" s="93">
        <f t="shared" si="75"/>
        <v>0.99997640419981615</v>
      </c>
      <c r="AO211" s="93">
        <f t="shared" si="76"/>
        <v>1.2126895917601939</v>
      </c>
      <c r="AP211" s="93">
        <f t="shared" si="77"/>
        <v>1.0043003249346796</v>
      </c>
      <c r="AQ211" s="93">
        <f t="shared" si="78"/>
        <v>1.0028004429392097</v>
      </c>
      <c r="AR211" s="13">
        <f t="shared" si="79"/>
        <v>2.955509619360646</v>
      </c>
    </row>
    <row r="212" spans="2:44">
      <c r="B212" s="21" t="s">
        <v>225</v>
      </c>
      <c r="C212" s="27">
        <v>4</v>
      </c>
      <c r="D212" s="153">
        <v>42</v>
      </c>
      <c r="E212" s="27">
        <v>95</v>
      </c>
      <c r="F212" s="155">
        <v>30</v>
      </c>
      <c r="G212" s="27">
        <v>100</v>
      </c>
      <c r="H212" s="77"/>
      <c r="I212" s="50"/>
      <c r="J212" s="153">
        <v>1</v>
      </c>
      <c r="K212" s="27">
        <v>24</v>
      </c>
      <c r="L212" s="155">
        <v>1800</v>
      </c>
      <c r="M212" s="28">
        <v>4000</v>
      </c>
      <c r="N212" s="164"/>
      <c r="O212" s="30">
        <v>500</v>
      </c>
      <c r="P212" s="164">
        <v>500</v>
      </c>
      <c r="Q212" s="30">
        <v>11000</v>
      </c>
      <c r="R212" s="155"/>
      <c r="S212" s="28">
        <v>3000</v>
      </c>
      <c r="T212" s="155"/>
      <c r="U212" s="31">
        <v>1.9</v>
      </c>
      <c r="X212" s="21" t="s">
        <v>225</v>
      </c>
      <c r="Y212" s="93">
        <f t="shared" si="60"/>
        <v>1.3292682926829267</v>
      </c>
      <c r="Z212" s="93">
        <f t="shared" si="61"/>
        <v>1.3784615384615384</v>
      </c>
      <c r="AA212" s="93">
        <f t="shared" si="62"/>
        <v>9.5212765957446805</v>
      </c>
      <c r="AB212" s="93">
        <f t="shared" si="63"/>
        <v>1.3948562783661118</v>
      </c>
      <c r="AC212" s="93">
        <f t="shared" si="64"/>
        <v>10</v>
      </c>
      <c r="AD212" s="93">
        <f t="shared" si="65"/>
        <v>0.52631578947368429</v>
      </c>
      <c r="AE212" s="93">
        <f t="shared" si="66"/>
        <v>0.52631578947368429</v>
      </c>
      <c r="AF212" s="93">
        <f t="shared" si="67"/>
        <v>1</v>
      </c>
      <c r="AG212" s="93">
        <f t="shared" si="68"/>
        <v>10</v>
      </c>
      <c r="AH212" s="93">
        <f t="shared" si="69"/>
        <v>1.3005962653083083</v>
      </c>
      <c r="AI212" s="93">
        <f t="shared" si="70"/>
        <v>1.0010261824102447</v>
      </c>
      <c r="AJ212" s="93">
        <f t="shared" si="71"/>
        <v>1</v>
      </c>
      <c r="AK212" s="93">
        <f t="shared" si="72"/>
        <v>1.0376132629380221</v>
      </c>
      <c r="AL212" s="93">
        <f t="shared" si="73"/>
        <v>1.0020982012090627</v>
      </c>
      <c r="AM212" s="93">
        <f t="shared" si="74"/>
        <v>1.0268099738302159</v>
      </c>
      <c r="AN212" s="93">
        <f t="shared" si="75"/>
        <v>0.99997640419981615</v>
      </c>
      <c r="AO212" s="93">
        <f t="shared" si="76"/>
        <v>1.1017353115535535</v>
      </c>
      <c r="AP212" s="93">
        <f t="shared" si="77"/>
        <v>0.99996455786042882</v>
      </c>
      <c r="AQ212" s="93">
        <f t="shared" si="78"/>
        <v>1.0000147123298151</v>
      </c>
      <c r="AR212" s="13">
        <f t="shared" si="79"/>
        <v>2.4287541660969523</v>
      </c>
    </row>
    <row r="213" spans="2:44">
      <c r="B213" s="21" t="s">
        <v>226</v>
      </c>
      <c r="C213" s="27">
        <v>3</v>
      </c>
      <c r="D213" s="153">
        <v>26</v>
      </c>
      <c r="E213" s="27">
        <v>100</v>
      </c>
      <c r="F213" s="155">
        <v>15</v>
      </c>
      <c r="G213" s="27">
        <v>100</v>
      </c>
      <c r="H213" s="77"/>
      <c r="I213" s="50"/>
      <c r="J213" s="77"/>
      <c r="K213" s="27">
        <v>24</v>
      </c>
      <c r="L213" s="155">
        <v>1731</v>
      </c>
      <c r="M213" s="28">
        <v>17505.310000000001</v>
      </c>
      <c r="N213" s="164">
        <v>6368.1</v>
      </c>
      <c r="O213" s="30"/>
      <c r="P213" s="164"/>
      <c r="Q213" s="30"/>
      <c r="R213" s="155">
        <v>28923.46</v>
      </c>
      <c r="S213" s="28">
        <v>67632.52</v>
      </c>
      <c r="T213" s="155">
        <v>765.05</v>
      </c>
      <c r="U213" s="31">
        <v>914</v>
      </c>
      <c r="X213" s="21" t="s">
        <v>226</v>
      </c>
      <c r="Y213" s="93">
        <f t="shared" si="60"/>
        <v>1.2195121951219512</v>
      </c>
      <c r="Z213" s="93">
        <f t="shared" si="61"/>
        <v>1.2307692307692308</v>
      </c>
      <c r="AA213" s="93">
        <f t="shared" si="62"/>
        <v>10</v>
      </c>
      <c r="AB213" s="93">
        <f t="shared" si="63"/>
        <v>1.1906202723146748</v>
      </c>
      <c r="AC213" s="93">
        <f t="shared" si="64"/>
        <v>10</v>
      </c>
      <c r="AD213" s="93">
        <f t="shared" si="65"/>
        <v>0.52631578947368429</v>
      </c>
      <c r="AE213" s="93">
        <f t="shared" si="66"/>
        <v>0.52631578947368429</v>
      </c>
      <c r="AF213" s="93">
        <f t="shared" si="67"/>
        <v>0.60869565217391308</v>
      </c>
      <c r="AG213" s="93">
        <f t="shared" si="68"/>
        <v>10</v>
      </c>
      <c r="AH213" s="93">
        <f t="shared" si="69"/>
        <v>1.2882782095378646</v>
      </c>
      <c r="AI213" s="93">
        <f t="shared" si="70"/>
        <v>1.0044909103019701</v>
      </c>
      <c r="AJ213" s="93">
        <f t="shared" si="71"/>
        <v>1.0641232365883375</v>
      </c>
      <c r="AK213" s="93">
        <f t="shared" si="72"/>
        <v>1</v>
      </c>
      <c r="AL213" s="93">
        <f t="shared" si="73"/>
        <v>0.99981754772095111</v>
      </c>
      <c r="AM213" s="93">
        <f t="shared" si="74"/>
        <v>1</v>
      </c>
      <c r="AN213" s="93">
        <f t="shared" si="75"/>
        <v>1.0519149264817238</v>
      </c>
      <c r="AO213" s="93">
        <f t="shared" si="76"/>
        <v>3.4475824605693504</v>
      </c>
      <c r="AP213" s="93">
        <f t="shared" si="77"/>
        <v>1.0003088317161792</v>
      </c>
      <c r="AQ213" s="93">
        <f t="shared" si="78"/>
        <v>1.0179068670289824</v>
      </c>
      <c r="AR213" s="13">
        <f t="shared" si="79"/>
        <v>2.5356132589090792</v>
      </c>
    </row>
    <row r="214" spans="2:44">
      <c r="B214" s="21" t="s">
        <v>227</v>
      </c>
      <c r="C214" s="27">
        <v>1</v>
      </c>
      <c r="D214" s="153">
        <v>6</v>
      </c>
      <c r="E214" s="27">
        <v>10</v>
      </c>
      <c r="F214" s="155">
        <v>1</v>
      </c>
      <c r="G214" s="27">
        <v>10</v>
      </c>
      <c r="H214" s="77"/>
      <c r="I214" s="50"/>
      <c r="J214" s="153">
        <v>1</v>
      </c>
      <c r="K214" s="27">
        <v>18</v>
      </c>
      <c r="L214" s="155">
        <v>2015.9</v>
      </c>
      <c r="M214" s="28">
        <v>14581.43</v>
      </c>
      <c r="N214" s="164"/>
      <c r="O214" s="30">
        <v>2015.9</v>
      </c>
      <c r="P214" s="164">
        <v>1005</v>
      </c>
      <c r="Q214" s="30">
        <v>943299.07</v>
      </c>
      <c r="R214" s="155">
        <v>35678.07</v>
      </c>
      <c r="S214" s="28"/>
      <c r="T214" s="155"/>
      <c r="U214" s="31">
        <v>99.66</v>
      </c>
      <c r="X214" s="21" t="s">
        <v>227</v>
      </c>
      <c r="Y214" s="93">
        <f t="shared" si="60"/>
        <v>1</v>
      </c>
      <c r="Z214" s="93">
        <f t="shared" si="61"/>
        <v>1.0461538461538462</v>
      </c>
      <c r="AA214" s="93">
        <f t="shared" si="62"/>
        <v>1.3829787234042552</v>
      </c>
      <c r="AB214" s="93">
        <f t="shared" si="63"/>
        <v>1</v>
      </c>
      <c r="AC214" s="93">
        <f t="shared" si="64"/>
        <v>1.4736842105263157</v>
      </c>
      <c r="AD214" s="93">
        <f t="shared" si="65"/>
        <v>0.52631578947368429</v>
      </c>
      <c r="AE214" s="93">
        <f t="shared" si="66"/>
        <v>0.52631578947368429</v>
      </c>
      <c r="AF214" s="93">
        <f t="shared" si="67"/>
        <v>1</v>
      </c>
      <c r="AG214" s="93">
        <f t="shared" si="68"/>
        <v>7.6521739130434776</v>
      </c>
      <c r="AH214" s="93">
        <f t="shared" si="69"/>
        <v>1.3391392832914797</v>
      </c>
      <c r="AI214" s="93">
        <f t="shared" si="70"/>
        <v>1.0037408017455536</v>
      </c>
      <c r="AJ214" s="93">
        <f t="shared" si="71"/>
        <v>1</v>
      </c>
      <c r="AK214" s="93">
        <f t="shared" si="72"/>
        <v>1.1516491535135176</v>
      </c>
      <c r="AL214" s="93">
        <f t="shared" si="73"/>
        <v>1.0044016612320552</v>
      </c>
      <c r="AM214" s="93">
        <f t="shared" si="74"/>
        <v>3.2990748527969949</v>
      </c>
      <c r="AN214" s="93">
        <f t="shared" si="75"/>
        <v>1.0640443349961475</v>
      </c>
      <c r="AO214" s="93">
        <f t="shared" si="76"/>
        <v>0.99284985502103107</v>
      </c>
      <c r="AP214" s="93">
        <f t="shared" si="77"/>
        <v>0.99996455786042882</v>
      </c>
      <c r="AQ214" s="93">
        <f t="shared" si="78"/>
        <v>1.0019324154801172</v>
      </c>
      <c r="AR214" s="13">
        <f t="shared" si="79"/>
        <v>1.4981273256848731</v>
      </c>
    </row>
    <row r="215" spans="2:44">
      <c r="B215" s="21" t="s">
        <v>228</v>
      </c>
      <c r="C215" s="27">
        <v>1</v>
      </c>
      <c r="D215" s="153">
        <v>1</v>
      </c>
      <c r="E215" s="27">
        <v>15</v>
      </c>
      <c r="F215" s="155">
        <v>1</v>
      </c>
      <c r="G215" s="27">
        <v>30</v>
      </c>
      <c r="H215" s="77"/>
      <c r="I215" s="50"/>
      <c r="J215" s="153">
        <v>1</v>
      </c>
      <c r="K215" s="27">
        <v>9</v>
      </c>
      <c r="L215" s="155">
        <v>1740</v>
      </c>
      <c r="M215" s="28">
        <v>27915.94</v>
      </c>
      <c r="N215" s="164">
        <v>2339.87</v>
      </c>
      <c r="O215" s="30"/>
      <c r="P215" s="164"/>
      <c r="Q215" s="30">
        <v>74823.649999999994</v>
      </c>
      <c r="R215" s="155"/>
      <c r="S215" s="28">
        <v>3269.71</v>
      </c>
      <c r="T215" s="155">
        <v>6997.27</v>
      </c>
      <c r="U215" s="31">
        <v>46.55</v>
      </c>
      <c r="X215" s="21" t="s">
        <v>228</v>
      </c>
      <c r="Y215" s="93">
        <f t="shared" si="60"/>
        <v>1</v>
      </c>
      <c r="Z215" s="93">
        <f t="shared" si="61"/>
        <v>1</v>
      </c>
      <c r="AA215" s="93">
        <f t="shared" si="62"/>
        <v>1.8617021276595744</v>
      </c>
      <c r="AB215" s="93">
        <f t="shared" si="63"/>
        <v>1</v>
      </c>
      <c r="AC215" s="93">
        <f t="shared" si="64"/>
        <v>3.3684210526315788</v>
      </c>
      <c r="AD215" s="93">
        <f t="shared" si="65"/>
        <v>0.52631578947368429</v>
      </c>
      <c r="AE215" s="93">
        <f t="shared" si="66"/>
        <v>0.52631578947368429</v>
      </c>
      <c r="AF215" s="93">
        <f t="shared" si="67"/>
        <v>1</v>
      </c>
      <c r="AG215" s="93">
        <f t="shared" si="68"/>
        <v>4.1304347826086953</v>
      </c>
      <c r="AH215" s="93">
        <f t="shared" si="69"/>
        <v>1.2898849124644443</v>
      </c>
      <c r="AI215" s="93">
        <f t="shared" si="70"/>
        <v>1.0071617116483615</v>
      </c>
      <c r="AJ215" s="93">
        <f t="shared" si="71"/>
        <v>1.0235611936992122</v>
      </c>
      <c r="AK215" s="93">
        <f t="shared" si="72"/>
        <v>1</v>
      </c>
      <c r="AL215" s="93">
        <f t="shared" si="73"/>
        <v>0.99981754772095111</v>
      </c>
      <c r="AM215" s="93">
        <f t="shared" si="74"/>
        <v>1.1823654634892027</v>
      </c>
      <c r="AN215" s="93">
        <f t="shared" si="75"/>
        <v>0.99997640419981615</v>
      </c>
      <c r="AO215" s="93">
        <f t="shared" si="76"/>
        <v>1.1115244770473491</v>
      </c>
      <c r="AP215" s="93">
        <f t="shared" si="77"/>
        <v>1.0031133417603399</v>
      </c>
      <c r="AQ215" s="93">
        <f t="shared" si="78"/>
        <v>1.000890586364809</v>
      </c>
      <c r="AR215" s="13">
        <f t="shared" si="79"/>
        <v>1.317446588433774</v>
      </c>
    </row>
    <row r="216" spans="2:44">
      <c r="B216" s="21" t="s">
        <v>229</v>
      </c>
      <c r="C216" s="27">
        <v>1</v>
      </c>
      <c r="D216" s="153">
        <v>4</v>
      </c>
      <c r="E216" s="27">
        <v>80</v>
      </c>
      <c r="F216" s="155">
        <v>4</v>
      </c>
      <c r="G216" s="27">
        <v>100</v>
      </c>
      <c r="H216" s="77"/>
      <c r="I216" s="27">
        <v>100</v>
      </c>
      <c r="J216" s="153">
        <v>1</v>
      </c>
      <c r="K216" s="27">
        <v>24</v>
      </c>
      <c r="L216" s="155">
        <v>538</v>
      </c>
      <c r="M216" s="28">
        <v>4535</v>
      </c>
      <c r="N216" s="164"/>
      <c r="O216" s="30"/>
      <c r="P216" s="164">
        <v>1250</v>
      </c>
      <c r="Q216" s="30">
        <v>132600</v>
      </c>
      <c r="R216" s="155">
        <v>28405</v>
      </c>
      <c r="S216" s="28"/>
      <c r="T216" s="155">
        <v>1903</v>
      </c>
      <c r="U216" s="31">
        <v>228</v>
      </c>
      <c r="X216" s="21" t="s">
        <v>229</v>
      </c>
      <c r="Y216" s="93">
        <f t="shared" si="60"/>
        <v>1</v>
      </c>
      <c r="Z216" s="93">
        <f t="shared" si="61"/>
        <v>1.0276923076923077</v>
      </c>
      <c r="AA216" s="93">
        <f t="shared" si="62"/>
        <v>8.085106382978724</v>
      </c>
      <c r="AB216" s="93">
        <f t="shared" si="63"/>
        <v>1.0408472012102874</v>
      </c>
      <c r="AC216" s="93">
        <f t="shared" si="64"/>
        <v>10</v>
      </c>
      <c r="AD216" s="93">
        <f t="shared" si="65"/>
        <v>0.52631578947368429</v>
      </c>
      <c r="AE216" s="93">
        <f t="shared" si="66"/>
        <v>10</v>
      </c>
      <c r="AF216" s="93">
        <f t="shared" si="67"/>
        <v>1</v>
      </c>
      <c r="AG216" s="93">
        <f t="shared" si="68"/>
        <v>10</v>
      </c>
      <c r="AH216" s="93">
        <f t="shared" si="69"/>
        <v>1.0753008104923651</v>
      </c>
      <c r="AI216" s="93">
        <f t="shared" si="70"/>
        <v>1.001163434307615</v>
      </c>
      <c r="AJ216" s="93">
        <f t="shared" si="71"/>
        <v>1</v>
      </c>
      <c r="AK216" s="93">
        <f t="shared" si="72"/>
        <v>1</v>
      </c>
      <c r="AL216" s="93">
        <f t="shared" si="73"/>
        <v>1.0055191814412299</v>
      </c>
      <c r="AM216" s="93">
        <f t="shared" si="74"/>
        <v>1.3231820481715111</v>
      </c>
      <c r="AN216" s="93">
        <f t="shared" si="75"/>
        <v>1.0509839159365719</v>
      </c>
      <c r="AO216" s="93">
        <f t="shared" si="76"/>
        <v>0.99284985502103107</v>
      </c>
      <c r="AP216" s="93">
        <f t="shared" si="77"/>
        <v>1.0008209112327484</v>
      </c>
      <c r="AQ216" s="93">
        <f t="shared" si="78"/>
        <v>1.0044499893580814</v>
      </c>
      <c r="AR216" s="13">
        <f t="shared" si="79"/>
        <v>2.796538517227166</v>
      </c>
    </row>
    <row r="217" spans="2:44">
      <c r="B217" s="21" t="s">
        <v>230</v>
      </c>
      <c r="C217" s="27">
        <v>1</v>
      </c>
      <c r="D217" s="153">
        <v>7</v>
      </c>
      <c r="E217" s="27">
        <v>100</v>
      </c>
      <c r="F217" s="155">
        <v>2</v>
      </c>
      <c r="G217" s="27">
        <v>100</v>
      </c>
      <c r="H217" s="77"/>
      <c r="I217" s="27">
        <v>100</v>
      </c>
      <c r="J217" s="153">
        <v>6</v>
      </c>
      <c r="K217" s="27">
        <v>24</v>
      </c>
      <c r="L217" s="155">
        <v>642.72</v>
      </c>
      <c r="M217" s="28">
        <v>1936</v>
      </c>
      <c r="N217" s="164">
        <v>1459</v>
      </c>
      <c r="O217" s="30"/>
      <c r="P217" s="164"/>
      <c r="Q217" s="30"/>
      <c r="R217" s="155">
        <v>5723</v>
      </c>
      <c r="S217" s="28"/>
      <c r="T217" s="155">
        <v>3527</v>
      </c>
      <c r="U217" s="31">
        <v>167</v>
      </c>
      <c r="X217" s="21" t="s">
        <v>230</v>
      </c>
      <c r="Y217" s="93">
        <f t="shared" si="60"/>
        <v>1</v>
      </c>
      <c r="Z217" s="93">
        <f t="shared" si="61"/>
        <v>1.0553846153846154</v>
      </c>
      <c r="AA217" s="93">
        <f t="shared" si="62"/>
        <v>10</v>
      </c>
      <c r="AB217" s="93">
        <f t="shared" si="63"/>
        <v>1.0136157337367624</v>
      </c>
      <c r="AC217" s="93">
        <f t="shared" si="64"/>
        <v>10</v>
      </c>
      <c r="AD217" s="93">
        <f t="shared" si="65"/>
        <v>0.52631578947368429</v>
      </c>
      <c r="AE217" s="93">
        <f t="shared" si="66"/>
        <v>10</v>
      </c>
      <c r="AF217" s="93">
        <f t="shared" si="67"/>
        <v>2.9565217391304346</v>
      </c>
      <c r="AG217" s="93">
        <f t="shared" si="68"/>
        <v>10</v>
      </c>
      <c r="AH217" s="93">
        <f t="shared" si="69"/>
        <v>1.0939956916558562</v>
      </c>
      <c r="AI217" s="93">
        <f t="shared" si="70"/>
        <v>1.0004966722865585</v>
      </c>
      <c r="AJ217" s="93">
        <f t="shared" si="71"/>
        <v>1.0146913211448287</v>
      </c>
      <c r="AK217" s="93">
        <f t="shared" si="72"/>
        <v>1</v>
      </c>
      <c r="AL217" s="93">
        <f t="shared" si="73"/>
        <v>0.99981754772095111</v>
      </c>
      <c r="AM217" s="93">
        <f t="shared" si="74"/>
        <v>1</v>
      </c>
      <c r="AN217" s="93">
        <f t="shared" si="75"/>
        <v>1.0102533269130516</v>
      </c>
      <c r="AO217" s="93">
        <f t="shared" si="76"/>
        <v>0.99284985502103107</v>
      </c>
      <c r="AP217" s="93">
        <f t="shared" si="77"/>
        <v>1.0015517141106502</v>
      </c>
      <c r="AQ217" s="93">
        <f t="shared" si="78"/>
        <v>1.0032533865331179</v>
      </c>
      <c r="AR217" s="13">
        <f t="shared" si="79"/>
        <v>2.9825656522690283</v>
      </c>
    </row>
    <row r="218" spans="2:44">
      <c r="B218" s="21" t="s">
        <v>231</v>
      </c>
      <c r="C218" s="27">
        <v>1</v>
      </c>
      <c r="D218" s="153">
        <v>4</v>
      </c>
      <c r="E218" s="27">
        <v>60</v>
      </c>
      <c r="F218" s="155">
        <v>7.8</v>
      </c>
      <c r="G218" s="27">
        <v>60</v>
      </c>
      <c r="H218" s="77"/>
      <c r="I218" s="27">
        <v>100</v>
      </c>
      <c r="J218" s="153">
        <v>1</v>
      </c>
      <c r="K218" s="27">
        <v>24</v>
      </c>
      <c r="L218" s="155">
        <v>792</v>
      </c>
      <c r="M218" s="28">
        <v>21841.9</v>
      </c>
      <c r="N218" s="164"/>
      <c r="O218" s="30"/>
      <c r="P218" s="164">
        <v>4423.7</v>
      </c>
      <c r="Q218" s="30">
        <v>178089.60000000001</v>
      </c>
      <c r="R218" s="155">
        <v>20758.099999999999</v>
      </c>
      <c r="S218" s="28">
        <v>45443.9</v>
      </c>
      <c r="T218" s="155">
        <v>210321.61</v>
      </c>
      <c r="U218" s="31">
        <v>140.54</v>
      </c>
      <c r="X218" s="21" t="s">
        <v>231</v>
      </c>
      <c r="Y218" s="93">
        <f t="shared" si="60"/>
        <v>1</v>
      </c>
      <c r="Z218" s="93">
        <f t="shared" si="61"/>
        <v>1.0276923076923077</v>
      </c>
      <c r="AA218" s="93">
        <f t="shared" si="62"/>
        <v>6.1702127659574471</v>
      </c>
      <c r="AB218" s="93">
        <f t="shared" si="63"/>
        <v>1.0925869894099849</v>
      </c>
      <c r="AC218" s="93">
        <f t="shared" si="64"/>
        <v>6.2105263157894743</v>
      </c>
      <c r="AD218" s="93">
        <f t="shared" si="65"/>
        <v>0.52631578947368429</v>
      </c>
      <c r="AE218" s="93">
        <f t="shared" si="66"/>
        <v>10</v>
      </c>
      <c r="AF218" s="93">
        <f t="shared" si="67"/>
        <v>1</v>
      </c>
      <c r="AG218" s="93">
        <f t="shared" si="68"/>
        <v>10</v>
      </c>
      <c r="AH218" s="93">
        <f t="shared" si="69"/>
        <v>1.1206455375313902</v>
      </c>
      <c r="AI218" s="93">
        <f t="shared" si="70"/>
        <v>1.005603443396581</v>
      </c>
      <c r="AJ218" s="93">
        <f t="shared" si="71"/>
        <v>1</v>
      </c>
      <c r="AK218" s="93">
        <f t="shared" si="72"/>
        <v>1</v>
      </c>
      <c r="AL218" s="93">
        <f t="shared" si="73"/>
        <v>1.019995401391669</v>
      </c>
      <c r="AM218" s="93">
        <f t="shared" si="74"/>
        <v>1.4340525014030554</v>
      </c>
      <c r="AN218" s="93">
        <f t="shared" si="75"/>
        <v>1.0372522017489361</v>
      </c>
      <c r="AO218" s="93">
        <f t="shared" si="76"/>
        <v>2.6422431210604636</v>
      </c>
      <c r="AP218" s="93">
        <f t="shared" si="77"/>
        <v>1.0946096550728217</v>
      </c>
      <c r="AQ218" s="93">
        <f t="shared" si="78"/>
        <v>1.0027343355372402</v>
      </c>
      <c r="AR218" s="13">
        <f t="shared" si="79"/>
        <v>2.5991826508139502</v>
      </c>
    </row>
    <row r="219" spans="2:44">
      <c r="B219" s="21" t="s">
        <v>232</v>
      </c>
      <c r="C219" s="27">
        <v>1</v>
      </c>
      <c r="D219" s="153">
        <v>8</v>
      </c>
      <c r="E219" s="27">
        <v>80</v>
      </c>
      <c r="F219" s="155">
        <v>7</v>
      </c>
      <c r="G219" s="27">
        <v>80</v>
      </c>
      <c r="H219" s="153">
        <v>80</v>
      </c>
      <c r="I219" s="27">
        <v>100</v>
      </c>
      <c r="J219" s="153">
        <v>1</v>
      </c>
      <c r="K219" s="27">
        <v>24</v>
      </c>
      <c r="L219" s="155">
        <v>3658.8</v>
      </c>
      <c r="M219" s="28">
        <v>20120.02</v>
      </c>
      <c r="N219" s="164"/>
      <c r="O219" s="30"/>
      <c r="P219" s="164">
        <v>6053.34</v>
      </c>
      <c r="Q219" s="30">
        <v>64544.3</v>
      </c>
      <c r="R219" s="155">
        <v>19244.62</v>
      </c>
      <c r="S219" s="28">
        <v>15960.88</v>
      </c>
      <c r="T219" s="155">
        <v>1369.7</v>
      </c>
      <c r="U219" s="31">
        <v>1273</v>
      </c>
      <c r="X219" s="21" t="s">
        <v>232</v>
      </c>
      <c r="Y219" s="93">
        <f t="shared" si="60"/>
        <v>1</v>
      </c>
      <c r="Z219" s="93">
        <f t="shared" si="61"/>
        <v>1.0646153846153845</v>
      </c>
      <c r="AA219" s="93">
        <f t="shared" si="62"/>
        <v>8.085106382978724</v>
      </c>
      <c r="AB219" s="93">
        <f t="shared" si="63"/>
        <v>1.0816944024205748</v>
      </c>
      <c r="AC219" s="93">
        <f t="shared" si="64"/>
        <v>8.1052631578947363</v>
      </c>
      <c r="AD219" s="93">
        <f t="shared" si="65"/>
        <v>8.1052631578947363</v>
      </c>
      <c r="AE219" s="93">
        <f t="shared" si="66"/>
        <v>10</v>
      </c>
      <c r="AF219" s="93">
        <f t="shared" si="67"/>
        <v>1</v>
      </c>
      <c r="AG219" s="93">
        <f t="shared" si="68"/>
        <v>10</v>
      </c>
      <c r="AH219" s="93">
        <f t="shared" si="69"/>
        <v>1.6324339764112208</v>
      </c>
      <c r="AI219" s="93">
        <f t="shared" si="70"/>
        <v>1.0051617026544428</v>
      </c>
      <c r="AJ219" s="93">
        <f t="shared" si="71"/>
        <v>1</v>
      </c>
      <c r="AK219" s="93">
        <f t="shared" si="72"/>
        <v>1</v>
      </c>
      <c r="AL219" s="93">
        <f t="shared" si="73"/>
        <v>1.027428689692401</v>
      </c>
      <c r="AM219" s="93">
        <f t="shared" si="74"/>
        <v>1.1573119085354182</v>
      </c>
      <c r="AN219" s="93">
        <f t="shared" si="75"/>
        <v>1.0345344109070651</v>
      </c>
      <c r="AO219" s="93">
        <f t="shared" si="76"/>
        <v>1.5721524235079667</v>
      </c>
      <c r="AP219" s="93">
        <f t="shared" si="77"/>
        <v>1.0005809252876838</v>
      </c>
      <c r="AQ219" s="93">
        <f t="shared" si="78"/>
        <v>1.0249491689004888</v>
      </c>
      <c r="AR219" s="13">
        <f t="shared" si="79"/>
        <v>3.1524471416684654</v>
      </c>
    </row>
    <row r="220" spans="2:44">
      <c r="B220" s="21" t="s">
        <v>233</v>
      </c>
      <c r="C220" s="27">
        <v>1</v>
      </c>
      <c r="D220" s="153">
        <v>10</v>
      </c>
      <c r="E220" s="27">
        <v>80</v>
      </c>
      <c r="F220" s="155">
        <v>12</v>
      </c>
      <c r="G220" s="27">
        <v>90</v>
      </c>
      <c r="H220" s="153">
        <v>30</v>
      </c>
      <c r="I220" s="50"/>
      <c r="J220" s="153">
        <v>1</v>
      </c>
      <c r="K220" s="27">
        <v>24</v>
      </c>
      <c r="L220" s="155">
        <v>116.2</v>
      </c>
      <c r="M220" s="28"/>
      <c r="N220" s="164">
        <v>3697</v>
      </c>
      <c r="O220" s="30"/>
      <c r="P220" s="164">
        <v>416</v>
      </c>
      <c r="Q220" s="30">
        <v>13453</v>
      </c>
      <c r="R220" s="155"/>
      <c r="S220" s="28"/>
      <c r="T220" s="155">
        <v>1863</v>
      </c>
      <c r="U220" s="31">
        <v>64.040000000000006</v>
      </c>
      <c r="X220" s="21" t="s">
        <v>233</v>
      </c>
      <c r="Y220" s="93">
        <f t="shared" si="60"/>
        <v>1</v>
      </c>
      <c r="Z220" s="93">
        <f t="shared" si="61"/>
        <v>1.083076923076923</v>
      </c>
      <c r="AA220" s="93">
        <f t="shared" si="62"/>
        <v>8.085106382978724</v>
      </c>
      <c r="AB220" s="93">
        <f t="shared" si="63"/>
        <v>1.1497730711043872</v>
      </c>
      <c r="AC220" s="93">
        <f t="shared" si="64"/>
        <v>9.0526315789473681</v>
      </c>
      <c r="AD220" s="93">
        <f t="shared" si="65"/>
        <v>3.3684210526315788</v>
      </c>
      <c r="AE220" s="93">
        <f t="shared" si="66"/>
        <v>0.52631578947368429</v>
      </c>
      <c r="AF220" s="93">
        <f t="shared" si="67"/>
        <v>1</v>
      </c>
      <c r="AG220" s="93">
        <f t="shared" si="68"/>
        <v>10</v>
      </c>
      <c r="AH220" s="93">
        <f t="shared" si="69"/>
        <v>1</v>
      </c>
      <c r="AI220" s="93">
        <f t="shared" si="70"/>
        <v>1</v>
      </c>
      <c r="AJ220" s="93">
        <f t="shared" si="71"/>
        <v>1.0372267404197617</v>
      </c>
      <c r="AK220" s="93">
        <f t="shared" si="72"/>
        <v>1</v>
      </c>
      <c r="AL220" s="93">
        <f t="shared" si="73"/>
        <v>1.0017150514230599</v>
      </c>
      <c r="AM220" s="93">
        <f t="shared" si="74"/>
        <v>1.0327885979943541</v>
      </c>
      <c r="AN220" s="93">
        <f t="shared" si="75"/>
        <v>0.99997640419981615</v>
      </c>
      <c r="AO220" s="93">
        <f t="shared" si="76"/>
        <v>0.99284985502103107</v>
      </c>
      <c r="AP220" s="93">
        <f t="shared" si="77"/>
        <v>1.0008029111618642</v>
      </c>
      <c r="AQ220" s="93">
        <f t="shared" si="78"/>
        <v>1.0012336778960975</v>
      </c>
      <c r="AR220" s="13">
        <f t="shared" si="79"/>
        <v>2.3858904229646654</v>
      </c>
    </row>
    <row r="221" spans="2:44">
      <c r="B221" s="21" t="s">
        <v>234</v>
      </c>
      <c r="C221" s="27">
        <v>1</v>
      </c>
      <c r="D221" s="153">
        <v>8</v>
      </c>
      <c r="E221" s="27">
        <v>70</v>
      </c>
      <c r="F221" s="155">
        <v>4</v>
      </c>
      <c r="G221" s="27">
        <v>80</v>
      </c>
      <c r="H221" s="77"/>
      <c r="I221" s="27">
        <v>100</v>
      </c>
      <c r="J221" s="77"/>
      <c r="K221" s="27">
        <v>24</v>
      </c>
      <c r="L221" s="155">
        <v>4064.31</v>
      </c>
      <c r="M221" s="28">
        <v>7313.18</v>
      </c>
      <c r="N221" s="164">
        <v>86.48</v>
      </c>
      <c r="O221" s="30">
        <v>1995.48</v>
      </c>
      <c r="P221" s="164">
        <v>121493</v>
      </c>
      <c r="Q221" s="30">
        <v>14762.16</v>
      </c>
      <c r="R221" s="155"/>
      <c r="S221" s="28">
        <v>8274.65</v>
      </c>
      <c r="T221" s="155">
        <v>78.760000000000005</v>
      </c>
      <c r="U221" s="31">
        <v>23.9</v>
      </c>
      <c r="X221" s="21" t="s">
        <v>234</v>
      </c>
      <c r="Y221" s="93">
        <f t="shared" si="60"/>
        <v>1</v>
      </c>
      <c r="Z221" s="93">
        <f t="shared" si="61"/>
        <v>1.0646153846153845</v>
      </c>
      <c r="AA221" s="93">
        <f t="shared" si="62"/>
        <v>7.1276595744680851</v>
      </c>
      <c r="AB221" s="93">
        <f t="shared" si="63"/>
        <v>1.0408472012102874</v>
      </c>
      <c r="AC221" s="93">
        <f t="shared" si="64"/>
        <v>8.1052631578947363</v>
      </c>
      <c r="AD221" s="93">
        <f t="shared" si="65"/>
        <v>0.52631578947368429</v>
      </c>
      <c r="AE221" s="93">
        <f t="shared" si="66"/>
        <v>10</v>
      </c>
      <c r="AF221" s="93">
        <f t="shared" si="67"/>
        <v>0.60869565217391308</v>
      </c>
      <c r="AG221" s="93">
        <f t="shared" si="68"/>
        <v>10</v>
      </c>
      <c r="AH221" s="93">
        <f t="shared" si="69"/>
        <v>1.7048266546064768</v>
      </c>
      <c r="AI221" s="93">
        <f t="shared" si="70"/>
        <v>1.0018761641697382</v>
      </c>
      <c r="AJ221" s="93">
        <f t="shared" si="71"/>
        <v>1.0008708056563433</v>
      </c>
      <c r="AK221" s="93">
        <f t="shared" si="72"/>
        <v>1.1501130278551288</v>
      </c>
      <c r="AL221" s="93">
        <f t="shared" si="73"/>
        <v>1.553984416183217</v>
      </c>
      <c r="AM221" s="93">
        <f t="shared" si="74"/>
        <v>1.0359793748434054</v>
      </c>
      <c r="AN221" s="93">
        <f t="shared" si="75"/>
        <v>0.99997640419981615</v>
      </c>
      <c r="AO221" s="93">
        <f t="shared" si="76"/>
        <v>1.2931795359866434</v>
      </c>
      <c r="AP221" s="93">
        <f t="shared" si="77"/>
        <v>1</v>
      </c>
      <c r="AQ221" s="93">
        <f t="shared" si="78"/>
        <v>1.000446274004392</v>
      </c>
      <c r="AR221" s="13">
        <f t="shared" si="79"/>
        <v>2.6955078640705921</v>
      </c>
    </row>
    <row r="222" spans="2:44">
      <c r="B222" s="21" t="s">
        <v>235</v>
      </c>
      <c r="C222" s="27">
        <v>1</v>
      </c>
      <c r="D222" s="153">
        <v>7</v>
      </c>
      <c r="E222" s="27">
        <v>100</v>
      </c>
      <c r="F222" s="155">
        <v>7</v>
      </c>
      <c r="G222" s="27">
        <v>100</v>
      </c>
      <c r="H222" s="153">
        <v>100</v>
      </c>
      <c r="I222" s="27">
        <v>100</v>
      </c>
      <c r="J222" s="153">
        <v>2</v>
      </c>
      <c r="K222" s="27">
        <v>24</v>
      </c>
      <c r="L222" s="155">
        <v>1623.74</v>
      </c>
      <c r="M222" s="28">
        <v>4203</v>
      </c>
      <c r="N222" s="164">
        <v>1460</v>
      </c>
      <c r="O222" s="30">
        <v>20</v>
      </c>
      <c r="P222" s="164"/>
      <c r="Q222" s="30"/>
      <c r="R222" s="155">
        <v>7273</v>
      </c>
      <c r="S222" s="28"/>
      <c r="T222" s="155">
        <v>2367</v>
      </c>
      <c r="U222" s="31">
        <v>100</v>
      </c>
      <c r="X222" s="21" t="s">
        <v>235</v>
      </c>
      <c r="Y222" s="93">
        <f t="shared" si="60"/>
        <v>1</v>
      </c>
      <c r="Z222" s="93">
        <f t="shared" si="61"/>
        <v>1.0553846153846154</v>
      </c>
      <c r="AA222" s="93">
        <f t="shared" si="62"/>
        <v>10</v>
      </c>
      <c r="AB222" s="93">
        <f t="shared" si="63"/>
        <v>1.0816944024205748</v>
      </c>
      <c r="AC222" s="93">
        <f t="shared" si="64"/>
        <v>10</v>
      </c>
      <c r="AD222" s="93">
        <f t="shared" si="65"/>
        <v>10</v>
      </c>
      <c r="AE222" s="93">
        <f t="shared" si="66"/>
        <v>10</v>
      </c>
      <c r="AF222" s="93">
        <f t="shared" si="67"/>
        <v>1.3913043478260869</v>
      </c>
      <c r="AG222" s="93">
        <f t="shared" si="68"/>
        <v>10</v>
      </c>
      <c r="AH222" s="93">
        <f t="shared" si="69"/>
        <v>1.2691298811039835</v>
      </c>
      <c r="AI222" s="93">
        <f t="shared" si="70"/>
        <v>1.0010782611675646</v>
      </c>
      <c r="AJ222" s="93">
        <f t="shared" si="71"/>
        <v>1.0147013905904387</v>
      </c>
      <c r="AK222" s="93">
        <f t="shared" si="72"/>
        <v>1.001504530517521</v>
      </c>
      <c r="AL222" s="93">
        <f t="shared" si="73"/>
        <v>0.99981754772095111</v>
      </c>
      <c r="AM222" s="93">
        <f t="shared" si="74"/>
        <v>1</v>
      </c>
      <c r="AN222" s="93">
        <f t="shared" si="75"/>
        <v>1.0130366975587821</v>
      </c>
      <c r="AO222" s="93">
        <f t="shared" si="76"/>
        <v>0.99284985502103107</v>
      </c>
      <c r="AP222" s="93">
        <f t="shared" si="77"/>
        <v>1.001029712055006</v>
      </c>
      <c r="AQ222" s="93">
        <f t="shared" si="78"/>
        <v>1.0019390850696335</v>
      </c>
      <c r="AR222" s="13">
        <f t="shared" si="79"/>
        <v>3.4117615961282208</v>
      </c>
    </row>
    <row r="223" spans="2:44">
      <c r="B223" s="21" t="s">
        <v>236</v>
      </c>
      <c r="C223" s="27">
        <v>3</v>
      </c>
      <c r="D223" s="153">
        <v>12</v>
      </c>
      <c r="E223" s="27">
        <v>70</v>
      </c>
      <c r="F223" s="155">
        <v>5</v>
      </c>
      <c r="G223" s="27">
        <v>70</v>
      </c>
      <c r="H223" s="153">
        <v>30</v>
      </c>
      <c r="I223" s="27">
        <v>90</v>
      </c>
      <c r="J223" s="153">
        <v>1</v>
      </c>
      <c r="K223" s="27">
        <v>24</v>
      </c>
      <c r="L223" s="155">
        <v>11412.33</v>
      </c>
      <c r="M223" s="28">
        <v>988534</v>
      </c>
      <c r="N223" s="164">
        <v>1333.2</v>
      </c>
      <c r="O223" s="30">
        <v>342.22</v>
      </c>
      <c r="P223" s="164">
        <v>4698</v>
      </c>
      <c r="Q223" s="30">
        <v>111948.43</v>
      </c>
      <c r="R223" s="155"/>
      <c r="S223" s="28">
        <v>42541.69</v>
      </c>
      <c r="T223" s="155"/>
      <c r="U223" s="31">
        <v>362.66</v>
      </c>
      <c r="X223" s="21" t="s">
        <v>236</v>
      </c>
      <c r="Y223" s="93">
        <f t="shared" si="60"/>
        <v>1.2195121951219512</v>
      </c>
      <c r="Z223" s="93">
        <f t="shared" si="61"/>
        <v>1.1015384615384616</v>
      </c>
      <c r="AA223" s="93">
        <f t="shared" si="62"/>
        <v>7.1276595744680851</v>
      </c>
      <c r="AB223" s="93">
        <f t="shared" si="63"/>
        <v>1.05446293494705</v>
      </c>
      <c r="AC223" s="93">
        <f t="shared" si="64"/>
        <v>7.1578947368421053</v>
      </c>
      <c r="AD223" s="93">
        <f t="shared" si="65"/>
        <v>3.3684210526315788</v>
      </c>
      <c r="AE223" s="93">
        <f t="shared" si="66"/>
        <v>9.0526315789473681</v>
      </c>
      <c r="AF223" s="93">
        <f t="shared" si="67"/>
        <v>1</v>
      </c>
      <c r="AG223" s="93">
        <f t="shared" si="68"/>
        <v>10</v>
      </c>
      <c r="AH223" s="93">
        <f t="shared" si="69"/>
        <v>3.0166139033359909</v>
      </c>
      <c r="AI223" s="93">
        <f t="shared" si="70"/>
        <v>1.2536040506822097</v>
      </c>
      <c r="AJ223" s="93">
        <f t="shared" si="71"/>
        <v>1.0134245848871046</v>
      </c>
      <c r="AK223" s="93">
        <f t="shared" si="72"/>
        <v>1.0257440216852998</v>
      </c>
      <c r="AL223" s="93">
        <f t="shared" si="73"/>
        <v>1.0212465678952469</v>
      </c>
      <c r="AM223" s="93">
        <f t="shared" si="74"/>
        <v>1.2728485889667045</v>
      </c>
      <c r="AN223" s="93">
        <f t="shared" si="75"/>
        <v>0.99997640419981615</v>
      </c>
      <c r="AO223" s="93">
        <f t="shared" si="76"/>
        <v>2.5369069674593798</v>
      </c>
      <c r="AP223" s="93">
        <f t="shared" si="77"/>
        <v>0.99996455786042882</v>
      </c>
      <c r="AQ223" s="93">
        <f t="shared" si="78"/>
        <v>1.0070915391352877</v>
      </c>
      <c r="AR223" s="13">
        <f t="shared" si="79"/>
        <v>2.9068179852949512</v>
      </c>
    </row>
    <row r="224" spans="2:44">
      <c r="B224" s="21" t="s">
        <v>237</v>
      </c>
      <c r="C224" s="27">
        <v>3</v>
      </c>
      <c r="D224" s="153">
        <v>20</v>
      </c>
      <c r="E224" s="27">
        <v>98</v>
      </c>
      <c r="F224" s="155">
        <v>18</v>
      </c>
      <c r="G224" s="27">
        <v>88</v>
      </c>
      <c r="H224" s="153">
        <v>75</v>
      </c>
      <c r="I224" s="27">
        <v>100</v>
      </c>
      <c r="J224" s="153">
        <v>2</v>
      </c>
      <c r="K224" s="27">
        <v>24</v>
      </c>
      <c r="L224" s="155">
        <v>3057.07</v>
      </c>
      <c r="M224" s="28">
        <v>176140.4</v>
      </c>
      <c r="N224" s="153"/>
      <c r="O224" s="30">
        <v>156.21</v>
      </c>
      <c r="P224" s="164">
        <v>16619.77</v>
      </c>
      <c r="Q224" s="27"/>
      <c r="R224" s="155">
        <v>36432.22</v>
      </c>
      <c r="S224" s="28">
        <v>15133.4</v>
      </c>
      <c r="T224" s="155">
        <v>15158.98</v>
      </c>
      <c r="U224" s="31">
        <v>779.04</v>
      </c>
      <c r="X224" s="21" t="s">
        <v>237</v>
      </c>
      <c r="Y224" s="93">
        <f t="shared" si="60"/>
        <v>1.2195121951219512</v>
      </c>
      <c r="Z224" s="93">
        <f t="shared" si="61"/>
        <v>1.1753846153846155</v>
      </c>
      <c r="AA224" s="93">
        <f t="shared" si="62"/>
        <v>9.8085106382978715</v>
      </c>
      <c r="AB224" s="93">
        <f t="shared" si="63"/>
        <v>1.2314674735249622</v>
      </c>
      <c r="AC224" s="93">
        <f t="shared" si="64"/>
        <v>8.8631578947368421</v>
      </c>
      <c r="AD224" s="93">
        <f t="shared" si="65"/>
        <v>7.6315789473684204</v>
      </c>
      <c r="AE224" s="93">
        <f t="shared" si="66"/>
        <v>10</v>
      </c>
      <c r="AF224" s="93">
        <f t="shared" si="67"/>
        <v>1.3913043478260869</v>
      </c>
      <c r="AG224" s="93">
        <f t="shared" si="68"/>
        <v>10</v>
      </c>
      <c r="AH224" s="93">
        <f t="shared" si="69"/>
        <v>1.5250116039655808</v>
      </c>
      <c r="AI224" s="93">
        <f t="shared" si="70"/>
        <v>1.0451880450533666</v>
      </c>
      <c r="AJ224" s="93">
        <f t="shared" si="71"/>
        <v>1</v>
      </c>
      <c r="AK224" s="93">
        <f t="shared" si="72"/>
        <v>1.011751135607097</v>
      </c>
      <c r="AL224" s="93">
        <f t="shared" si="73"/>
        <v>1.0756254205651734</v>
      </c>
      <c r="AM224" s="93">
        <f t="shared" si="74"/>
        <v>1</v>
      </c>
      <c r="AN224" s="93">
        <f t="shared" si="75"/>
        <v>1.0653985794945202</v>
      </c>
      <c r="AO224" s="93">
        <f t="shared" si="76"/>
        <v>1.5421189109841229</v>
      </c>
      <c r="AP224" s="93">
        <f t="shared" si="77"/>
        <v>1.0067861257237631</v>
      </c>
      <c r="AQ224" s="93">
        <f t="shared" si="78"/>
        <v>1.0152594323198501</v>
      </c>
      <c r="AR224" s="13">
        <f t="shared" si="79"/>
        <v>3.2951608087354858</v>
      </c>
    </row>
    <row r="225" spans="2:45">
      <c r="B225" s="91" t="s">
        <v>339</v>
      </c>
      <c r="C225" s="50"/>
      <c r="D225" s="77"/>
      <c r="E225" s="50"/>
      <c r="F225" s="77"/>
      <c r="G225" s="50"/>
      <c r="H225" s="77"/>
      <c r="I225" s="50"/>
      <c r="J225" s="77"/>
      <c r="K225" s="50"/>
      <c r="L225" s="77"/>
      <c r="M225" s="50"/>
      <c r="N225" s="77"/>
      <c r="O225" s="50"/>
      <c r="P225" s="77"/>
      <c r="Q225" s="50"/>
      <c r="R225" s="77"/>
      <c r="S225" s="50"/>
      <c r="T225" s="77"/>
      <c r="U225" s="86"/>
      <c r="X225" s="91" t="s">
        <v>339</v>
      </c>
      <c r="Y225" s="93">
        <f t="shared" si="60"/>
        <v>0.8902439024390244</v>
      </c>
      <c r="Z225" s="93">
        <f t="shared" si="61"/>
        <v>0.99076923076923074</v>
      </c>
      <c r="AA225" s="93">
        <f t="shared" si="62"/>
        <v>0.42553191489361708</v>
      </c>
      <c r="AB225" s="93">
        <f t="shared" si="63"/>
        <v>0.9863842662632375</v>
      </c>
      <c r="AC225" s="93">
        <f t="shared" si="64"/>
        <v>0.52631578947368429</v>
      </c>
      <c r="AD225" s="93">
        <f t="shared" si="65"/>
        <v>0.52631578947368429</v>
      </c>
      <c r="AE225" s="93">
        <f t="shared" si="66"/>
        <v>0.52631578947368429</v>
      </c>
      <c r="AF225" s="93">
        <f t="shared" si="67"/>
        <v>0.60869565217391308</v>
      </c>
      <c r="AG225" s="93">
        <f t="shared" si="68"/>
        <v>0.60869565217391308</v>
      </c>
      <c r="AH225" s="93">
        <f t="shared" si="69"/>
        <v>0.97925567999238305</v>
      </c>
      <c r="AI225" s="93">
        <f t="shared" si="70"/>
        <v>1</v>
      </c>
      <c r="AJ225" s="93">
        <f t="shared" si="71"/>
        <v>1</v>
      </c>
      <c r="AK225" s="93">
        <f t="shared" si="72"/>
        <v>1</v>
      </c>
      <c r="AL225" s="93">
        <f t="shared" si="73"/>
        <v>0.99981754772095111</v>
      </c>
      <c r="AM225" s="93">
        <f t="shared" si="74"/>
        <v>1</v>
      </c>
      <c r="AN225" s="93">
        <f t="shared" si="75"/>
        <v>0.99997640419981615</v>
      </c>
      <c r="AO225" s="93">
        <f t="shared" si="76"/>
        <v>0.99284985502103107</v>
      </c>
      <c r="AP225" s="93">
        <f t="shared" si="77"/>
        <v>0.99996455786042882</v>
      </c>
      <c r="AQ225" s="93">
        <f t="shared" si="78"/>
        <v>0.99997744109428344</v>
      </c>
      <c r="AR225" s="13">
        <f t="shared" si="79"/>
        <v>0.84532155121173058</v>
      </c>
      <c r="AS225" s="41"/>
    </row>
    <row r="226" spans="2:45">
      <c r="B226" s="91" t="s">
        <v>340</v>
      </c>
      <c r="C226" s="50"/>
      <c r="D226" s="77"/>
      <c r="E226" s="50"/>
      <c r="F226" s="77"/>
      <c r="G226" s="50"/>
      <c r="H226" s="77"/>
      <c r="I226" s="50"/>
      <c r="J226" s="77"/>
      <c r="K226" s="50"/>
      <c r="L226" s="77"/>
      <c r="M226" s="50"/>
      <c r="N226" s="77"/>
      <c r="O226" s="50"/>
      <c r="P226" s="77"/>
      <c r="Q226" s="50"/>
      <c r="R226" s="77"/>
      <c r="S226" s="50"/>
      <c r="T226" s="77"/>
      <c r="U226" s="86"/>
      <c r="X226" s="91" t="s">
        <v>340</v>
      </c>
      <c r="Y226" s="93">
        <f t="shared" si="60"/>
        <v>0.8902439024390244</v>
      </c>
      <c r="Z226" s="93">
        <f t="shared" si="61"/>
        <v>0.99076923076923074</v>
      </c>
      <c r="AA226" s="93">
        <f t="shared" si="62"/>
        <v>0.42553191489361708</v>
      </c>
      <c r="AB226" s="93">
        <f t="shared" si="63"/>
        <v>0.9863842662632375</v>
      </c>
      <c r="AC226" s="93">
        <f t="shared" si="64"/>
        <v>0.52631578947368429</v>
      </c>
      <c r="AD226" s="93">
        <f t="shared" si="65"/>
        <v>0.52631578947368429</v>
      </c>
      <c r="AE226" s="93">
        <f t="shared" si="66"/>
        <v>0.52631578947368429</v>
      </c>
      <c r="AF226" s="93">
        <f t="shared" si="67"/>
        <v>0.60869565217391308</v>
      </c>
      <c r="AG226" s="93">
        <f t="shared" si="68"/>
        <v>0.60869565217391308</v>
      </c>
      <c r="AH226" s="93">
        <f t="shared" si="69"/>
        <v>0.97925567999238305</v>
      </c>
      <c r="AI226" s="93">
        <f t="shared" si="70"/>
        <v>1</v>
      </c>
      <c r="AJ226" s="93">
        <f t="shared" si="71"/>
        <v>1</v>
      </c>
      <c r="AK226" s="93">
        <f t="shared" si="72"/>
        <v>1</v>
      </c>
      <c r="AL226" s="93">
        <f t="shared" si="73"/>
        <v>0.99981754772095111</v>
      </c>
      <c r="AM226" s="93">
        <f t="shared" si="74"/>
        <v>1</v>
      </c>
      <c r="AN226" s="93">
        <f t="shared" si="75"/>
        <v>0.99997640419981615</v>
      </c>
      <c r="AO226" s="93">
        <f t="shared" si="76"/>
        <v>0.99284985502103107</v>
      </c>
      <c r="AP226" s="93">
        <f t="shared" si="77"/>
        <v>0.99996455786042882</v>
      </c>
      <c r="AQ226" s="93">
        <f t="shared" si="78"/>
        <v>0.99997744109428344</v>
      </c>
      <c r="AR226" s="13">
        <f t="shared" si="79"/>
        <v>0.84532155121173058</v>
      </c>
    </row>
    <row r="227" spans="2:45" ht="13.5" thickBot="1">
      <c r="B227" s="92" t="s">
        <v>355</v>
      </c>
      <c r="C227" s="47"/>
      <c r="D227" s="78"/>
      <c r="E227" s="47"/>
      <c r="F227" s="78"/>
      <c r="G227" s="47"/>
      <c r="H227" s="78"/>
      <c r="I227" s="47"/>
      <c r="J227" s="78"/>
      <c r="K227" s="47"/>
      <c r="L227" s="78"/>
      <c r="M227" s="47"/>
      <c r="N227" s="78"/>
      <c r="O227" s="47"/>
      <c r="P227" s="78"/>
      <c r="Q227" s="47"/>
      <c r="R227" s="78"/>
      <c r="S227" s="47"/>
      <c r="T227" s="78"/>
      <c r="U227" s="87"/>
      <c r="X227" s="92" t="s">
        <v>355</v>
      </c>
      <c r="Y227" s="95">
        <f t="shared" si="60"/>
        <v>0.8902439024390244</v>
      </c>
      <c r="Z227" s="95">
        <f t="shared" si="61"/>
        <v>0.99076923076923074</v>
      </c>
      <c r="AA227" s="95">
        <f t="shared" si="62"/>
        <v>0.42553191489361708</v>
      </c>
      <c r="AB227" s="95">
        <f t="shared" si="63"/>
        <v>0.9863842662632375</v>
      </c>
      <c r="AC227" s="95">
        <f t="shared" si="64"/>
        <v>0.52631578947368429</v>
      </c>
      <c r="AD227" s="95">
        <f t="shared" si="65"/>
        <v>0.52631578947368429</v>
      </c>
      <c r="AE227" s="95">
        <f t="shared" si="66"/>
        <v>0.52631578947368429</v>
      </c>
      <c r="AF227" s="95">
        <f t="shared" si="67"/>
        <v>0.60869565217391308</v>
      </c>
      <c r="AG227" s="95">
        <f t="shared" si="68"/>
        <v>0.60869565217391308</v>
      </c>
      <c r="AH227" s="95">
        <f t="shared" si="69"/>
        <v>0.97925567999238305</v>
      </c>
      <c r="AI227" s="95">
        <f t="shared" si="70"/>
        <v>1</v>
      </c>
      <c r="AJ227" s="95">
        <f t="shared" si="71"/>
        <v>1</v>
      </c>
      <c r="AK227" s="95">
        <f t="shared" si="72"/>
        <v>1</v>
      </c>
      <c r="AL227" s="95">
        <f t="shared" si="73"/>
        <v>0.99981754772095111</v>
      </c>
      <c r="AM227" s="95">
        <f t="shared" si="74"/>
        <v>1</v>
      </c>
      <c r="AN227" s="95">
        <f t="shared" si="75"/>
        <v>0.99997640419981615</v>
      </c>
      <c r="AO227" s="95">
        <f t="shared" si="76"/>
        <v>0.99284985502103107</v>
      </c>
      <c r="AP227" s="95">
        <f t="shared" si="77"/>
        <v>0.99996455786042882</v>
      </c>
      <c r="AQ227" s="95">
        <f t="shared" si="78"/>
        <v>0.99997744109428344</v>
      </c>
      <c r="AR227" s="11">
        <f t="shared" si="79"/>
        <v>0.84532155121173058</v>
      </c>
    </row>
    <row r="228" spans="2:45" ht="13.5" thickBot="1">
      <c r="AR228" s="79">
        <f>SUM(AR4:AR227)</f>
        <v>574.6882817402136</v>
      </c>
      <c r="AS228" s="14">
        <f>AR228/224</f>
        <v>2.5655726863402393</v>
      </c>
    </row>
  </sheetData>
  <mergeCells count="2">
    <mergeCell ref="N2:P2"/>
    <mergeCell ref="X2:AQ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E228"/>
  <sheetViews>
    <sheetView topLeftCell="AR1" zoomScale="140" zoomScaleNormal="140" workbookViewId="0">
      <selection activeCell="BA8" sqref="BA8"/>
    </sheetView>
  </sheetViews>
  <sheetFormatPr baseColWidth="10" defaultRowHeight="12.75"/>
  <cols>
    <col min="1" max="1" width="11.42578125" style="1"/>
    <col min="2" max="2" width="24" style="1" customWidth="1"/>
    <col min="3" max="14" width="11.42578125" style="1"/>
    <col min="15" max="15" width="13.7109375" style="1" customWidth="1"/>
    <col min="16" max="16" width="14.28515625" style="1" customWidth="1"/>
    <col min="17" max="17" width="14.140625" style="1" customWidth="1"/>
    <col min="18" max="18" width="13.7109375" style="1" customWidth="1"/>
    <col min="19" max="19" width="12.7109375" style="1" customWidth="1"/>
    <col min="20" max="23" width="11.42578125" style="1"/>
    <col min="24" max="24" width="12.85546875" style="1" customWidth="1"/>
    <col min="25" max="26" width="11.42578125" style="1"/>
    <col min="27" max="27" width="12.42578125" style="1" customWidth="1"/>
    <col min="28" max="30" width="11.42578125" style="1"/>
    <col min="31" max="31" width="18.85546875" style="1" customWidth="1"/>
    <col min="32" max="32" width="7.5703125" style="1" customWidth="1"/>
    <col min="33" max="33" width="8.42578125" style="1" customWidth="1"/>
    <col min="34" max="34" width="8.7109375" style="1" customWidth="1"/>
    <col min="35" max="35" width="8" style="1" customWidth="1"/>
    <col min="36" max="36" width="7.85546875" style="1" customWidth="1"/>
    <col min="37" max="37" width="7.5703125" style="1" customWidth="1"/>
    <col min="38" max="39" width="8" style="1" customWidth="1"/>
    <col min="40" max="40" width="8.140625" style="1" customWidth="1"/>
    <col min="41" max="41" width="7.5703125" style="1" customWidth="1"/>
    <col min="42" max="42" width="7.42578125" style="1" customWidth="1"/>
    <col min="43" max="44" width="8" style="1" customWidth="1"/>
    <col min="45" max="45" width="7.7109375" style="1" customWidth="1"/>
    <col min="46" max="46" width="8.140625" style="1" customWidth="1"/>
    <col min="47" max="47" width="7.85546875" style="1" customWidth="1"/>
    <col min="48" max="48" width="7.28515625" style="1" customWidth="1"/>
    <col min="49" max="49" width="8.140625" style="1" customWidth="1"/>
    <col min="50" max="50" width="8" style="1" customWidth="1"/>
    <col min="51" max="51" width="7.28515625" style="1" customWidth="1"/>
    <col min="52" max="52" width="7.5703125" style="1" customWidth="1"/>
    <col min="53" max="53" width="8.5703125" style="1" customWidth="1"/>
    <col min="54" max="54" width="6.85546875" style="1" customWidth="1"/>
    <col min="55" max="55" width="8.42578125" style="1" customWidth="1"/>
    <col min="56" max="56" width="11.42578125" style="1"/>
    <col min="57" max="57" width="14.42578125" style="1" bestFit="1" customWidth="1"/>
    <col min="58" max="16384" width="11.42578125" style="1"/>
  </cols>
  <sheetData>
    <row r="1" spans="2:56" ht="13.5" thickBot="1"/>
    <row r="2" spans="2:56" ht="13.5" thickBot="1">
      <c r="K2" s="175"/>
      <c r="L2" s="175"/>
      <c r="M2" s="175"/>
      <c r="N2" s="175"/>
      <c r="O2" s="175"/>
      <c r="P2" s="175"/>
      <c r="Q2" s="175"/>
      <c r="U2" s="34"/>
      <c r="AE2" s="176" t="s">
        <v>238</v>
      </c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8"/>
      <c r="BD2" s="33" t="s">
        <v>239</v>
      </c>
    </row>
    <row r="3" spans="2:56" ht="81.75" customHeight="1" thickBot="1">
      <c r="B3" s="90" t="s">
        <v>240</v>
      </c>
      <c r="C3" s="96" t="s">
        <v>260</v>
      </c>
      <c r="D3" s="48" t="s">
        <v>261</v>
      </c>
      <c r="E3" s="97" t="s">
        <v>262</v>
      </c>
      <c r="F3" s="48" t="s">
        <v>285</v>
      </c>
      <c r="G3" s="148" t="s">
        <v>263</v>
      </c>
      <c r="H3" s="97" t="s">
        <v>264</v>
      </c>
      <c r="I3" s="48" t="s">
        <v>265</v>
      </c>
      <c r="J3" s="97" t="s">
        <v>266</v>
      </c>
      <c r="K3" s="48" t="s">
        <v>267</v>
      </c>
      <c r="L3" s="148" t="s">
        <v>268</v>
      </c>
      <c r="M3" s="97" t="s">
        <v>269</v>
      </c>
      <c r="N3" s="48" t="s">
        <v>270</v>
      </c>
      <c r="O3" s="97" t="s">
        <v>271</v>
      </c>
      <c r="P3" s="48" t="s">
        <v>272</v>
      </c>
      <c r="Q3" s="97" t="s">
        <v>273</v>
      </c>
      <c r="R3" s="81" t="s">
        <v>274</v>
      </c>
      <c r="S3" s="98" t="s">
        <v>275</v>
      </c>
      <c r="T3" s="48" t="s">
        <v>276</v>
      </c>
      <c r="U3" s="48" t="s">
        <v>277</v>
      </c>
      <c r="V3" s="48" t="s">
        <v>278</v>
      </c>
      <c r="W3" s="97" t="s">
        <v>279</v>
      </c>
      <c r="X3" s="48" t="s">
        <v>280</v>
      </c>
      <c r="Y3" s="97" t="s">
        <v>281</v>
      </c>
      <c r="Z3" s="148" t="s">
        <v>282</v>
      </c>
      <c r="AA3" s="97" t="s">
        <v>283</v>
      </c>
      <c r="AB3" s="48" t="s">
        <v>284</v>
      </c>
      <c r="AE3" s="101" t="s">
        <v>240</v>
      </c>
      <c r="AF3" s="69">
        <v>1</v>
      </c>
      <c r="AG3" s="70">
        <v>2</v>
      </c>
      <c r="AH3" s="71">
        <v>3</v>
      </c>
      <c r="AI3" s="70">
        <v>4</v>
      </c>
      <c r="AJ3" s="70">
        <v>5</v>
      </c>
      <c r="AK3" s="71">
        <v>6</v>
      </c>
      <c r="AL3" s="70">
        <v>7</v>
      </c>
      <c r="AM3" s="71">
        <v>8</v>
      </c>
      <c r="AN3" s="70">
        <v>9</v>
      </c>
      <c r="AO3" s="71">
        <v>10</v>
      </c>
      <c r="AP3" s="70">
        <v>11</v>
      </c>
      <c r="AQ3" s="71">
        <v>12</v>
      </c>
      <c r="AR3" s="70">
        <v>13</v>
      </c>
      <c r="AS3" s="71">
        <v>14</v>
      </c>
      <c r="AT3" s="70">
        <v>15</v>
      </c>
      <c r="AU3" s="70">
        <v>16</v>
      </c>
      <c r="AV3" s="71">
        <v>17</v>
      </c>
      <c r="AW3" s="70">
        <v>18</v>
      </c>
      <c r="AX3" s="70">
        <v>19</v>
      </c>
      <c r="AY3" s="70">
        <v>20</v>
      </c>
      <c r="AZ3" s="151">
        <v>21</v>
      </c>
      <c r="BA3" s="71">
        <v>22</v>
      </c>
      <c r="BB3" s="70">
        <v>23</v>
      </c>
      <c r="BC3" s="72">
        <v>24</v>
      </c>
      <c r="BD3" s="35"/>
    </row>
    <row r="4" spans="2:56">
      <c r="B4" s="64" t="s">
        <v>19</v>
      </c>
      <c r="C4" s="36"/>
      <c r="D4" s="59"/>
      <c r="E4" s="37"/>
      <c r="F4" s="54">
        <v>3920</v>
      </c>
      <c r="G4" s="53"/>
      <c r="H4" s="54"/>
      <c r="I4" s="53"/>
      <c r="J4" s="54"/>
      <c r="K4" s="38"/>
      <c r="L4" s="54"/>
      <c r="M4" s="53"/>
      <c r="N4" s="54"/>
      <c r="O4" s="53"/>
      <c r="P4" s="54"/>
      <c r="Q4" s="53"/>
      <c r="R4" s="149"/>
      <c r="S4" s="39"/>
      <c r="T4" s="54"/>
      <c r="U4" s="53"/>
      <c r="V4" s="59"/>
      <c r="W4" s="53"/>
      <c r="X4" s="54"/>
      <c r="Y4" s="53"/>
      <c r="Z4" s="54"/>
      <c r="AA4" s="54"/>
      <c r="AB4" s="99"/>
      <c r="AE4" s="105" t="s">
        <v>19</v>
      </c>
      <c r="AF4" s="103">
        <f>(9*((C4-(MIN($C$4:$C$224)))/(MAX($C$4:$C$224)-MIN($C$4:$C$224))))+1</f>
        <v>0.99832026280048403</v>
      </c>
      <c r="AG4" s="103">
        <f>(9*((D4-(MIN($D$4:$D$224)))/(MAX($D$4:$D4224)-MIN($D$4:$D$224))))+1</f>
        <v>-0.125</v>
      </c>
      <c r="AH4" s="103">
        <f>(9*((E4-(MIN($E$4:$E$224)))/(MAX($E$4:$E$224)-MIN($E$4:$E$224))))+1</f>
        <v>0.97582811101163835</v>
      </c>
      <c r="AI4" s="103">
        <f>(9*((F4-(MIN($F$4:$F$224)))/(MAX($F$4:$F$224)-MIN($F$4:$F$224))))+1</f>
        <v>1.0532679469835764</v>
      </c>
      <c r="AJ4" s="103">
        <f>(9*((G4-(MIN($G$4:$G$224)))/(MAX($G$4:$G$224)-MIN($G$4:$G$224))))+1</f>
        <v>0.99995412208235257</v>
      </c>
      <c r="AK4" s="103">
        <f>(9*((H4-(MIN($H$4:$H$224)))/(MAX($H$4:$H$224)-MIN($H$4:$H$224))))+1</f>
        <v>0.99998956814435835</v>
      </c>
      <c r="AL4" s="103">
        <f>(9*((I4-(MIN($I$4:$I$224)))/(MAX($I$4:$I$224)-MIN($I$4:$I$224))))+1</f>
        <v>0.99992705847074037</v>
      </c>
      <c r="AM4" s="103">
        <f>(9*((J4-(MIN($J$4:$J$224)))/(MAX($J$4:$J$224)-MIN($J$4:$J$224))))+1</f>
        <v>0.99993411371971974</v>
      </c>
      <c r="AN4" s="103">
        <f>(9*((K4-(MIN($K$4:$K$224)))/(MAX($K$4:$K$224)-MIN($K$4:$K$224))))+1</f>
        <v>0.99996079097669677</v>
      </c>
      <c r="AO4" s="103">
        <f>(9*((L4-(MIN($L$4:$L$224)))/(MAX($L$4:$L$224)-MIN($L$4:$L$224))))+1</f>
        <v>0.99980452842482492</v>
      </c>
      <c r="AP4" s="103">
        <f>(9*((M4-(MIN($M$4:$M$224)))/(MAX($M$4:$M$224)-MIN($M$4:$M$224))))+1</f>
        <v>0.99996543403504567</v>
      </c>
      <c r="AQ4" s="103">
        <f>(9*((N4-(MIN($N$4:$N$224)))/(MAX($N$4:$N$224)-MIN($N$4:$N$224))))+1</f>
        <v>0.99998431424493128</v>
      </c>
      <c r="AR4" s="103">
        <f>(9*((O4-(MIN($O$4:$O$224)))/(MAX($O$4:$O$224)-MIN($O$4:$O$224))))+1</f>
        <v>0.99998451690888057</v>
      </c>
      <c r="AS4" s="103">
        <f>(9*((P4-(MIN($P$4:$P$224)))/(MAX($P$4:$P$224)-MIN($P$4:$P$224))))+1</f>
        <v>0.99999587352781072</v>
      </c>
      <c r="AT4" s="103">
        <f>(9*((Q4-(MIN($Q$4:$Q$224)))/(MAX($Q$4:$Q$224)-MIN($Q$4:$Q$224))))+1</f>
        <v>0.99999587352781072</v>
      </c>
      <c r="AU4" s="103">
        <f>(9*((R4-(MIN($R$4:$R$224)))/(MAX($R$4:$R$224)-MIN($R$4:$R$224))))+1</f>
        <v>0.99999480055260781</v>
      </c>
      <c r="AV4" s="103">
        <f>(9*((S4-(MIN($S$4:$S$224)))/(MAX($S$4:$S$224)-MIN($S$4:$S$224))))+1</f>
        <v>0.99998637477910002</v>
      </c>
      <c r="AW4" s="103">
        <f>(9*((T4-(MIN($T$4:$T$224)))/(MAX($T$4:$T$224)-MIN($T$4:$T$224))))+1</f>
        <v>0.99982173811628217</v>
      </c>
      <c r="AX4" s="103">
        <f>(9*((U4-(MIN($U$4:$U$224)))/(MAX($U$4:$U$224)-MIN($U$4:$U$224))))+1</f>
        <v>0.99982173811628217</v>
      </c>
      <c r="AY4" s="103">
        <f>(9*((V4-(MIN($V$4:$V$224)))/(MAX($V$4:$V$224)-MIN($V$4:$V$224))))+1</f>
        <v>0.47058823529411764</v>
      </c>
      <c r="AZ4" s="103">
        <f>(9*((W4-(MIN($W$4:$W$224)))/(MAX($W$4:$W$224)-MIN($W$4:$W$224))))+1</f>
        <v>1</v>
      </c>
      <c r="BA4" s="103">
        <f>(9*((Z4-(MIN($Z$4:$Z$224)))/(MAX($Z$4:$Z$224)-MIN($Z$4:$Z$224))))+1</f>
        <v>0.99999509404722975</v>
      </c>
      <c r="BB4" s="103">
        <f>(9*((AA4-(MIN($AA$4:$AA$224)))/(MAX($AA$4:$AA$224)-MIN($AA$4:$AA$224))))+1</f>
        <v>0.99992341183826006</v>
      </c>
      <c r="BC4" s="103">
        <f>(9*((AB4-(MIN($AB$4:$AB$224)))/(MAX($AB$4:$AB$224)-MIN($AB$4:$AB$224))))+1</f>
        <v>1</v>
      </c>
      <c r="BD4" s="12">
        <f>AVERAGE(AF4:BC4)</f>
        <v>0.93216849615011454</v>
      </c>
    </row>
    <row r="5" spans="2:56">
      <c r="B5" s="32" t="s">
        <v>20</v>
      </c>
      <c r="C5" s="40">
        <v>50000</v>
      </c>
      <c r="D5" s="77"/>
      <c r="E5" s="50"/>
      <c r="F5" s="55">
        <v>4032</v>
      </c>
      <c r="G5" s="51"/>
      <c r="H5" s="55"/>
      <c r="I5" s="51"/>
      <c r="J5" s="77"/>
      <c r="K5" s="41"/>
      <c r="L5" s="55">
        <v>806.4</v>
      </c>
      <c r="M5" s="51">
        <v>806.4</v>
      </c>
      <c r="N5" s="55">
        <v>806.4</v>
      </c>
      <c r="O5" s="51"/>
      <c r="P5" s="55">
        <v>469188</v>
      </c>
      <c r="Q5" s="51">
        <v>469188</v>
      </c>
      <c r="R5" s="150">
        <v>469188</v>
      </c>
      <c r="S5" s="6"/>
      <c r="T5" s="55">
        <v>375750</v>
      </c>
      <c r="U5" s="51"/>
      <c r="V5" s="77">
        <v>1</v>
      </c>
      <c r="W5" s="51">
        <v>2500</v>
      </c>
      <c r="X5" s="55">
        <v>0</v>
      </c>
      <c r="Y5" s="51">
        <v>375750</v>
      </c>
      <c r="Z5" s="55"/>
      <c r="AA5" s="55"/>
      <c r="AB5" s="100"/>
      <c r="AE5" s="106" t="s">
        <v>20</v>
      </c>
      <c r="AF5" s="102">
        <f t="shared" ref="AF5:AF68" si="0">(9*((C5-(MIN($C$4:$C$224)))/(MAX($C$4:$C$224)-MIN($C$4:$C$224))))+1</f>
        <v>1.0823071227762846</v>
      </c>
      <c r="AG5" s="102">
        <f>(9*((D5-(MIN($D$4:$D$224)))/(MAX($D$4:$D4225)-MIN($D$4:$D$224))))+1</f>
        <v>-0.125</v>
      </c>
      <c r="AH5" s="102">
        <f t="shared" ref="AH5:AH68" si="1">(9*((E5-(MIN($E$4:$E$224)))/(MAX($E$4:$E$224)-MIN($E$4:$E$224))))+1</f>
        <v>0.97582811101163835</v>
      </c>
      <c r="AI5" s="102">
        <f t="shared" ref="AI5:AI68" si="2">(9*((F5-(MIN($F$4:$F$224)))/(MAX($F$4:$F$224)-MIN($F$4:$F$224))))+1</f>
        <v>1.0548143667303747</v>
      </c>
      <c r="AJ5" s="102">
        <f t="shared" ref="AJ5:AJ68" si="3">(9*((G5-(MIN($G$4:$G$224)))/(MAX($G$4:$G$224)-MIN($G$4:$G$224))))+1</f>
        <v>0.99995412208235257</v>
      </c>
      <c r="AK5" s="102">
        <f t="shared" ref="AK5:AK68" si="4">(9*((H5-(MIN($H$4:$H$224)))/(MAX($H$4:$H$224)-MIN($H$4:$H$224))))+1</f>
        <v>0.99998956814435835</v>
      </c>
      <c r="AL5" s="102">
        <f t="shared" ref="AL5:AL68" si="5">(9*((I5-(MIN($I$4:$I$224)))/(MAX($I$4:$I$224)-MIN($I$4:$I$224))))+1</f>
        <v>0.99992705847074037</v>
      </c>
      <c r="AM5" s="102">
        <f t="shared" ref="AM5:AM68" si="6">(9*((J5-(MIN($J$4:$J$224)))/(MAX($J$4:$J$224)-MIN($J$4:$J$224))))+1</f>
        <v>0.99993411371971974</v>
      </c>
      <c r="AN5" s="102">
        <f t="shared" ref="AN5:AN68" si="7">(9*((K5-(MIN($K$4:$K$224)))/(MAX($K$4:$K$224)-MIN($K$4:$K$224))))+1</f>
        <v>0.99996079097669677</v>
      </c>
      <c r="AO5" s="102">
        <f t="shared" ref="AO5:AO68" si="8">(9*((L5-(MIN($L$4:$L$224)))/(MAX($L$4:$L$224)-MIN($L$4:$L$224))))+1</f>
        <v>1.7879459195308682</v>
      </c>
      <c r="AP5" s="102">
        <f t="shared" ref="AP5:AP68" si="9">(9*((M5-(MIN($M$4:$M$224)))/(MAX($M$4:$M$224)-MIN($M$4:$M$224))))+1</f>
        <v>1.0633154207149289</v>
      </c>
      <c r="AQ5" s="102">
        <f t="shared" ref="AQ5:AQ68" si="10">(9*((N5-(MIN($N$4:$N$224)))/(MAX($N$4:$N$224)-MIN($N$4:$N$224))))+1</f>
        <v>1.0632292786818389</v>
      </c>
      <c r="AR5" s="102">
        <f t="shared" ref="AR5:AR68" si="11">(9*((O5-(MIN($O$4:$O$224)))/(MAX($O$4:$O$224)-MIN($O$4:$O$224))))+1</f>
        <v>0.99998451690888057</v>
      </c>
      <c r="AS5" s="102">
        <f t="shared" ref="AS5:AS68" si="12">(9*((P5-(MIN($P$4:$P$224)))/(MAX($P$4:$P$224)-MIN($P$4:$P$224))))+1</f>
        <v>1.0076170797691903</v>
      </c>
      <c r="AT5" s="102">
        <f t="shared" ref="AT5:AT68" si="13">(9*((Q5-(MIN($Q$4:$Q$224)))/(MAX($Q$4:$Q$224)-MIN($Q$4:$Q$224))))+1</f>
        <v>1.0076170797691903</v>
      </c>
      <c r="AU5" s="102">
        <f t="shared" ref="AU5:AU68" si="14">(9*((R5-(MIN($R$4:$R$224)))/(MAX($R$4:$R$224)-MIN($R$4:$R$224))))+1</f>
        <v>1.0095976911329489</v>
      </c>
      <c r="AV5" s="102">
        <f t="shared" ref="AV5:AV68" si="15">(9*((S5-(MIN($S$4:$S$224)))/(MAX($S$4:$S$224)-MIN($S$4:$S$224))))+1</f>
        <v>0.99998637477910002</v>
      </c>
      <c r="AW5" s="102">
        <f t="shared" ref="AW5:AW68" si="16">(9*((T5-(MIN($T$4:$T$224)))/(MAX($T$4:$T$224)-MIN($T$4:$T$224))))+1</f>
        <v>1.0786239767127064</v>
      </c>
      <c r="AX5" s="102">
        <f t="shared" ref="AX5:AX68" si="17">(9*((U5-(MIN($U$4:$U$224)))/(MAX($U$4:$U$224)-MIN($U$4:$U$224))))+1</f>
        <v>0.99982173811628217</v>
      </c>
      <c r="AY5" s="102">
        <f t="shared" ref="AY5:AY68" si="18">(9*((V5-(MIN($V$4:$V$224)))/(MAX($V$4:$V$224)-MIN($V$4:$V$224))))+1</f>
        <v>1</v>
      </c>
      <c r="AZ5" s="102">
        <f t="shared" ref="AZ5:AZ68" si="19">(9*((W5-(MIN($W$4:$W$224)))/(MAX($W$4:$W$224)-MIN($W$4:$W$224))))+1</f>
        <v>1.0005625</v>
      </c>
      <c r="BA5" s="102">
        <f t="shared" ref="BA5:BA68" si="20">(9*((Z5-(MIN($Z$4:$Z$224)))/(MAX($Z$4:$Z$224)-MIN($Z$4:$Z$224))))+1</f>
        <v>0.99999509404722975</v>
      </c>
      <c r="BB5" s="102">
        <f t="shared" ref="BB5:BB68" si="21">(9*((AA5-(MIN($AA$4:$AA$224)))/(MAX($AA$4:$AA$224)-MIN($AA$4:$AA$224))))+1</f>
        <v>0.99992341183826006</v>
      </c>
      <c r="BC5" s="102">
        <f t="shared" ref="BC5:BC68" si="22">(9*((AB5-(MIN($AB$4:$AB$224)))/(MAX($AB$4:$AB$224)-MIN($AB$4:$AB$224))))+1</f>
        <v>1</v>
      </c>
      <c r="BD5" s="13">
        <f t="shared" ref="BD5:BD68" si="23">AVERAGE(AF5:BC5)</f>
        <v>1.0002473056630663</v>
      </c>
    </row>
    <row r="6" spans="2:56">
      <c r="B6" s="32" t="s">
        <v>21</v>
      </c>
      <c r="C6" s="40"/>
      <c r="D6" s="77">
        <v>1</v>
      </c>
      <c r="E6" s="50">
        <v>20000</v>
      </c>
      <c r="F6" s="55">
        <v>8760</v>
      </c>
      <c r="G6" s="51"/>
      <c r="H6" s="55"/>
      <c r="I6" s="51"/>
      <c r="J6" s="77"/>
      <c r="K6" s="41"/>
      <c r="L6" s="77"/>
      <c r="M6" s="50"/>
      <c r="N6" s="55"/>
      <c r="O6" s="51"/>
      <c r="P6" s="55"/>
      <c r="Q6" s="51"/>
      <c r="R6" s="150"/>
      <c r="S6" s="6"/>
      <c r="T6" s="55"/>
      <c r="U6" s="51"/>
      <c r="V6" s="77"/>
      <c r="W6" s="51"/>
      <c r="X6" s="55"/>
      <c r="Y6" s="51"/>
      <c r="Z6" s="55"/>
      <c r="AA6" s="55"/>
      <c r="AB6" s="100">
        <v>132000</v>
      </c>
      <c r="AE6" s="106" t="s">
        <v>21</v>
      </c>
      <c r="AF6" s="102">
        <f t="shared" si="0"/>
        <v>0.99832026280048403</v>
      </c>
      <c r="AG6" s="102">
        <f>(9*((D6-(MIN($D$4:$D$224)))/(MAX($D$4:$D4226)-MIN($D$4:$D$224))))+1</f>
        <v>1</v>
      </c>
      <c r="AH6" s="102">
        <f t="shared" si="1"/>
        <v>2.2649955237242612</v>
      </c>
      <c r="AI6" s="102">
        <f t="shared" si="2"/>
        <v>1.1200953717559321</v>
      </c>
      <c r="AJ6" s="102">
        <f t="shared" si="3"/>
        <v>0.99995412208235257</v>
      </c>
      <c r="AK6" s="102">
        <f t="shared" si="4"/>
        <v>0.99998956814435835</v>
      </c>
      <c r="AL6" s="102">
        <f t="shared" si="5"/>
        <v>0.99992705847074037</v>
      </c>
      <c r="AM6" s="102">
        <f t="shared" si="6"/>
        <v>0.99993411371971974</v>
      </c>
      <c r="AN6" s="102">
        <f t="shared" si="7"/>
        <v>0.99996079097669677</v>
      </c>
      <c r="AO6" s="102">
        <f t="shared" si="8"/>
        <v>0.99980452842482492</v>
      </c>
      <c r="AP6" s="102">
        <f t="shared" si="9"/>
        <v>0.99996543403504567</v>
      </c>
      <c r="AQ6" s="102">
        <f t="shared" si="10"/>
        <v>0.99998431424493128</v>
      </c>
      <c r="AR6" s="102">
        <f t="shared" si="11"/>
        <v>0.99998451690888057</v>
      </c>
      <c r="AS6" s="102">
        <f t="shared" si="12"/>
        <v>0.99999587352781072</v>
      </c>
      <c r="AT6" s="102">
        <f t="shared" si="13"/>
        <v>0.99999587352781072</v>
      </c>
      <c r="AU6" s="102">
        <f t="shared" si="14"/>
        <v>0.99999480055260781</v>
      </c>
      <c r="AV6" s="102">
        <f t="shared" si="15"/>
        <v>0.99998637477910002</v>
      </c>
      <c r="AW6" s="102">
        <f t="shared" si="16"/>
        <v>0.99982173811628217</v>
      </c>
      <c r="AX6" s="102">
        <f t="shared" si="17"/>
        <v>0.99982173811628217</v>
      </c>
      <c r="AY6" s="102">
        <f t="shared" si="18"/>
        <v>0.47058823529411764</v>
      </c>
      <c r="AZ6" s="102">
        <f t="shared" si="19"/>
        <v>1</v>
      </c>
      <c r="BA6" s="102">
        <f t="shared" si="20"/>
        <v>0.99999509404722975</v>
      </c>
      <c r="BB6" s="102">
        <f t="shared" si="21"/>
        <v>0.99992341183826006</v>
      </c>
      <c r="BC6" s="102">
        <f t="shared" si="22"/>
        <v>4.4512520811369605</v>
      </c>
      <c r="BD6" s="13">
        <f t="shared" si="23"/>
        <v>1.1793454510926951</v>
      </c>
    </row>
    <row r="7" spans="2:56">
      <c r="B7" s="32" t="s">
        <v>356</v>
      </c>
      <c r="C7" s="40"/>
      <c r="D7" s="77"/>
      <c r="E7" s="50"/>
      <c r="F7" s="55">
        <v>1612.8</v>
      </c>
      <c r="G7" s="51">
        <v>1612.8</v>
      </c>
      <c r="H7" s="55"/>
      <c r="I7" s="51">
        <v>1129</v>
      </c>
      <c r="J7" s="55">
        <v>483.8</v>
      </c>
      <c r="K7" s="41">
        <v>1612.8</v>
      </c>
      <c r="L7" s="77"/>
      <c r="M7" s="51">
        <v>1612.8</v>
      </c>
      <c r="N7" s="55">
        <v>1612.8</v>
      </c>
      <c r="O7" s="51">
        <v>486000</v>
      </c>
      <c r="P7" s="55">
        <v>54000</v>
      </c>
      <c r="Q7" s="51">
        <v>540000</v>
      </c>
      <c r="R7" s="150">
        <v>540000</v>
      </c>
      <c r="S7" s="6"/>
      <c r="T7" s="55"/>
      <c r="U7" s="51"/>
      <c r="V7" s="77"/>
      <c r="W7" s="51"/>
      <c r="X7" s="55"/>
      <c r="Y7" s="51"/>
      <c r="Z7" s="55"/>
      <c r="AA7" s="55">
        <v>432000</v>
      </c>
      <c r="AB7" s="100"/>
      <c r="AE7" s="106" t="s">
        <v>348</v>
      </c>
      <c r="AF7" s="102">
        <f t="shared" si="0"/>
        <v>0.99832026280048403</v>
      </c>
      <c r="AG7" s="102">
        <f>(9*((D7-(MIN($D$4:$D$224)))/(MAX($D$4:$D4227)-MIN($D$4:$D$224))))+1</f>
        <v>-0.125</v>
      </c>
      <c r="AH7" s="102">
        <f t="shared" si="1"/>
        <v>0.97582811101163835</v>
      </c>
      <c r="AI7" s="102">
        <f t="shared" si="2"/>
        <v>1.0214117001995311</v>
      </c>
      <c r="AJ7" s="102">
        <f t="shared" si="3"/>
        <v>1.1761253258485169</v>
      </c>
      <c r="AK7" s="102">
        <f t="shared" si="4"/>
        <v>0.99998956814435835</v>
      </c>
      <c r="AL7" s="102">
        <f t="shared" si="5"/>
        <v>1.343056169029837</v>
      </c>
      <c r="AM7" s="102">
        <f t="shared" si="6"/>
        <v>1.1593130257176114</v>
      </c>
      <c r="AN7" s="102">
        <f t="shared" si="7"/>
        <v>1.3161423548939395</v>
      </c>
      <c r="AO7" s="102">
        <f t="shared" si="8"/>
        <v>0.99980452842482492</v>
      </c>
      <c r="AP7" s="102">
        <f t="shared" si="9"/>
        <v>1.1266654073948121</v>
      </c>
      <c r="AQ7" s="102">
        <f t="shared" si="10"/>
        <v>1.1264742431187464</v>
      </c>
      <c r="AR7" s="102">
        <f t="shared" si="11"/>
        <v>1.0187964726189565</v>
      </c>
      <c r="AS7" s="102">
        <f t="shared" si="12"/>
        <v>1.0008730168840656</v>
      </c>
      <c r="AT7" s="102">
        <f t="shared" si="13"/>
        <v>1.0087673070903593</v>
      </c>
      <c r="AU7" s="102">
        <f t="shared" si="14"/>
        <v>1.0110470033228922</v>
      </c>
      <c r="AV7" s="102">
        <f t="shared" si="15"/>
        <v>0.99998637477910002</v>
      </c>
      <c r="AW7" s="102">
        <f t="shared" si="16"/>
        <v>0.99982173811628217</v>
      </c>
      <c r="AX7" s="102">
        <f t="shared" si="17"/>
        <v>0.99982173811628217</v>
      </c>
      <c r="AY7" s="102">
        <f t="shared" si="18"/>
        <v>0.47058823529411764</v>
      </c>
      <c r="AZ7" s="102">
        <f t="shared" si="19"/>
        <v>1</v>
      </c>
      <c r="BA7" s="102">
        <f t="shared" si="20"/>
        <v>0.99999509404722975</v>
      </c>
      <c r="BB7" s="102">
        <f t="shared" si="21"/>
        <v>1.0238572123819842</v>
      </c>
      <c r="BC7" s="102">
        <f t="shared" si="22"/>
        <v>1</v>
      </c>
      <c r="BD7" s="13">
        <f t="shared" si="23"/>
        <v>0.98548687038481531</v>
      </c>
    </row>
    <row r="8" spans="2:56">
      <c r="B8" s="32" t="s">
        <v>22</v>
      </c>
      <c r="C8" s="40"/>
      <c r="D8" s="77">
        <v>1</v>
      </c>
      <c r="E8" s="50">
        <v>63000</v>
      </c>
      <c r="F8" s="55">
        <v>1460</v>
      </c>
      <c r="G8" s="51"/>
      <c r="H8" s="55"/>
      <c r="I8" s="51"/>
      <c r="J8" s="77"/>
      <c r="K8" s="41"/>
      <c r="L8" s="77"/>
      <c r="M8" s="50"/>
      <c r="N8" s="55"/>
      <c r="O8" s="51"/>
      <c r="P8" s="55">
        <v>569400</v>
      </c>
      <c r="Q8" s="51">
        <v>569400</v>
      </c>
      <c r="R8" s="150"/>
      <c r="S8" s="6"/>
      <c r="T8" s="55">
        <v>9125</v>
      </c>
      <c r="U8" s="51">
        <v>9125</v>
      </c>
      <c r="V8" s="77">
        <v>1</v>
      </c>
      <c r="W8" s="51">
        <v>9173</v>
      </c>
      <c r="X8" s="55">
        <v>48</v>
      </c>
      <c r="Y8" s="51">
        <v>9125</v>
      </c>
      <c r="Z8" s="55">
        <v>48</v>
      </c>
      <c r="AA8" s="55">
        <v>9173</v>
      </c>
      <c r="AB8" s="100"/>
      <c r="AE8" s="106" t="s">
        <v>22</v>
      </c>
      <c r="AF8" s="102">
        <f t="shared" si="0"/>
        <v>0.99832026280048403</v>
      </c>
      <c r="AG8" s="102">
        <f>(9*((D8-(MIN($D$4:$D$224)))/(MAX($D$4:$D4228)-MIN($D$4:$D$224))))+1</f>
        <v>1</v>
      </c>
      <c r="AH8" s="102">
        <f t="shared" si="1"/>
        <v>5.0367054610564006</v>
      </c>
      <c r="AI8" s="102">
        <f t="shared" si="2"/>
        <v>1.0193019418306848</v>
      </c>
      <c r="AJ8" s="102">
        <f t="shared" si="3"/>
        <v>0.99995412208235257</v>
      </c>
      <c r="AK8" s="102">
        <f t="shared" si="4"/>
        <v>0.99998956814435835</v>
      </c>
      <c r="AL8" s="102">
        <f t="shared" si="5"/>
        <v>0.99992705847074037</v>
      </c>
      <c r="AM8" s="102">
        <f t="shared" si="6"/>
        <v>0.99993411371971974</v>
      </c>
      <c r="AN8" s="102">
        <f t="shared" si="7"/>
        <v>0.99996079097669677</v>
      </c>
      <c r="AO8" s="102">
        <f t="shared" si="8"/>
        <v>0.99980452842482492</v>
      </c>
      <c r="AP8" s="102">
        <f t="shared" si="9"/>
        <v>0.99996543403504567</v>
      </c>
      <c r="AQ8" s="102">
        <f t="shared" si="10"/>
        <v>0.99998431424493128</v>
      </c>
      <c r="AR8" s="102">
        <f t="shared" si="11"/>
        <v>0.99998451690888057</v>
      </c>
      <c r="AS8" s="102">
        <f t="shared" si="12"/>
        <v>1.0092448629176536</v>
      </c>
      <c r="AT8" s="102">
        <f t="shared" si="13"/>
        <v>1.0092448629176536</v>
      </c>
      <c r="AU8" s="102">
        <f t="shared" si="14"/>
        <v>0.99999480055260781</v>
      </c>
      <c r="AV8" s="102">
        <f t="shared" si="15"/>
        <v>0.99998637477910002</v>
      </c>
      <c r="AW8" s="102">
        <f t="shared" si="16"/>
        <v>1.0017354318679585</v>
      </c>
      <c r="AX8" s="102">
        <f t="shared" si="17"/>
        <v>1.0017354318679585</v>
      </c>
      <c r="AY8" s="102">
        <f t="shared" si="18"/>
        <v>1</v>
      </c>
      <c r="AZ8" s="102">
        <f t="shared" si="19"/>
        <v>1.0020639250000001</v>
      </c>
      <c r="BA8" s="102">
        <f t="shared" si="20"/>
        <v>1.0000158234251322</v>
      </c>
      <c r="BB8" s="102">
        <f t="shared" si="21"/>
        <v>1.0004316172836016</v>
      </c>
      <c r="BC8" s="102">
        <f t="shared" si="22"/>
        <v>1</v>
      </c>
      <c r="BD8" s="13">
        <f t="shared" si="23"/>
        <v>1.1699285518044495</v>
      </c>
    </row>
    <row r="9" spans="2:56">
      <c r="B9" s="32" t="s">
        <v>23</v>
      </c>
      <c r="C9" s="40"/>
      <c r="D9" s="77">
        <v>1</v>
      </c>
      <c r="E9" s="50">
        <v>50000</v>
      </c>
      <c r="F9" s="55">
        <v>110</v>
      </c>
      <c r="G9" s="51"/>
      <c r="H9" s="55"/>
      <c r="I9" s="51"/>
      <c r="J9" s="77"/>
      <c r="K9" s="41"/>
      <c r="L9" s="77"/>
      <c r="M9" s="50"/>
      <c r="N9" s="55"/>
      <c r="O9" s="51">
        <v>6205000</v>
      </c>
      <c r="P9" s="55"/>
      <c r="Q9" s="51">
        <v>6205000</v>
      </c>
      <c r="R9" s="150">
        <v>6205000</v>
      </c>
      <c r="S9" s="6"/>
      <c r="T9" s="55">
        <v>2455000</v>
      </c>
      <c r="U9" s="51">
        <v>2455000</v>
      </c>
      <c r="V9" s="77">
        <v>1</v>
      </c>
      <c r="W9" s="51">
        <v>10000</v>
      </c>
      <c r="X9" s="55">
        <v>100000</v>
      </c>
      <c r="Y9" s="51">
        <v>2455000</v>
      </c>
      <c r="Z9" s="55">
        <v>100000</v>
      </c>
      <c r="AA9" s="55">
        <v>2555000</v>
      </c>
      <c r="AB9" s="100">
        <v>28828.71</v>
      </c>
      <c r="AE9" s="106" t="s">
        <v>23</v>
      </c>
      <c r="AF9" s="102">
        <f t="shared" si="0"/>
        <v>0.99832026280048403</v>
      </c>
      <c r="AG9" s="102">
        <f>(9*((D9-(MIN($D$4:$D$224)))/(MAX($D$4:$D4229)-MIN($D$4:$D$224))))+1</f>
        <v>1</v>
      </c>
      <c r="AH9" s="102">
        <f t="shared" si="1"/>
        <v>4.1987466427931963</v>
      </c>
      <c r="AI9" s="102">
        <f t="shared" si="2"/>
        <v>1.0006620609540979</v>
      </c>
      <c r="AJ9" s="102">
        <f t="shared" si="3"/>
        <v>0.99995412208235257</v>
      </c>
      <c r="AK9" s="102">
        <f t="shared" si="4"/>
        <v>0.99998956814435835</v>
      </c>
      <c r="AL9" s="102">
        <f t="shared" si="5"/>
        <v>0.99992705847074037</v>
      </c>
      <c r="AM9" s="102">
        <f t="shared" si="6"/>
        <v>0.99993411371971974</v>
      </c>
      <c r="AN9" s="102">
        <f t="shared" si="7"/>
        <v>0.99996079097669677</v>
      </c>
      <c r="AO9" s="102">
        <f t="shared" si="8"/>
        <v>0.99980452842482492</v>
      </c>
      <c r="AP9" s="102">
        <f t="shared" si="9"/>
        <v>0.99996543403504567</v>
      </c>
      <c r="AQ9" s="102">
        <f t="shared" si="10"/>
        <v>0.99998431424493128</v>
      </c>
      <c r="AR9" s="102">
        <f t="shared" si="11"/>
        <v>1.2401659678986363</v>
      </c>
      <c r="AS9" s="102">
        <f t="shared" si="12"/>
        <v>0.99999587352781072</v>
      </c>
      <c r="AT9" s="102">
        <f t="shared" si="13"/>
        <v>1.1007861425196881</v>
      </c>
      <c r="AU9" s="102">
        <f t="shared" si="14"/>
        <v>1.1269927972000424</v>
      </c>
      <c r="AV9" s="102">
        <f t="shared" si="15"/>
        <v>0.99998637477910002</v>
      </c>
      <c r="AW9" s="102">
        <f t="shared" si="16"/>
        <v>1.5146840022659065</v>
      </c>
      <c r="AX9" s="102">
        <f t="shared" si="17"/>
        <v>1.5146840022659065</v>
      </c>
      <c r="AY9" s="102">
        <f t="shared" si="18"/>
        <v>1</v>
      </c>
      <c r="AZ9" s="102">
        <f t="shared" si="19"/>
        <v>1.0022500000000001</v>
      </c>
      <c r="BA9" s="102">
        <f t="shared" si="20"/>
        <v>1.0431812980105348</v>
      </c>
      <c r="BB9" s="102">
        <f t="shared" si="21"/>
        <v>1.1414763294058876</v>
      </c>
      <c r="BC9" s="102">
        <f t="shared" si="22"/>
        <v>1.7537511013938931</v>
      </c>
      <c r="BD9" s="13">
        <f t="shared" si="23"/>
        <v>1.2348001160797437</v>
      </c>
    </row>
    <row r="10" spans="2:56">
      <c r="B10" s="32" t="s">
        <v>24</v>
      </c>
      <c r="C10" s="40"/>
      <c r="D10" s="77">
        <v>1</v>
      </c>
      <c r="E10" s="50">
        <v>50000</v>
      </c>
      <c r="F10" s="55"/>
      <c r="G10" s="51"/>
      <c r="H10" s="55"/>
      <c r="I10" s="51"/>
      <c r="J10" s="77"/>
      <c r="K10" s="41"/>
      <c r="L10" s="77"/>
      <c r="M10" s="50"/>
      <c r="N10" s="55"/>
      <c r="O10" s="51"/>
      <c r="P10" s="55">
        <v>9125000</v>
      </c>
      <c r="Q10" s="51">
        <v>9125000</v>
      </c>
      <c r="R10" s="150"/>
      <c r="S10" s="6"/>
      <c r="T10" s="55"/>
      <c r="U10" s="51"/>
      <c r="V10" s="77">
        <v>1</v>
      </c>
      <c r="W10" s="51"/>
      <c r="X10" s="55"/>
      <c r="Y10" s="51"/>
      <c r="Z10" s="55"/>
      <c r="AA10" s="55">
        <v>7300000</v>
      </c>
      <c r="AB10" s="100"/>
      <c r="AE10" s="106" t="s">
        <v>24</v>
      </c>
      <c r="AF10" s="102">
        <f t="shared" si="0"/>
        <v>0.99832026280048403</v>
      </c>
      <c r="AG10" s="102">
        <f>(9*((D10-(MIN($D$4:$D$224)))/(MAX($D$4:$D4230)-MIN($D$4:$D$224))))+1</f>
        <v>1</v>
      </c>
      <c r="AH10" s="102">
        <f t="shared" si="1"/>
        <v>4.1987466427931963</v>
      </c>
      <c r="AI10" s="102">
        <f t="shared" si="2"/>
        <v>0.99914325584563535</v>
      </c>
      <c r="AJ10" s="102">
        <f t="shared" si="3"/>
        <v>0.99995412208235257</v>
      </c>
      <c r="AK10" s="102">
        <f t="shared" si="4"/>
        <v>0.99998956814435835</v>
      </c>
      <c r="AL10" s="102">
        <f t="shared" si="5"/>
        <v>0.99992705847074037</v>
      </c>
      <c r="AM10" s="102">
        <f t="shared" si="6"/>
        <v>0.99993411371971974</v>
      </c>
      <c r="AN10" s="102">
        <f t="shared" si="7"/>
        <v>0.99996079097669677</v>
      </c>
      <c r="AO10" s="102">
        <f t="shared" si="8"/>
        <v>0.99980452842482492</v>
      </c>
      <c r="AP10" s="102">
        <f t="shared" si="9"/>
        <v>0.99996543403504567</v>
      </c>
      <c r="AQ10" s="102">
        <f t="shared" si="10"/>
        <v>0.99998431424493128</v>
      </c>
      <c r="AR10" s="102">
        <f t="shared" si="11"/>
        <v>0.99998451690888057</v>
      </c>
      <c r="AS10" s="102">
        <f t="shared" si="12"/>
        <v>1.1482168573393952</v>
      </c>
      <c r="AT10" s="102">
        <f t="shared" si="13"/>
        <v>1.1482168573393952</v>
      </c>
      <c r="AU10" s="102">
        <f t="shared" si="14"/>
        <v>0.99999480055260781</v>
      </c>
      <c r="AV10" s="102">
        <f t="shared" si="15"/>
        <v>0.99998637477910002</v>
      </c>
      <c r="AW10" s="102">
        <f t="shared" si="16"/>
        <v>0.99982173811628217</v>
      </c>
      <c r="AX10" s="102">
        <f t="shared" si="17"/>
        <v>0.99982173811628217</v>
      </c>
      <c r="AY10" s="102">
        <f t="shared" si="18"/>
        <v>1</v>
      </c>
      <c r="AZ10" s="102">
        <f t="shared" si="19"/>
        <v>1</v>
      </c>
      <c r="BA10" s="102">
        <f t="shared" si="20"/>
        <v>0.99999509404722975</v>
      </c>
      <c r="BB10" s="102">
        <f t="shared" si="21"/>
        <v>1.4043603191743386</v>
      </c>
      <c r="BC10" s="102">
        <f t="shared" si="22"/>
        <v>1</v>
      </c>
      <c r="BD10" s="13">
        <f t="shared" si="23"/>
        <v>1.1623386828296456</v>
      </c>
    </row>
    <row r="11" spans="2:56">
      <c r="B11" s="32" t="s">
        <v>25</v>
      </c>
      <c r="C11" s="40"/>
      <c r="D11" s="77">
        <v>1</v>
      </c>
      <c r="E11" s="50">
        <v>18000</v>
      </c>
      <c r="F11" s="55">
        <v>39430</v>
      </c>
      <c r="G11" s="51"/>
      <c r="H11" s="55"/>
      <c r="I11" s="51"/>
      <c r="J11" s="77"/>
      <c r="K11" s="41"/>
      <c r="L11" s="77"/>
      <c r="M11" s="50"/>
      <c r="N11" s="55"/>
      <c r="O11" s="51"/>
      <c r="P11" s="55"/>
      <c r="Q11" s="51"/>
      <c r="R11" s="150"/>
      <c r="S11" s="6"/>
      <c r="T11" s="55"/>
      <c r="U11" s="51"/>
      <c r="V11" s="77"/>
      <c r="W11" s="51"/>
      <c r="X11" s="55"/>
      <c r="Y11" s="51"/>
      <c r="Z11" s="55"/>
      <c r="AA11" s="55"/>
      <c r="AB11" s="100"/>
      <c r="AE11" s="106" t="s">
        <v>25</v>
      </c>
      <c r="AF11" s="102">
        <f t="shared" si="0"/>
        <v>0.99832026280048403</v>
      </c>
      <c r="AG11" s="102">
        <f>(9*((D11-(MIN($D$4:$D$224)))/(MAX($D$4:$D4231)-MIN($D$4:$D$224))))+1</f>
        <v>1</v>
      </c>
      <c r="AH11" s="102">
        <f t="shared" si="1"/>
        <v>2.1360787824529992</v>
      </c>
      <c r="AI11" s="102">
        <f t="shared" si="2"/>
        <v>1.5435658506336485</v>
      </c>
      <c r="AJ11" s="102">
        <f t="shared" si="3"/>
        <v>0.99995412208235257</v>
      </c>
      <c r="AK11" s="102">
        <f t="shared" si="4"/>
        <v>0.99998956814435835</v>
      </c>
      <c r="AL11" s="102">
        <f t="shared" si="5"/>
        <v>0.99992705847074037</v>
      </c>
      <c r="AM11" s="102">
        <f t="shared" si="6"/>
        <v>0.99993411371971974</v>
      </c>
      <c r="AN11" s="102">
        <f t="shared" si="7"/>
        <v>0.99996079097669677</v>
      </c>
      <c r="AO11" s="102">
        <f t="shared" si="8"/>
        <v>0.99980452842482492</v>
      </c>
      <c r="AP11" s="102">
        <f t="shared" si="9"/>
        <v>0.99996543403504567</v>
      </c>
      <c r="AQ11" s="102">
        <f t="shared" si="10"/>
        <v>0.99998431424493128</v>
      </c>
      <c r="AR11" s="102">
        <f t="shared" si="11"/>
        <v>0.99998451690888057</v>
      </c>
      <c r="AS11" s="102">
        <f t="shared" si="12"/>
        <v>0.99999587352781072</v>
      </c>
      <c r="AT11" s="102">
        <f t="shared" si="13"/>
        <v>0.99999587352781072</v>
      </c>
      <c r="AU11" s="102">
        <f t="shared" si="14"/>
        <v>0.99999480055260781</v>
      </c>
      <c r="AV11" s="102">
        <f t="shared" si="15"/>
        <v>0.99998637477910002</v>
      </c>
      <c r="AW11" s="102">
        <f t="shared" si="16"/>
        <v>0.99982173811628217</v>
      </c>
      <c r="AX11" s="102">
        <f t="shared" si="17"/>
        <v>0.99982173811628217</v>
      </c>
      <c r="AY11" s="102">
        <f t="shared" si="18"/>
        <v>0.47058823529411764</v>
      </c>
      <c r="AZ11" s="102">
        <f t="shared" si="19"/>
        <v>1</v>
      </c>
      <c r="BA11" s="102">
        <f t="shared" si="20"/>
        <v>0.99999509404722975</v>
      </c>
      <c r="BB11" s="102">
        <f t="shared" si="21"/>
        <v>0.99992341183826006</v>
      </c>
      <c r="BC11" s="102">
        <f t="shared" si="22"/>
        <v>1</v>
      </c>
      <c r="BD11" s="13">
        <f t="shared" si="23"/>
        <v>1.0478163534455909</v>
      </c>
    </row>
    <row r="12" spans="2:56">
      <c r="B12" s="32" t="s">
        <v>26</v>
      </c>
      <c r="C12" s="40">
        <v>45000</v>
      </c>
      <c r="D12" s="77"/>
      <c r="E12" s="50"/>
      <c r="F12" s="55">
        <v>5054</v>
      </c>
      <c r="G12" s="51"/>
      <c r="H12" s="55"/>
      <c r="I12" s="51"/>
      <c r="J12" s="77"/>
      <c r="K12" s="41"/>
      <c r="L12" s="77"/>
      <c r="M12" s="50"/>
      <c r="N12" s="55"/>
      <c r="O12" s="51"/>
      <c r="P12" s="55">
        <v>1440000</v>
      </c>
      <c r="Q12" s="51">
        <v>1440000</v>
      </c>
      <c r="R12" s="150"/>
      <c r="S12" s="6"/>
      <c r="T12" s="55"/>
      <c r="U12" s="51"/>
      <c r="V12" s="77">
        <v>1</v>
      </c>
      <c r="W12" s="51">
        <v>0</v>
      </c>
      <c r="X12" s="55"/>
      <c r="Y12" s="51"/>
      <c r="Z12" s="55"/>
      <c r="AA12" s="55">
        <v>910000</v>
      </c>
      <c r="AB12" s="100"/>
      <c r="AE12" s="106" t="s">
        <v>26</v>
      </c>
      <c r="AF12" s="102">
        <f t="shared" si="0"/>
        <v>1.0739084367787046</v>
      </c>
      <c r="AG12" s="102">
        <f>(9*((D12-(MIN($D$4:$D$224)))/(MAX($D$4:$D4232)-MIN($D$4:$D$224))))+1</f>
        <v>-0.125</v>
      </c>
      <c r="AH12" s="102">
        <f t="shared" si="1"/>
        <v>0.97582811101163835</v>
      </c>
      <c r="AI12" s="102">
        <f t="shared" si="2"/>
        <v>1.0689254469199092</v>
      </c>
      <c r="AJ12" s="102">
        <f t="shared" si="3"/>
        <v>0.99995412208235257</v>
      </c>
      <c r="AK12" s="102">
        <f t="shared" si="4"/>
        <v>0.99998956814435835</v>
      </c>
      <c r="AL12" s="102">
        <f t="shared" si="5"/>
        <v>0.99992705847074037</v>
      </c>
      <c r="AM12" s="102">
        <f t="shared" si="6"/>
        <v>0.99993411371971974</v>
      </c>
      <c r="AN12" s="102">
        <f t="shared" si="7"/>
        <v>0.99996079097669677</v>
      </c>
      <c r="AO12" s="102">
        <f t="shared" si="8"/>
        <v>0.99980452842482492</v>
      </c>
      <c r="AP12" s="102">
        <f t="shared" si="9"/>
        <v>0.99996543403504567</v>
      </c>
      <c r="AQ12" s="102">
        <f t="shared" si="10"/>
        <v>0.99998431424493128</v>
      </c>
      <c r="AR12" s="102">
        <f t="shared" si="11"/>
        <v>0.99998451690888057</v>
      </c>
      <c r="AS12" s="102">
        <f t="shared" si="12"/>
        <v>1.0233863630279403</v>
      </c>
      <c r="AT12" s="102">
        <f t="shared" si="13"/>
        <v>1.0233863630279403</v>
      </c>
      <c r="AU12" s="102">
        <f t="shared" si="14"/>
        <v>0.99999480055260781</v>
      </c>
      <c r="AV12" s="102">
        <f t="shared" si="15"/>
        <v>0.99998637477910002</v>
      </c>
      <c r="AW12" s="102">
        <f t="shared" si="16"/>
        <v>0.99982173811628217</v>
      </c>
      <c r="AX12" s="102">
        <f t="shared" si="17"/>
        <v>0.99982173811628217</v>
      </c>
      <c r="AY12" s="102">
        <f t="shared" si="18"/>
        <v>1</v>
      </c>
      <c r="AZ12" s="102">
        <f t="shared" si="19"/>
        <v>1</v>
      </c>
      <c r="BA12" s="102">
        <f t="shared" si="20"/>
        <v>0.99999509404722975</v>
      </c>
      <c r="BB12" s="102">
        <f t="shared" si="21"/>
        <v>1.0503395194650862</v>
      </c>
      <c r="BC12" s="102">
        <f t="shared" si="22"/>
        <v>1</v>
      </c>
      <c r="BD12" s="13">
        <f t="shared" si="23"/>
        <v>0.9620791013687614</v>
      </c>
    </row>
    <row r="13" spans="2:56">
      <c r="B13" s="32" t="s">
        <v>27</v>
      </c>
      <c r="C13" s="40"/>
      <c r="D13" s="77">
        <v>1</v>
      </c>
      <c r="E13" s="50">
        <v>130000</v>
      </c>
      <c r="F13" s="55">
        <v>21120</v>
      </c>
      <c r="G13" s="51"/>
      <c r="H13" s="55"/>
      <c r="I13" s="51"/>
      <c r="J13" s="77"/>
      <c r="K13" s="41"/>
      <c r="L13" s="77"/>
      <c r="M13" s="50"/>
      <c r="N13" s="55"/>
      <c r="O13" s="51">
        <v>5964348</v>
      </c>
      <c r="P13" s="55"/>
      <c r="Q13" s="51">
        <v>5964348</v>
      </c>
      <c r="R13" s="150">
        <v>4678704</v>
      </c>
      <c r="S13" s="6">
        <v>4678704</v>
      </c>
      <c r="T13" s="55">
        <v>3275093</v>
      </c>
      <c r="U13" s="51">
        <v>3275093</v>
      </c>
      <c r="V13" s="77">
        <v>1</v>
      </c>
      <c r="W13" s="51">
        <v>413126.58</v>
      </c>
      <c r="X13" s="55">
        <v>1403611</v>
      </c>
      <c r="Y13" s="51">
        <v>3275093</v>
      </c>
      <c r="Z13" s="55">
        <v>1403611</v>
      </c>
      <c r="AA13" s="55">
        <v>3275093</v>
      </c>
      <c r="AB13" s="100"/>
      <c r="AE13" s="106" t="s">
        <v>27</v>
      </c>
      <c r="AF13" s="102">
        <f t="shared" si="0"/>
        <v>0.99832026280048403</v>
      </c>
      <c r="AG13" s="102">
        <f>(9*((D13-(MIN($D$4:$D$224)))/(MAX($D$4:$D4233)-MIN($D$4:$D$224))))+1</f>
        <v>1</v>
      </c>
      <c r="AH13" s="102">
        <f t="shared" si="1"/>
        <v>9.3554162936436889</v>
      </c>
      <c r="AI13" s="102">
        <f t="shared" si="2"/>
        <v>1.2907538366704601</v>
      </c>
      <c r="AJ13" s="102">
        <f t="shared" si="3"/>
        <v>0.99995412208235257</v>
      </c>
      <c r="AK13" s="102">
        <f t="shared" si="4"/>
        <v>0.99998956814435835</v>
      </c>
      <c r="AL13" s="102">
        <f t="shared" si="5"/>
        <v>0.99992705847074037</v>
      </c>
      <c r="AM13" s="102">
        <f t="shared" si="6"/>
        <v>0.99993411371971974</v>
      </c>
      <c r="AN13" s="102">
        <f t="shared" si="7"/>
        <v>0.99996079097669677</v>
      </c>
      <c r="AO13" s="102">
        <f t="shared" si="8"/>
        <v>0.99980452842482492</v>
      </c>
      <c r="AP13" s="102">
        <f t="shared" si="9"/>
        <v>0.99996543403504567</v>
      </c>
      <c r="AQ13" s="102">
        <f t="shared" si="10"/>
        <v>0.99998431424493128</v>
      </c>
      <c r="AR13" s="102">
        <f t="shared" si="11"/>
        <v>1.2308508757884691</v>
      </c>
      <c r="AS13" s="102">
        <f t="shared" si="12"/>
        <v>0.99999587352781072</v>
      </c>
      <c r="AT13" s="102">
        <f t="shared" si="13"/>
        <v>1.0968771369091428</v>
      </c>
      <c r="AU13" s="102">
        <f t="shared" si="14"/>
        <v>1.0957540326084239</v>
      </c>
      <c r="AV13" s="102">
        <f t="shared" si="15"/>
        <v>1.250924713330724</v>
      </c>
      <c r="AW13" s="102">
        <f t="shared" si="16"/>
        <v>1.6866737940350545</v>
      </c>
      <c r="AX13" s="102">
        <f t="shared" si="17"/>
        <v>1.6866737940350545</v>
      </c>
      <c r="AY13" s="102">
        <f t="shared" si="18"/>
        <v>1</v>
      </c>
      <c r="AZ13" s="102">
        <f t="shared" si="19"/>
        <v>1.0929534805000001</v>
      </c>
      <c r="BA13" s="102">
        <f t="shared" si="20"/>
        <v>1.6061614033586151</v>
      </c>
      <c r="BB13" s="102">
        <f t="shared" si="21"/>
        <v>1.1813711493941559</v>
      </c>
      <c r="BC13" s="102">
        <f t="shared" si="22"/>
        <v>1</v>
      </c>
      <c r="BD13" s="13">
        <f t="shared" si="23"/>
        <v>1.4821769406958645</v>
      </c>
    </row>
    <row r="14" spans="2:56">
      <c r="B14" s="32" t="s">
        <v>28</v>
      </c>
      <c r="C14" s="40"/>
      <c r="D14" s="77"/>
      <c r="E14" s="50"/>
      <c r="F14" s="55"/>
      <c r="G14" s="51"/>
      <c r="H14" s="55"/>
      <c r="I14" s="51"/>
      <c r="J14" s="77"/>
      <c r="K14" s="41"/>
      <c r="L14" s="77"/>
      <c r="M14" s="50"/>
      <c r="N14" s="55"/>
      <c r="O14" s="51"/>
      <c r="P14" s="55"/>
      <c r="Q14" s="51"/>
      <c r="R14" s="150"/>
      <c r="S14" s="6"/>
      <c r="T14" s="55"/>
      <c r="U14" s="51"/>
      <c r="V14" s="77"/>
      <c r="W14" s="51"/>
      <c r="X14" s="55"/>
      <c r="Y14" s="51"/>
      <c r="Z14" s="55"/>
      <c r="AA14" s="55"/>
      <c r="AB14" s="100"/>
      <c r="AE14" s="106" t="s">
        <v>28</v>
      </c>
      <c r="AF14" s="102">
        <f t="shared" si="0"/>
        <v>0.99832026280048403</v>
      </c>
      <c r="AG14" s="102">
        <f>(9*((D14-(MIN($D$4:$D$224)))/(MAX($D$4:$D4234)-MIN($D$4:$D$224))))+1</f>
        <v>-0.125</v>
      </c>
      <c r="AH14" s="102">
        <f t="shared" si="1"/>
        <v>0.97582811101163835</v>
      </c>
      <c r="AI14" s="102">
        <f t="shared" si="2"/>
        <v>0.99914325584563535</v>
      </c>
      <c r="AJ14" s="102">
        <f t="shared" si="3"/>
        <v>0.99995412208235257</v>
      </c>
      <c r="AK14" s="102">
        <f t="shared" si="4"/>
        <v>0.99998956814435835</v>
      </c>
      <c r="AL14" s="102">
        <f t="shared" si="5"/>
        <v>0.99992705847074037</v>
      </c>
      <c r="AM14" s="102">
        <f t="shared" si="6"/>
        <v>0.99993411371971974</v>
      </c>
      <c r="AN14" s="102">
        <f t="shared" si="7"/>
        <v>0.99996079097669677</v>
      </c>
      <c r="AO14" s="102">
        <f t="shared" si="8"/>
        <v>0.99980452842482492</v>
      </c>
      <c r="AP14" s="102">
        <f t="shared" si="9"/>
        <v>0.99996543403504567</v>
      </c>
      <c r="AQ14" s="102">
        <f t="shared" si="10"/>
        <v>0.99998431424493128</v>
      </c>
      <c r="AR14" s="102">
        <f t="shared" si="11"/>
        <v>0.99998451690888057</v>
      </c>
      <c r="AS14" s="102">
        <f t="shared" si="12"/>
        <v>0.99999587352781072</v>
      </c>
      <c r="AT14" s="102">
        <f t="shared" si="13"/>
        <v>0.99999587352781072</v>
      </c>
      <c r="AU14" s="102">
        <f t="shared" si="14"/>
        <v>0.99999480055260781</v>
      </c>
      <c r="AV14" s="102">
        <f t="shared" si="15"/>
        <v>0.99998637477910002</v>
      </c>
      <c r="AW14" s="102">
        <f t="shared" si="16"/>
        <v>0.99982173811628217</v>
      </c>
      <c r="AX14" s="102">
        <f t="shared" si="17"/>
        <v>0.99982173811628217</v>
      </c>
      <c r="AY14" s="102">
        <f t="shared" si="18"/>
        <v>0.47058823529411764</v>
      </c>
      <c r="AZ14" s="102">
        <f t="shared" si="19"/>
        <v>1</v>
      </c>
      <c r="BA14" s="102">
        <f t="shared" si="20"/>
        <v>0.99999509404722975</v>
      </c>
      <c r="BB14" s="102">
        <f t="shared" si="21"/>
        <v>0.99992341183826006</v>
      </c>
      <c r="BC14" s="102">
        <f t="shared" si="22"/>
        <v>1</v>
      </c>
      <c r="BD14" s="13">
        <f t="shared" si="23"/>
        <v>0.92991330068603351</v>
      </c>
    </row>
    <row r="15" spans="2:56">
      <c r="B15" s="32" t="s">
        <v>29</v>
      </c>
      <c r="C15" s="40"/>
      <c r="D15" s="77"/>
      <c r="E15" s="50"/>
      <c r="F15" s="55">
        <v>1440</v>
      </c>
      <c r="G15" s="51"/>
      <c r="H15" s="55"/>
      <c r="I15" s="51"/>
      <c r="J15" s="77"/>
      <c r="K15" s="41"/>
      <c r="L15" s="77"/>
      <c r="M15" s="51">
        <v>1440</v>
      </c>
      <c r="N15" s="55">
        <v>1440</v>
      </c>
      <c r="O15" s="51"/>
      <c r="P15" s="55">
        <v>242400</v>
      </c>
      <c r="Q15" s="51">
        <v>242400</v>
      </c>
      <c r="R15" s="150">
        <v>242400</v>
      </c>
      <c r="S15" s="6">
        <v>242400</v>
      </c>
      <c r="T15" s="55"/>
      <c r="U15" s="51"/>
      <c r="V15" s="77"/>
      <c r="W15" s="51"/>
      <c r="X15" s="55"/>
      <c r="Y15" s="51"/>
      <c r="Z15" s="55"/>
      <c r="AA15" s="55"/>
      <c r="AB15" s="100"/>
      <c r="AE15" s="106" t="s">
        <v>29</v>
      </c>
      <c r="AF15" s="102">
        <f t="shared" si="0"/>
        <v>0.99832026280048403</v>
      </c>
      <c r="AG15" s="102">
        <f>(9*((D15-(MIN($D$4:$D$224)))/(MAX($D$4:$D4235)-MIN($D$4:$D$224))))+1</f>
        <v>-0.125</v>
      </c>
      <c r="AH15" s="102">
        <f t="shared" si="1"/>
        <v>0.97582811101163835</v>
      </c>
      <c r="AI15" s="102">
        <f t="shared" si="2"/>
        <v>1.0190257954473281</v>
      </c>
      <c r="AJ15" s="102">
        <f t="shared" si="3"/>
        <v>0.99995412208235257</v>
      </c>
      <c r="AK15" s="102">
        <f t="shared" si="4"/>
        <v>0.99998956814435835</v>
      </c>
      <c r="AL15" s="102">
        <f t="shared" si="5"/>
        <v>0.99992705847074037</v>
      </c>
      <c r="AM15" s="102">
        <f t="shared" si="6"/>
        <v>0.99993411371971974</v>
      </c>
      <c r="AN15" s="102">
        <f t="shared" si="7"/>
        <v>0.99996079097669677</v>
      </c>
      <c r="AO15" s="102">
        <f t="shared" si="8"/>
        <v>0.99980452842482492</v>
      </c>
      <c r="AP15" s="102">
        <f t="shared" si="9"/>
        <v>1.1130904102491228</v>
      </c>
      <c r="AQ15" s="102">
        <f t="shared" si="10"/>
        <v>1.1129217507394091</v>
      </c>
      <c r="AR15" s="102">
        <f t="shared" si="11"/>
        <v>0.99998451690888057</v>
      </c>
      <c r="AS15" s="102">
        <f t="shared" si="12"/>
        <v>1.0039332725936658</v>
      </c>
      <c r="AT15" s="102">
        <f t="shared" si="13"/>
        <v>1.0039332725936658</v>
      </c>
      <c r="AU15" s="102">
        <f t="shared" si="14"/>
        <v>1.0049560115739355</v>
      </c>
      <c r="AV15" s="102">
        <f t="shared" si="15"/>
        <v>1.0129872941073828</v>
      </c>
      <c r="AW15" s="102">
        <f t="shared" si="16"/>
        <v>0.99982173811628217</v>
      </c>
      <c r="AX15" s="102">
        <f t="shared" si="17"/>
        <v>0.99982173811628217</v>
      </c>
      <c r="AY15" s="102">
        <f t="shared" si="18"/>
        <v>0.47058823529411764</v>
      </c>
      <c r="AZ15" s="102">
        <f t="shared" si="19"/>
        <v>1</v>
      </c>
      <c r="BA15" s="102">
        <f t="shared" si="20"/>
        <v>0.99999509404722975</v>
      </c>
      <c r="BB15" s="102">
        <f t="shared" si="21"/>
        <v>0.99992341183826006</v>
      </c>
      <c r="BC15" s="102">
        <f t="shared" si="22"/>
        <v>1</v>
      </c>
      <c r="BD15" s="13">
        <f t="shared" si="23"/>
        <v>0.94123754571901552</v>
      </c>
    </row>
    <row r="16" spans="2:56">
      <c r="B16" s="32" t="s">
        <v>30</v>
      </c>
      <c r="C16" s="42"/>
      <c r="D16" s="77">
        <v>2</v>
      </c>
      <c r="E16" s="50">
        <v>78100</v>
      </c>
      <c r="F16" s="55"/>
      <c r="G16" s="51"/>
      <c r="H16" s="55"/>
      <c r="I16" s="51"/>
      <c r="J16" s="77"/>
      <c r="K16" s="41"/>
      <c r="L16" s="77"/>
      <c r="M16" s="50"/>
      <c r="N16" s="55"/>
      <c r="O16" s="51"/>
      <c r="P16" s="55"/>
      <c r="Q16" s="51"/>
      <c r="R16" s="150"/>
      <c r="S16" s="6"/>
      <c r="T16" s="55"/>
      <c r="U16" s="51"/>
      <c r="V16" s="77"/>
      <c r="W16" s="51"/>
      <c r="X16" s="55"/>
      <c r="Y16" s="51"/>
      <c r="Z16" s="55"/>
      <c r="AA16" s="55"/>
      <c r="AB16" s="100"/>
      <c r="AE16" s="106" t="s">
        <v>30</v>
      </c>
      <c r="AF16" s="102">
        <f t="shared" si="0"/>
        <v>0.99832026280048403</v>
      </c>
      <c r="AG16" s="102">
        <f>(9*((D16-(MIN($D$4:$D$224)))/(MAX($D$4:$D4236)-MIN($D$4:$D$224))))+1</f>
        <v>2.125</v>
      </c>
      <c r="AH16" s="102">
        <f t="shared" si="1"/>
        <v>6.0100268576544309</v>
      </c>
      <c r="AI16" s="102">
        <f t="shared" si="2"/>
        <v>0.99914325584563535</v>
      </c>
      <c r="AJ16" s="102">
        <f t="shared" si="3"/>
        <v>0.99995412208235257</v>
      </c>
      <c r="AK16" s="102">
        <f t="shared" si="4"/>
        <v>0.99998956814435835</v>
      </c>
      <c r="AL16" s="102">
        <f t="shared" si="5"/>
        <v>0.99992705847074037</v>
      </c>
      <c r="AM16" s="102">
        <f t="shared" si="6"/>
        <v>0.99993411371971974</v>
      </c>
      <c r="AN16" s="102">
        <f t="shared" si="7"/>
        <v>0.99996079097669677</v>
      </c>
      <c r="AO16" s="102">
        <f t="shared" si="8"/>
        <v>0.99980452842482492</v>
      </c>
      <c r="AP16" s="102">
        <f t="shared" si="9"/>
        <v>0.99996543403504567</v>
      </c>
      <c r="AQ16" s="102">
        <f t="shared" si="10"/>
        <v>0.99998431424493128</v>
      </c>
      <c r="AR16" s="102">
        <f t="shared" si="11"/>
        <v>0.99998451690888057</v>
      </c>
      <c r="AS16" s="102">
        <f t="shared" si="12"/>
        <v>0.99999587352781072</v>
      </c>
      <c r="AT16" s="102">
        <f t="shared" si="13"/>
        <v>0.99999587352781072</v>
      </c>
      <c r="AU16" s="102">
        <f t="shared" si="14"/>
        <v>0.99999480055260781</v>
      </c>
      <c r="AV16" s="102">
        <f t="shared" si="15"/>
        <v>0.99998637477910002</v>
      </c>
      <c r="AW16" s="102">
        <f t="shared" si="16"/>
        <v>0.99982173811628217</v>
      </c>
      <c r="AX16" s="102">
        <f t="shared" si="17"/>
        <v>0.99982173811628217</v>
      </c>
      <c r="AY16" s="102">
        <f t="shared" si="18"/>
        <v>0.47058823529411764</v>
      </c>
      <c r="AZ16" s="102">
        <f t="shared" si="19"/>
        <v>1</v>
      </c>
      <c r="BA16" s="102">
        <f t="shared" si="20"/>
        <v>0.99999509404722975</v>
      </c>
      <c r="BB16" s="102">
        <f t="shared" si="21"/>
        <v>0.99992341183826006</v>
      </c>
      <c r="BC16" s="102">
        <f t="shared" si="22"/>
        <v>1</v>
      </c>
      <c r="BD16" s="13">
        <f t="shared" si="23"/>
        <v>1.23342158179615</v>
      </c>
    </row>
    <row r="17" spans="2:56">
      <c r="B17" s="32" t="s">
        <v>31</v>
      </c>
      <c r="C17" s="40"/>
      <c r="D17" s="77">
        <v>1</v>
      </c>
      <c r="E17" s="50">
        <v>20000</v>
      </c>
      <c r="F17" s="55">
        <v>2392</v>
      </c>
      <c r="G17" s="51"/>
      <c r="H17" s="55"/>
      <c r="I17" s="51"/>
      <c r="J17" s="77"/>
      <c r="K17" s="41"/>
      <c r="L17" s="77"/>
      <c r="M17" s="50"/>
      <c r="N17" s="55"/>
      <c r="O17" s="51"/>
      <c r="P17" s="55">
        <v>946080</v>
      </c>
      <c r="Q17" s="51">
        <v>946080</v>
      </c>
      <c r="R17" s="150"/>
      <c r="S17" s="6"/>
      <c r="T17" s="55"/>
      <c r="U17" s="51"/>
      <c r="V17" s="77">
        <v>1</v>
      </c>
      <c r="W17" s="51">
        <v>2800</v>
      </c>
      <c r="X17" s="55"/>
      <c r="Y17" s="51"/>
      <c r="Z17" s="55"/>
      <c r="AA17" s="55">
        <v>756864</v>
      </c>
      <c r="AB17" s="100"/>
      <c r="AE17" s="106" t="s">
        <v>31</v>
      </c>
      <c r="AF17" s="102">
        <f t="shared" si="0"/>
        <v>0.99832026280048403</v>
      </c>
      <c r="AG17" s="102">
        <f>(9*((D17-(MIN($D$4:$D$224)))/(MAX($D$4:$D4237)-MIN($D$4:$D$224))))+1</f>
        <v>1</v>
      </c>
      <c r="AH17" s="102">
        <f t="shared" si="1"/>
        <v>2.2649955237242612</v>
      </c>
      <c r="AI17" s="102">
        <f t="shared" si="2"/>
        <v>1.0321703632951136</v>
      </c>
      <c r="AJ17" s="102">
        <f t="shared" si="3"/>
        <v>0.99995412208235257</v>
      </c>
      <c r="AK17" s="102">
        <f t="shared" si="4"/>
        <v>0.99998956814435835</v>
      </c>
      <c r="AL17" s="102">
        <f t="shared" si="5"/>
        <v>0.99992705847074037</v>
      </c>
      <c r="AM17" s="102">
        <f t="shared" si="6"/>
        <v>0.99993411371971974</v>
      </c>
      <c r="AN17" s="102">
        <f t="shared" si="7"/>
        <v>0.99996079097669677</v>
      </c>
      <c r="AO17" s="102">
        <f t="shared" si="8"/>
        <v>0.99980452842482492</v>
      </c>
      <c r="AP17" s="102">
        <f t="shared" si="9"/>
        <v>0.99996543403504567</v>
      </c>
      <c r="AQ17" s="102">
        <f t="shared" si="10"/>
        <v>0.99998431424493128</v>
      </c>
      <c r="AR17" s="102">
        <f t="shared" si="11"/>
        <v>0.99998451690888057</v>
      </c>
      <c r="AS17" s="102">
        <f t="shared" si="12"/>
        <v>1.0153634251293957</v>
      </c>
      <c r="AT17" s="102">
        <f t="shared" si="13"/>
        <v>1.0153634251293957</v>
      </c>
      <c r="AU17" s="102">
        <f t="shared" si="14"/>
        <v>0.99999480055260781</v>
      </c>
      <c r="AV17" s="102">
        <f t="shared" si="15"/>
        <v>0.99998637477910002</v>
      </c>
      <c r="AW17" s="102">
        <f t="shared" si="16"/>
        <v>0.99982173811628217</v>
      </c>
      <c r="AX17" s="102">
        <f t="shared" si="17"/>
        <v>0.99982173811628217</v>
      </c>
      <c r="AY17" s="102">
        <f t="shared" si="18"/>
        <v>1</v>
      </c>
      <c r="AZ17" s="102">
        <f t="shared" si="19"/>
        <v>1.0006299999999999</v>
      </c>
      <c r="BA17" s="102">
        <f t="shared" si="20"/>
        <v>0.99999509404722975</v>
      </c>
      <c r="BB17" s="102">
        <f t="shared" si="21"/>
        <v>1.0418554303908647</v>
      </c>
      <c r="BC17" s="102">
        <f t="shared" si="22"/>
        <v>1</v>
      </c>
      <c r="BD17" s="13">
        <f t="shared" si="23"/>
        <v>1.056992609295357</v>
      </c>
    </row>
    <row r="18" spans="2:56">
      <c r="B18" s="32" t="s">
        <v>32</v>
      </c>
      <c r="C18" s="40">
        <v>98000</v>
      </c>
      <c r="D18" s="77"/>
      <c r="E18" s="50"/>
      <c r="F18" s="55">
        <v>62780</v>
      </c>
      <c r="G18" s="51"/>
      <c r="H18" s="55"/>
      <c r="I18" s="51"/>
      <c r="J18" s="77"/>
      <c r="K18" s="41"/>
      <c r="L18" s="77"/>
      <c r="M18" s="51">
        <v>3920</v>
      </c>
      <c r="N18" s="55">
        <v>3920</v>
      </c>
      <c r="O18" s="51"/>
      <c r="P18" s="55">
        <v>16425000</v>
      </c>
      <c r="Q18" s="51">
        <v>16425000</v>
      </c>
      <c r="R18" s="150">
        <v>16125000</v>
      </c>
      <c r="S18" s="6">
        <v>7253148</v>
      </c>
      <c r="T18" s="55"/>
      <c r="U18" s="51"/>
      <c r="V18" s="77"/>
      <c r="W18" s="51"/>
      <c r="X18" s="55"/>
      <c r="Y18" s="51"/>
      <c r="Z18" s="55"/>
      <c r="AA18" s="55"/>
      <c r="AB18" s="100"/>
      <c r="AE18" s="106" t="s">
        <v>32</v>
      </c>
      <c r="AF18" s="102">
        <f t="shared" si="0"/>
        <v>1.1629345083530531</v>
      </c>
      <c r="AG18" s="102">
        <f>(9*((D18-(MIN($D$4:$D$224)))/(MAX($D$4:$D4238)-MIN($D$4:$D$224))))+1</f>
        <v>-0.125</v>
      </c>
      <c r="AH18" s="102">
        <f t="shared" si="1"/>
        <v>0.97582811101163835</v>
      </c>
      <c r="AI18" s="102">
        <f t="shared" si="2"/>
        <v>1.8659667532027611</v>
      </c>
      <c r="AJ18" s="102">
        <f t="shared" si="3"/>
        <v>0.99995412208235257</v>
      </c>
      <c r="AK18" s="102">
        <f t="shared" si="4"/>
        <v>0.99998956814435835</v>
      </c>
      <c r="AL18" s="102">
        <f t="shared" si="5"/>
        <v>0.99992705847074037</v>
      </c>
      <c r="AM18" s="102">
        <f t="shared" si="6"/>
        <v>0.99993411371971974</v>
      </c>
      <c r="AN18" s="102">
        <f t="shared" si="7"/>
        <v>0.99996079097669677</v>
      </c>
      <c r="AO18" s="102">
        <f t="shared" si="8"/>
        <v>0.99980452842482492</v>
      </c>
      <c r="AP18" s="102">
        <f t="shared" si="9"/>
        <v>1.3079167581733668</v>
      </c>
      <c r="AQ18" s="102">
        <f t="shared" si="10"/>
        <v>1.3074251135910098</v>
      </c>
      <c r="AR18" s="102">
        <f t="shared" si="11"/>
        <v>0.99998451690888057</v>
      </c>
      <c r="AS18" s="102">
        <f t="shared" si="12"/>
        <v>1.2667936443886627</v>
      </c>
      <c r="AT18" s="102">
        <f t="shared" si="13"/>
        <v>1.2667936443886627</v>
      </c>
      <c r="AU18" s="102">
        <f t="shared" si="14"/>
        <v>1.3300258554986004</v>
      </c>
      <c r="AV18" s="102">
        <f t="shared" si="15"/>
        <v>1.389002843525367</v>
      </c>
      <c r="AW18" s="102">
        <f t="shared" si="16"/>
        <v>0.99982173811628217</v>
      </c>
      <c r="AX18" s="102">
        <f t="shared" si="17"/>
        <v>0.99982173811628217</v>
      </c>
      <c r="AY18" s="102">
        <f t="shared" si="18"/>
        <v>0.47058823529411764</v>
      </c>
      <c r="AZ18" s="102">
        <f t="shared" si="19"/>
        <v>1</v>
      </c>
      <c r="BA18" s="102">
        <f t="shared" si="20"/>
        <v>0.99999509404722975</v>
      </c>
      <c r="BB18" s="102">
        <f t="shared" si="21"/>
        <v>0.99992341183826006</v>
      </c>
      <c r="BC18" s="102">
        <f t="shared" si="22"/>
        <v>1</v>
      </c>
      <c r="BD18" s="13">
        <f t="shared" si="23"/>
        <v>1.0507246728447028</v>
      </c>
    </row>
    <row r="19" spans="2:56">
      <c r="B19" s="32" t="s">
        <v>33</v>
      </c>
      <c r="C19" s="40"/>
      <c r="D19" s="77">
        <v>1</v>
      </c>
      <c r="E19" s="50">
        <v>40000</v>
      </c>
      <c r="F19" s="55"/>
      <c r="G19" s="51"/>
      <c r="H19" s="55"/>
      <c r="I19" s="51"/>
      <c r="J19" s="77"/>
      <c r="K19" s="41"/>
      <c r="L19" s="77"/>
      <c r="M19" s="50"/>
      <c r="N19" s="55"/>
      <c r="O19" s="51">
        <v>3153600</v>
      </c>
      <c r="P19" s="55">
        <v>1576800</v>
      </c>
      <c r="Q19" s="51">
        <v>4730400</v>
      </c>
      <c r="R19" s="150">
        <v>4730400</v>
      </c>
      <c r="S19" s="6">
        <v>4236555</v>
      </c>
      <c r="T19" s="55"/>
      <c r="U19" s="51"/>
      <c r="V19" s="77">
        <v>1</v>
      </c>
      <c r="W19" s="51"/>
      <c r="X19" s="55"/>
      <c r="Y19" s="51"/>
      <c r="Z19" s="55"/>
      <c r="AA19" s="55">
        <v>3784320</v>
      </c>
      <c r="AB19" s="100"/>
      <c r="AE19" s="106" t="s">
        <v>33</v>
      </c>
      <c r="AF19" s="102">
        <f t="shared" si="0"/>
        <v>0.99832026280048403</v>
      </c>
      <c r="AG19" s="102">
        <f>(9*((D19-(MIN($D$4:$D$224)))/(MAX($D$4:$D4239)-MIN($D$4:$D$224))))+1</f>
        <v>1</v>
      </c>
      <c r="AH19" s="102">
        <f t="shared" si="1"/>
        <v>3.5541629364368843</v>
      </c>
      <c r="AI19" s="102">
        <f t="shared" si="2"/>
        <v>0.99914325584563535</v>
      </c>
      <c r="AJ19" s="102">
        <f t="shared" si="3"/>
        <v>0.99995412208235257</v>
      </c>
      <c r="AK19" s="102">
        <f t="shared" si="4"/>
        <v>0.99998956814435835</v>
      </c>
      <c r="AL19" s="102">
        <f t="shared" si="5"/>
        <v>0.99992705847074037</v>
      </c>
      <c r="AM19" s="102">
        <f t="shared" si="6"/>
        <v>0.99993411371971974</v>
      </c>
      <c r="AN19" s="102">
        <f t="shared" si="7"/>
        <v>0.99996079097669677</v>
      </c>
      <c r="AO19" s="102">
        <f t="shared" si="8"/>
        <v>0.99980452842482492</v>
      </c>
      <c r="AP19" s="102">
        <f t="shared" si="9"/>
        <v>0.99996543403504567</v>
      </c>
      <c r="AQ19" s="102">
        <f t="shared" si="10"/>
        <v>0.99998431424493128</v>
      </c>
      <c r="AR19" s="102">
        <f t="shared" si="11"/>
        <v>1.1220532072942624</v>
      </c>
      <c r="AS19" s="102">
        <f t="shared" si="12"/>
        <v>1.0256084595304524</v>
      </c>
      <c r="AT19" s="102">
        <f t="shared" si="13"/>
        <v>1.0768336315357361</v>
      </c>
      <c r="AU19" s="102">
        <f t="shared" si="14"/>
        <v>1.0968120968202992</v>
      </c>
      <c r="AV19" s="102">
        <f t="shared" si="15"/>
        <v>1.2272104250465619</v>
      </c>
      <c r="AW19" s="102">
        <f t="shared" si="16"/>
        <v>0.99982173811628217</v>
      </c>
      <c r="AX19" s="102">
        <f t="shared" si="17"/>
        <v>0.99982173811628217</v>
      </c>
      <c r="AY19" s="102">
        <f t="shared" si="18"/>
        <v>1</v>
      </c>
      <c r="AZ19" s="102">
        <f t="shared" si="19"/>
        <v>1</v>
      </c>
      <c r="BA19" s="102">
        <f t="shared" si="20"/>
        <v>0.99999509404722975</v>
      </c>
      <c r="BB19" s="102">
        <f t="shared" si="21"/>
        <v>1.2095835046012831</v>
      </c>
      <c r="BC19" s="102">
        <f t="shared" si="22"/>
        <v>1</v>
      </c>
      <c r="BD19" s="13">
        <f t="shared" si="23"/>
        <v>1.1378702616787524</v>
      </c>
    </row>
    <row r="20" spans="2:56">
      <c r="B20" s="32" t="s">
        <v>34</v>
      </c>
      <c r="C20" s="40"/>
      <c r="D20" s="77">
        <v>1</v>
      </c>
      <c r="E20" s="50">
        <v>30000</v>
      </c>
      <c r="F20" s="55">
        <v>19710</v>
      </c>
      <c r="G20" s="51"/>
      <c r="H20" s="55"/>
      <c r="I20" s="51"/>
      <c r="J20" s="77"/>
      <c r="K20" s="41"/>
      <c r="L20" s="77"/>
      <c r="M20" s="50"/>
      <c r="N20" s="55"/>
      <c r="O20" s="51">
        <v>2304000</v>
      </c>
      <c r="P20" s="55">
        <v>439200</v>
      </c>
      <c r="Q20" s="51">
        <v>2743200</v>
      </c>
      <c r="R20" s="150">
        <v>2743200</v>
      </c>
      <c r="S20" s="6">
        <v>2628000</v>
      </c>
      <c r="T20" s="55"/>
      <c r="U20" s="51"/>
      <c r="V20" s="77">
        <v>1</v>
      </c>
      <c r="W20" s="51"/>
      <c r="X20" s="55"/>
      <c r="Y20" s="51"/>
      <c r="Z20" s="55"/>
      <c r="AA20" s="55">
        <v>2102400</v>
      </c>
      <c r="AB20" s="100">
        <v>144000</v>
      </c>
      <c r="AE20" s="106" t="s">
        <v>34</v>
      </c>
      <c r="AF20" s="102">
        <f t="shared" si="0"/>
        <v>0.99832026280048403</v>
      </c>
      <c r="AG20" s="102">
        <f>(9*((D20-(MIN($D$4:$D$224)))/(MAX($D$4:$D4240)-MIN($D$4:$D$224))))+1</f>
        <v>1</v>
      </c>
      <c r="AH20" s="102">
        <f t="shared" si="1"/>
        <v>2.9095792300805727</v>
      </c>
      <c r="AI20" s="102">
        <f t="shared" si="2"/>
        <v>1.2712855166438028</v>
      </c>
      <c r="AJ20" s="102">
        <f t="shared" si="3"/>
        <v>0.99995412208235257</v>
      </c>
      <c r="AK20" s="102">
        <f t="shared" si="4"/>
        <v>0.99998956814435835</v>
      </c>
      <c r="AL20" s="102">
        <f t="shared" si="5"/>
        <v>0.99992705847074037</v>
      </c>
      <c r="AM20" s="102">
        <f t="shared" si="6"/>
        <v>0.99993411371971974</v>
      </c>
      <c r="AN20" s="102">
        <f t="shared" si="7"/>
        <v>0.99996079097669677</v>
      </c>
      <c r="AO20" s="102">
        <f t="shared" si="8"/>
        <v>0.99980452842482492</v>
      </c>
      <c r="AP20" s="102">
        <f t="shared" si="9"/>
        <v>0.99996543403504567</v>
      </c>
      <c r="AQ20" s="102">
        <f t="shared" si="10"/>
        <v>0.99998431424493128</v>
      </c>
      <c r="AR20" s="102">
        <f t="shared" si="11"/>
        <v>1.0891671217566481</v>
      </c>
      <c r="AS20" s="102">
        <f t="shared" si="12"/>
        <v>1.0071299728253502</v>
      </c>
      <c r="AT20" s="102">
        <f t="shared" si="13"/>
        <v>1.0445547560255575</v>
      </c>
      <c r="AU20" s="102">
        <f t="shared" si="14"/>
        <v>1.0561399906256526</v>
      </c>
      <c r="AV20" s="102">
        <f t="shared" si="15"/>
        <v>1.1409369358134522</v>
      </c>
      <c r="AW20" s="102">
        <f t="shared" si="16"/>
        <v>0.99982173811628217</v>
      </c>
      <c r="AX20" s="102">
        <f t="shared" si="17"/>
        <v>0.99982173811628217</v>
      </c>
      <c r="AY20" s="102">
        <f t="shared" si="18"/>
        <v>1</v>
      </c>
      <c r="AZ20" s="102">
        <f t="shared" si="19"/>
        <v>1</v>
      </c>
      <c r="BA20" s="102">
        <f t="shared" si="20"/>
        <v>0.99999509404722975</v>
      </c>
      <c r="BB20" s="102">
        <f t="shared" si="21"/>
        <v>1.1164012411510507</v>
      </c>
      <c r="BC20" s="102">
        <f t="shared" si="22"/>
        <v>4.7650022703312302</v>
      </c>
      <c r="BD20" s="13">
        <f t="shared" si="23"/>
        <v>1.2665698249346777</v>
      </c>
    </row>
    <row r="21" spans="2:56">
      <c r="B21" s="32" t="s">
        <v>35</v>
      </c>
      <c r="C21" s="40"/>
      <c r="D21" s="77">
        <v>1</v>
      </c>
      <c r="E21" s="50">
        <v>11000</v>
      </c>
      <c r="F21" s="55">
        <v>19600</v>
      </c>
      <c r="G21" s="51"/>
      <c r="H21" s="55"/>
      <c r="I21" s="51"/>
      <c r="J21" s="77"/>
      <c r="K21" s="41"/>
      <c r="L21" s="77"/>
      <c r="M21" s="50"/>
      <c r="N21" s="55"/>
      <c r="O21" s="51"/>
      <c r="P21" s="55"/>
      <c r="Q21" s="51"/>
      <c r="R21" s="150"/>
      <c r="S21" s="6"/>
      <c r="T21" s="55"/>
      <c r="U21" s="51"/>
      <c r="V21" s="77"/>
      <c r="W21" s="51"/>
      <c r="X21" s="55"/>
      <c r="Y21" s="51"/>
      <c r="Z21" s="55"/>
      <c r="AA21" s="55"/>
      <c r="AB21" s="100">
        <v>127000</v>
      </c>
      <c r="AE21" s="106" t="s">
        <v>35</v>
      </c>
      <c r="AF21" s="102">
        <f t="shared" si="0"/>
        <v>0.99832026280048403</v>
      </c>
      <c r="AG21" s="102">
        <f>(9*((D21-(MIN($D$4:$D$224)))/(MAX($D$4:$D4241)-MIN($D$4:$D$224))))+1</f>
        <v>1</v>
      </c>
      <c r="AH21" s="102">
        <f t="shared" si="1"/>
        <v>1.684870188003581</v>
      </c>
      <c r="AI21" s="102">
        <f t="shared" si="2"/>
        <v>1.2697667115353402</v>
      </c>
      <c r="AJ21" s="102">
        <f t="shared" si="3"/>
        <v>0.99995412208235257</v>
      </c>
      <c r="AK21" s="102">
        <f t="shared" si="4"/>
        <v>0.99998956814435835</v>
      </c>
      <c r="AL21" s="102">
        <f t="shared" si="5"/>
        <v>0.99992705847074037</v>
      </c>
      <c r="AM21" s="102">
        <f t="shared" si="6"/>
        <v>0.99993411371971974</v>
      </c>
      <c r="AN21" s="102">
        <f t="shared" si="7"/>
        <v>0.99996079097669677</v>
      </c>
      <c r="AO21" s="102">
        <f t="shared" si="8"/>
        <v>0.99980452842482492</v>
      </c>
      <c r="AP21" s="102">
        <f t="shared" si="9"/>
        <v>0.99996543403504567</v>
      </c>
      <c r="AQ21" s="102">
        <f t="shared" si="10"/>
        <v>0.99998431424493128</v>
      </c>
      <c r="AR21" s="102">
        <f t="shared" si="11"/>
        <v>0.99998451690888057</v>
      </c>
      <c r="AS21" s="102">
        <f t="shared" si="12"/>
        <v>0.99999587352781072</v>
      </c>
      <c r="AT21" s="102">
        <f t="shared" si="13"/>
        <v>0.99999587352781072</v>
      </c>
      <c r="AU21" s="102">
        <f t="shared" si="14"/>
        <v>0.99999480055260781</v>
      </c>
      <c r="AV21" s="102">
        <f t="shared" si="15"/>
        <v>0.99998637477910002</v>
      </c>
      <c r="AW21" s="102">
        <f t="shared" si="16"/>
        <v>0.99982173811628217</v>
      </c>
      <c r="AX21" s="102">
        <f t="shared" si="17"/>
        <v>0.99982173811628217</v>
      </c>
      <c r="AY21" s="102">
        <f t="shared" si="18"/>
        <v>0.47058823529411764</v>
      </c>
      <c r="AZ21" s="102">
        <f t="shared" si="19"/>
        <v>1</v>
      </c>
      <c r="BA21" s="102">
        <f t="shared" si="20"/>
        <v>0.99999509404722975</v>
      </c>
      <c r="BB21" s="102">
        <f t="shared" si="21"/>
        <v>0.99992341183826006</v>
      </c>
      <c r="BC21" s="102">
        <f t="shared" si="22"/>
        <v>4.3205228356393484</v>
      </c>
      <c r="BD21" s="13">
        <f t="shared" si="23"/>
        <v>1.1559628160327418</v>
      </c>
    </row>
    <row r="22" spans="2:56">
      <c r="B22" s="32" t="s">
        <v>36</v>
      </c>
      <c r="C22" s="40"/>
      <c r="D22" s="77">
        <v>1</v>
      </c>
      <c r="E22" s="50">
        <v>7056</v>
      </c>
      <c r="F22" s="55">
        <v>3060</v>
      </c>
      <c r="G22" s="51"/>
      <c r="H22" s="55"/>
      <c r="I22" s="51"/>
      <c r="J22" s="77"/>
      <c r="K22" s="41"/>
      <c r="L22" s="77"/>
      <c r="M22" s="50"/>
      <c r="N22" s="55"/>
      <c r="O22" s="51"/>
      <c r="P22" s="55">
        <v>255500</v>
      </c>
      <c r="Q22" s="51">
        <v>255500</v>
      </c>
      <c r="R22" s="150"/>
      <c r="S22" s="6"/>
      <c r="T22" s="55">
        <v>204000</v>
      </c>
      <c r="U22" s="51"/>
      <c r="V22" s="77">
        <v>1</v>
      </c>
      <c r="W22" s="51"/>
      <c r="X22" s="55"/>
      <c r="Y22" s="51">
        <v>204000</v>
      </c>
      <c r="Z22" s="55"/>
      <c r="AA22" s="55"/>
      <c r="AB22" s="100"/>
      <c r="AE22" s="106" t="s">
        <v>36</v>
      </c>
      <c r="AF22" s="102">
        <f t="shared" si="0"/>
        <v>0.99832026280048403</v>
      </c>
      <c r="AG22" s="102">
        <f>(9*((D22-(MIN($D$4:$D$224)))/(MAX($D$4:$D4242)-MIN($D$4:$D$224))))+1</f>
        <v>1</v>
      </c>
      <c r="AH22" s="102">
        <f t="shared" si="1"/>
        <v>1.4306463742166518</v>
      </c>
      <c r="AI22" s="102">
        <f t="shared" si="2"/>
        <v>1.0413936524992322</v>
      </c>
      <c r="AJ22" s="102">
        <f t="shared" si="3"/>
        <v>0.99995412208235257</v>
      </c>
      <c r="AK22" s="102">
        <f t="shared" si="4"/>
        <v>0.99998956814435835</v>
      </c>
      <c r="AL22" s="102">
        <f t="shared" si="5"/>
        <v>0.99992705847074037</v>
      </c>
      <c r="AM22" s="102">
        <f t="shared" si="6"/>
        <v>0.99993411371971974</v>
      </c>
      <c r="AN22" s="102">
        <f t="shared" si="7"/>
        <v>0.99996079097669677</v>
      </c>
      <c r="AO22" s="102">
        <f t="shared" si="8"/>
        <v>0.99980452842482492</v>
      </c>
      <c r="AP22" s="102">
        <f t="shared" si="9"/>
        <v>0.99996543403504567</v>
      </c>
      <c r="AQ22" s="102">
        <f t="shared" si="10"/>
        <v>0.99998431424493128</v>
      </c>
      <c r="AR22" s="102">
        <f t="shared" si="11"/>
        <v>0.99998451690888057</v>
      </c>
      <c r="AS22" s="102">
        <f t="shared" si="12"/>
        <v>1.004146061074535</v>
      </c>
      <c r="AT22" s="102">
        <f t="shared" si="13"/>
        <v>1.004146061074535</v>
      </c>
      <c r="AU22" s="102">
        <f t="shared" si="14"/>
        <v>0.99999480055260781</v>
      </c>
      <c r="AV22" s="102">
        <f t="shared" si="15"/>
        <v>0.99998637477910002</v>
      </c>
      <c r="AW22" s="102">
        <f t="shared" si="16"/>
        <v>1.0426045902085523</v>
      </c>
      <c r="AX22" s="102">
        <f t="shared" si="17"/>
        <v>0.99982173811628217</v>
      </c>
      <c r="AY22" s="102">
        <f t="shared" si="18"/>
        <v>1</v>
      </c>
      <c r="AZ22" s="102">
        <f t="shared" si="19"/>
        <v>1</v>
      </c>
      <c r="BA22" s="102">
        <f t="shared" si="20"/>
        <v>0.99999509404722975</v>
      </c>
      <c r="BB22" s="102">
        <f t="shared" si="21"/>
        <v>0.99992341183826006</v>
      </c>
      <c r="BC22" s="102">
        <f t="shared" si="22"/>
        <v>1</v>
      </c>
      <c r="BD22" s="13">
        <f t="shared" si="23"/>
        <v>1.0216867861756256</v>
      </c>
    </row>
    <row r="23" spans="2:56">
      <c r="B23" s="32" t="s">
        <v>37</v>
      </c>
      <c r="C23" s="40"/>
      <c r="D23" s="77">
        <v>1</v>
      </c>
      <c r="E23" s="50">
        <v>108000</v>
      </c>
      <c r="F23" s="55">
        <v>5475</v>
      </c>
      <c r="G23" s="51"/>
      <c r="H23" s="55"/>
      <c r="I23" s="51"/>
      <c r="J23" s="77"/>
      <c r="K23" s="41"/>
      <c r="L23" s="77"/>
      <c r="M23" s="50"/>
      <c r="N23" s="55"/>
      <c r="O23" s="51"/>
      <c r="P23" s="55">
        <v>1356048</v>
      </c>
      <c r="Q23" s="51">
        <v>1356048</v>
      </c>
      <c r="R23" s="150">
        <v>1356048</v>
      </c>
      <c r="S23" s="6"/>
      <c r="T23" s="55"/>
      <c r="U23" s="51"/>
      <c r="V23" s="77"/>
      <c r="W23" s="51"/>
      <c r="X23" s="55"/>
      <c r="Y23" s="51"/>
      <c r="Z23" s="55"/>
      <c r="AA23" s="55">
        <v>47304</v>
      </c>
      <c r="AB23" s="100"/>
      <c r="AE23" s="106" t="s">
        <v>37</v>
      </c>
      <c r="AF23" s="102">
        <f t="shared" si="0"/>
        <v>0.99832026280048403</v>
      </c>
      <c r="AG23" s="102">
        <f>(9*((D23-(MIN($D$4:$D$224)))/(MAX($D$4:$D4243)-MIN($D$4:$D$224))))+1</f>
        <v>1</v>
      </c>
      <c r="AH23" s="102">
        <f t="shared" si="1"/>
        <v>7.9373321396598024</v>
      </c>
      <c r="AI23" s="102">
        <f t="shared" si="2"/>
        <v>1.0747383282895708</v>
      </c>
      <c r="AJ23" s="102">
        <f t="shared" si="3"/>
        <v>0.99995412208235257</v>
      </c>
      <c r="AK23" s="102">
        <f t="shared" si="4"/>
        <v>0.99998956814435835</v>
      </c>
      <c r="AL23" s="102">
        <f t="shared" si="5"/>
        <v>0.99992705847074037</v>
      </c>
      <c r="AM23" s="102">
        <f t="shared" si="6"/>
        <v>0.99993411371971974</v>
      </c>
      <c r="AN23" s="102">
        <f t="shared" si="7"/>
        <v>0.99996079097669677</v>
      </c>
      <c r="AO23" s="102">
        <f t="shared" si="8"/>
        <v>0.99980452842482492</v>
      </c>
      <c r="AP23" s="102">
        <f t="shared" si="9"/>
        <v>0.99996543403504567</v>
      </c>
      <c r="AQ23" s="102">
        <f t="shared" si="10"/>
        <v>0.99998431424493128</v>
      </c>
      <c r="AR23" s="102">
        <f t="shared" si="11"/>
        <v>0.99998451690888057</v>
      </c>
      <c r="AS23" s="102">
        <f t="shared" si="12"/>
        <v>1.0220226974900826</v>
      </c>
      <c r="AT23" s="102">
        <f t="shared" si="13"/>
        <v>1.0220226974900826</v>
      </c>
      <c r="AU23" s="102">
        <f t="shared" si="14"/>
        <v>1.027749092149346</v>
      </c>
      <c r="AV23" s="102">
        <f t="shared" si="15"/>
        <v>0.99998637477910002</v>
      </c>
      <c r="AW23" s="102">
        <f t="shared" si="16"/>
        <v>0.99982173811628217</v>
      </c>
      <c r="AX23" s="102">
        <f t="shared" si="17"/>
        <v>0.99982173811628217</v>
      </c>
      <c r="AY23" s="102">
        <f t="shared" si="18"/>
        <v>0.47058823529411764</v>
      </c>
      <c r="AZ23" s="102">
        <f t="shared" si="19"/>
        <v>1</v>
      </c>
      <c r="BA23" s="102">
        <f t="shared" si="20"/>
        <v>0.99999509404722975</v>
      </c>
      <c r="BB23" s="102">
        <f t="shared" si="21"/>
        <v>1.0025441629977978</v>
      </c>
      <c r="BC23" s="102">
        <f t="shared" si="22"/>
        <v>1</v>
      </c>
      <c r="BD23" s="13">
        <f t="shared" si="23"/>
        <v>1.2731019586765717</v>
      </c>
    </row>
    <row r="24" spans="2:56">
      <c r="B24" s="32" t="s">
        <v>38</v>
      </c>
      <c r="C24" s="40"/>
      <c r="D24" s="77">
        <v>1</v>
      </c>
      <c r="E24" s="50">
        <v>10000</v>
      </c>
      <c r="F24" s="55">
        <v>14600</v>
      </c>
      <c r="G24" s="51">
        <v>14580</v>
      </c>
      <c r="H24" s="55"/>
      <c r="I24" s="51">
        <v>7290</v>
      </c>
      <c r="J24" s="55">
        <v>4380</v>
      </c>
      <c r="K24" s="41">
        <v>11670</v>
      </c>
      <c r="L24" s="55">
        <v>4380</v>
      </c>
      <c r="M24" s="51">
        <v>11670</v>
      </c>
      <c r="N24" s="55">
        <v>11670</v>
      </c>
      <c r="O24" s="51">
        <v>31536</v>
      </c>
      <c r="P24" s="55"/>
      <c r="Q24" s="51">
        <v>31536</v>
      </c>
      <c r="R24" s="150"/>
      <c r="S24" s="6"/>
      <c r="T24" s="55"/>
      <c r="U24" s="51"/>
      <c r="V24" s="77">
        <v>1</v>
      </c>
      <c r="W24" s="51">
        <v>50</v>
      </c>
      <c r="X24" s="55"/>
      <c r="Y24" s="51"/>
      <c r="Z24" s="55"/>
      <c r="AA24" s="55"/>
      <c r="AB24" s="100"/>
      <c r="AE24" s="106" t="s">
        <v>38</v>
      </c>
      <c r="AF24" s="102">
        <f t="shared" si="0"/>
        <v>0.99832026280048403</v>
      </c>
      <c r="AG24" s="102">
        <f>(9*((D24-(MIN($D$4:$D$224)))/(MAX($D$4:$D4244)-MIN($D$4:$D$224))))+1</f>
        <v>1</v>
      </c>
      <c r="AH24" s="102">
        <f t="shared" si="1"/>
        <v>1.6204118173679498</v>
      </c>
      <c r="AI24" s="102">
        <f t="shared" si="2"/>
        <v>1.2007301156961299</v>
      </c>
      <c r="AJ24" s="102">
        <f t="shared" si="3"/>
        <v>2.5925732632720084</v>
      </c>
      <c r="AK24" s="102">
        <f t="shared" si="4"/>
        <v>0.99998956814435835</v>
      </c>
      <c r="AL24" s="102">
        <f t="shared" si="5"/>
        <v>3.215526009733642</v>
      </c>
      <c r="AM24" s="102">
        <f t="shared" si="6"/>
        <v>2.442843651856895</v>
      </c>
      <c r="AN24" s="102">
        <f t="shared" si="7"/>
        <v>3.2878073007201389</v>
      </c>
      <c r="AO24" s="102">
        <f t="shared" si="8"/>
        <v>5.2806320247597327</v>
      </c>
      <c r="AP24" s="102">
        <f t="shared" si="9"/>
        <v>1.9167490954366291</v>
      </c>
      <c r="AQ24" s="102">
        <f t="shared" si="10"/>
        <v>1.9152481225022613</v>
      </c>
      <c r="AR24" s="102">
        <f t="shared" si="11"/>
        <v>1.0012052038127344</v>
      </c>
      <c r="AS24" s="102">
        <f t="shared" si="12"/>
        <v>0.99999587352781072</v>
      </c>
      <c r="AT24" s="102">
        <f t="shared" si="13"/>
        <v>1.0005081252478636</v>
      </c>
      <c r="AU24" s="102">
        <f t="shared" si="14"/>
        <v>0.99999480055260781</v>
      </c>
      <c r="AV24" s="102">
        <f t="shared" si="15"/>
        <v>0.99998637477910002</v>
      </c>
      <c r="AW24" s="102">
        <f t="shared" si="16"/>
        <v>0.99982173811628217</v>
      </c>
      <c r="AX24" s="102">
        <f t="shared" si="17"/>
        <v>0.99982173811628217</v>
      </c>
      <c r="AY24" s="102">
        <f t="shared" si="18"/>
        <v>1</v>
      </c>
      <c r="AZ24" s="102">
        <f t="shared" si="19"/>
        <v>1.00001125</v>
      </c>
      <c r="BA24" s="102">
        <f t="shared" si="20"/>
        <v>0.99999509404722975</v>
      </c>
      <c r="BB24" s="102">
        <f t="shared" si="21"/>
        <v>0.99992341183826006</v>
      </c>
      <c r="BC24" s="102">
        <f t="shared" si="22"/>
        <v>1</v>
      </c>
      <c r="BD24" s="13">
        <f t="shared" si="23"/>
        <v>1.6030039517636832</v>
      </c>
    </row>
    <row r="25" spans="2:56">
      <c r="B25" s="32" t="s">
        <v>39</v>
      </c>
      <c r="C25" s="40"/>
      <c r="D25" s="77">
        <v>1</v>
      </c>
      <c r="E25" s="50">
        <v>38000</v>
      </c>
      <c r="F25" s="55">
        <v>36500</v>
      </c>
      <c r="G25" s="51"/>
      <c r="H25" s="55"/>
      <c r="I25" s="51"/>
      <c r="J25" s="77"/>
      <c r="K25" s="41"/>
      <c r="L25" s="77"/>
      <c r="M25" s="50"/>
      <c r="N25" s="55"/>
      <c r="O25" s="51"/>
      <c r="P25" s="55">
        <v>292000</v>
      </c>
      <c r="Q25" s="51">
        <v>292000</v>
      </c>
      <c r="R25" s="150"/>
      <c r="S25" s="6"/>
      <c r="T25" s="55"/>
      <c r="U25" s="51"/>
      <c r="V25" s="77">
        <v>1</v>
      </c>
      <c r="W25" s="51"/>
      <c r="X25" s="55"/>
      <c r="Y25" s="51"/>
      <c r="Z25" s="55"/>
      <c r="AA25" s="55"/>
      <c r="AB25" s="100"/>
      <c r="AE25" s="106" t="s">
        <v>39</v>
      </c>
      <c r="AF25" s="102">
        <f t="shared" si="0"/>
        <v>0.99832026280048403</v>
      </c>
      <c r="AG25" s="102">
        <f>(9*((D25-(MIN($D$4:$D$224)))/(MAX($D$4:$D4245)-MIN($D$4:$D$224))))+1</f>
        <v>1</v>
      </c>
      <c r="AH25" s="102">
        <f t="shared" si="1"/>
        <v>3.4252461951656219</v>
      </c>
      <c r="AI25" s="102">
        <f t="shared" si="2"/>
        <v>1.5031104054718711</v>
      </c>
      <c r="AJ25" s="102">
        <f t="shared" si="3"/>
        <v>0.99995412208235257</v>
      </c>
      <c r="AK25" s="102">
        <f t="shared" si="4"/>
        <v>0.99998956814435835</v>
      </c>
      <c r="AL25" s="102">
        <f t="shared" si="5"/>
        <v>0.99992705847074037</v>
      </c>
      <c r="AM25" s="102">
        <f t="shared" si="6"/>
        <v>0.99993411371971974</v>
      </c>
      <c r="AN25" s="102">
        <f t="shared" si="7"/>
        <v>0.99996079097669677</v>
      </c>
      <c r="AO25" s="102">
        <f t="shared" si="8"/>
        <v>0.99980452842482492</v>
      </c>
      <c r="AP25" s="102">
        <f t="shared" si="9"/>
        <v>0.99996543403504567</v>
      </c>
      <c r="AQ25" s="102">
        <f t="shared" si="10"/>
        <v>0.99998431424493128</v>
      </c>
      <c r="AR25" s="102">
        <f t="shared" si="11"/>
        <v>0.99998451690888057</v>
      </c>
      <c r="AS25" s="102">
        <f t="shared" si="12"/>
        <v>1.0047389450097814</v>
      </c>
      <c r="AT25" s="102">
        <f t="shared" si="13"/>
        <v>1.0047389450097814</v>
      </c>
      <c r="AU25" s="102">
        <f t="shared" si="14"/>
        <v>0.99999480055260781</v>
      </c>
      <c r="AV25" s="102">
        <f t="shared" si="15"/>
        <v>0.99998637477910002</v>
      </c>
      <c r="AW25" s="102">
        <f t="shared" si="16"/>
        <v>0.99982173811628217</v>
      </c>
      <c r="AX25" s="102">
        <f t="shared" si="17"/>
        <v>0.99982173811628217</v>
      </c>
      <c r="AY25" s="102">
        <f t="shared" si="18"/>
        <v>1</v>
      </c>
      <c r="AZ25" s="102">
        <f t="shared" si="19"/>
        <v>1</v>
      </c>
      <c r="BA25" s="102">
        <f t="shared" si="20"/>
        <v>0.99999509404722975</v>
      </c>
      <c r="BB25" s="102">
        <f t="shared" si="21"/>
        <v>0.99992341183826006</v>
      </c>
      <c r="BC25" s="102">
        <f t="shared" si="22"/>
        <v>1</v>
      </c>
      <c r="BD25" s="13">
        <f t="shared" si="23"/>
        <v>1.1223000982464519</v>
      </c>
    </row>
    <row r="26" spans="2:56">
      <c r="B26" s="32" t="s">
        <v>40</v>
      </c>
      <c r="C26" s="40"/>
      <c r="D26" s="77">
        <v>1</v>
      </c>
      <c r="E26" s="50">
        <v>20000</v>
      </c>
      <c r="F26" s="55">
        <v>9456</v>
      </c>
      <c r="G26" s="51"/>
      <c r="H26" s="55"/>
      <c r="I26" s="51"/>
      <c r="J26" s="77"/>
      <c r="K26" s="41"/>
      <c r="L26" s="77"/>
      <c r="M26" s="50"/>
      <c r="N26" s="55"/>
      <c r="O26" s="51"/>
      <c r="P26" s="55"/>
      <c r="Q26" s="51"/>
      <c r="R26" s="150"/>
      <c r="S26" s="6"/>
      <c r="T26" s="55"/>
      <c r="U26" s="51"/>
      <c r="V26" s="77"/>
      <c r="W26" s="51"/>
      <c r="X26" s="55"/>
      <c r="Y26" s="51"/>
      <c r="Z26" s="55"/>
      <c r="AA26" s="55"/>
      <c r="AB26" s="100"/>
      <c r="AE26" s="106" t="s">
        <v>40</v>
      </c>
      <c r="AF26" s="102">
        <f t="shared" si="0"/>
        <v>0.99832026280048403</v>
      </c>
      <c r="AG26" s="102">
        <f>(9*((D26-(MIN($D$4:$D$224)))/(MAX($D$4:$D4246)-MIN($D$4:$D$224))))+1</f>
        <v>1</v>
      </c>
      <c r="AH26" s="102">
        <f t="shared" si="1"/>
        <v>2.2649955237242612</v>
      </c>
      <c r="AI26" s="102">
        <f t="shared" si="2"/>
        <v>1.1297052658967501</v>
      </c>
      <c r="AJ26" s="102">
        <f t="shared" si="3"/>
        <v>0.99995412208235257</v>
      </c>
      <c r="AK26" s="102">
        <f t="shared" si="4"/>
        <v>0.99998956814435835</v>
      </c>
      <c r="AL26" s="102">
        <f t="shared" si="5"/>
        <v>0.99992705847074037</v>
      </c>
      <c r="AM26" s="102">
        <f t="shared" si="6"/>
        <v>0.99993411371971974</v>
      </c>
      <c r="AN26" s="102">
        <f t="shared" si="7"/>
        <v>0.99996079097669677</v>
      </c>
      <c r="AO26" s="102">
        <f t="shared" si="8"/>
        <v>0.99980452842482492</v>
      </c>
      <c r="AP26" s="102">
        <f t="shared" si="9"/>
        <v>0.99996543403504567</v>
      </c>
      <c r="AQ26" s="102">
        <f t="shared" si="10"/>
        <v>0.99998431424493128</v>
      </c>
      <c r="AR26" s="102">
        <f t="shared" si="11"/>
        <v>0.99998451690888057</v>
      </c>
      <c r="AS26" s="102">
        <f t="shared" si="12"/>
        <v>0.99999587352781072</v>
      </c>
      <c r="AT26" s="102">
        <f t="shared" si="13"/>
        <v>0.99999587352781072</v>
      </c>
      <c r="AU26" s="102">
        <f t="shared" si="14"/>
        <v>0.99999480055260781</v>
      </c>
      <c r="AV26" s="102">
        <f t="shared" si="15"/>
        <v>0.99998637477910002</v>
      </c>
      <c r="AW26" s="102">
        <f t="shared" si="16"/>
        <v>0.99982173811628217</v>
      </c>
      <c r="AX26" s="102">
        <f t="shared" si="17"/>
        <v>0.99982173811628217</v>
      </c>
      <c r="AY26" s="102">
        <f t="shared" si="18"/>
        <v>0.47058823529411764</v>
      </c>
      <c r="AZ26" s="102">
        <f t="shared" si="19"/>
        <v>1</v>
      </c>
      <c r="BA26" s="102">
        <f t="shared" si="20"/>
        <v>0.99999509404722975</v>
      </c>
      <c r="BB26" s="102">
        <f t="shared" si="21"/>
        <v>0.99992341183826006</v>
      </c>
      <c r="BC26" s="102">
        <f t="shared" si="22"/>
        <v>1</v>
      </c>
      <c r="BD26" s="13">
        <f t="shared" si="23"/>
        <v>1.0359436933011894</v>
      </c>
    </row>
    <row r="27" spans="2:56">
      <c r="B27" s="32" t="s">
        <v>41</v>
      </c>
      <c r="C27" s="43"/>
      <c r="D27" s="146">
        <v>1</v>
      </c>
      <c r="E27" s="44">
        <v>40000</v>
      </c>
      <c r="F27" s="147">
        <v>810</v>
      </c>
      <c r="G27" s="45"/>
      <c r="H27" s="147"/>
      <c r="I27" s="45"/>
      <c r="J27" s="77"/>
      <c r="K27" s="41"/>
      <c r="L27" s="77"/>
      <c r="M27" s="50"/>
      <c r="N27" s="55"/>
      <c r="O27" s="51">
        <v>1057536</v>
      </c>
      <c r="P27" s="55"/>
      <c r="Q27" s="51">
        <v>1057536</v>
      </c>
      <c r="R27" s="150">
        <v>1057536</v>
      </c>
      <c r="S27" s="6"/>
      <c r="T27" s="55"/>
      <c r="U27" s="51"/>
      <c r="V27" s="77">
        <v>1</v>
      </c>
      <c r="W27" s="51"/>
      <c r="X27" s="55"/>
      <c r="Y27" s="51"/>
      <c r="Z27" s="55"/>
      <c r="AA27" s="55">
        <v>684000</v>
      </c>
      <c r="AB27" s="100"/>
      <c r="AE27" s="106" t="s">
        <v>41</v>
      </c>
      <c r="AF27" s="102">
        <f t="shared" si="0"/>
        <v>0.99832026280048403</v>
      </c>
      <c r="AG27" s="102">
        <f>(9*((D27-(MIN($D$4:$D$224)))/(MAX($D$4:$D4247)-MIN($D$4:$D$224))))+1</f>
        <v>1</v>
      </c>
      <c r="AH27" s="102">
        <f t="shared" si="1"/>
        <v>3.5541629364368843</v>
      </c>
      <c r="AI27" s="102">
        <f t="shared" si="2"/>
        <v>1.0103271843715875</v>
      </c>
      <c r="AJ27" s="102">
        <f t="shared" si="3"/>
        <v>0.99995412208235257</v>
      </c>
      <c r="AK27" s="102">
        <f t="shared" si="4"/>
        <v>0.99998956814435835</v>
      </c>
      <c r="AL27" s="102">
        <f t="shared" si="5"/>
        <v>0.99992705847074037</v>
      </c>
      <c r="AM27" s="102">
        <f t="shared" si="6"/>
        <v>0.99993411371971974</v>
      </c>
      <c r="AN27" s="102">
        <f t="shared" si="7"/>
        <v>0.99996079097669677</v>
      </c>
      <c r="AO27" s="102">
        <f t="shared" si="8"/>
        <v>0.99980452842482492</v>
      </c>
      <c r="AP27" s="102">
        <f t="shared" si="9"/>
        <v>0.99996543403504567</v>
      </c>
      <c r="AQ27" s="102">
        <f t="shared" si="10"/>
        <v>0.99998431424493128</v>
      </c>
      <c r="AR27" s="102">
        <f t="shared" si="11"/>
        <v>1.0409193325340058</v>
      </c>
      <c r="AS27" s="102">
        <f t="shared" si="12"/>
        <v>0.99999587352781072</v>
      </c>
      <c r="AT27" s="102">
        <f t="shared" si="13"/>
        <v>1.0171738490167057</v>
      </c>
      <c r="AU27" s="102">
        <f t="shared" si="14"/>
        <v>1.0216394344579327</v>
      </c>
      <c r="AV27" s="102">
        <f t="shared" si="15"/>
        <v>0.99998637477910002</v>
      </c>
      <c r="AW27" s="102">
        <f t="shared" si="16"/>
        <v>0.99982173811628217</v>
      </c>
      <c r="AX27" s="102">
        <f t="shared" si="17"/>
        <v>0.99982173811628217</v>
      </c>
      <c r="AY27" s="102">
        <f t="shared" si="18"/>
        <v>1</v>
      </c>
      <c r="AZ27" s="102">
        <f t="shared" si="19"/>
        <v>1</v>
      </c>
      <c r="BA27" s="102">
        <f t="shared" si="20"/>
        <v>0.99999509404722975</v>
      </c>
      <c r="BB27" s="102">
        <f t="shared" si="21"/>
        <v>1.0378185960324899</v>
      </c>
      <c r="BC27" s="102">
        <f t="shared" si="22"/>
        <v>1</v>
      </c>
      <c r="BD27" s="13">
        <f t="shared" si="23"/>
        <v>1.1116459310139777</v>
      </c>
    </row>
    <row r="28" spans="2:56">
      <c r="B28" s="32" t="s">
        <v>42</v>
      </c>
      <c r="C28" s="40"/>
      <c r="D28" s="77">
        <v>1</v>
      </c>
      <c r="E28" s="50">
        <v>15000</v>
      </c>
      <c r="F28" s="55">
        <v>6500</v>
      </c>
      <c r="G28" s="51"/>
      <c r="H28" s="55"/>
      <c r="I28" s="51"/>
      <c r="J28" s="77"/>
      <c r="K28" s="41"/>
      <c r="L28" s="77"/>
      <c r="M28" s="50"/>
      <c r="N28" s="55"/>
      <c r="O28" s="51"/>
      <c r="P28" s="55"/>
      <c r="Q28" s="51"/>
      <c r="R28" s="150"/>
      <c r="S28" s="6"/>
      <c r="T28" s="55"/>
      <c r="U28" s="51"/>
      <c r="V28" s="77"/>
      <c r="W28" s="51"/>
      <c r="X28" s="55">
        <v>0</v>
      </c>
      <c r="Y28" s="51"/>
      <c r="Z28" s="55"/>
      <c r="AA28" s="55"/>
      <c r="AB28" s="100"/>
      <c r="AE28" s="106" t="s">
        <v>42</v>
      </c>
      <c r="AF28" s="102">
        <f t="shared" si="0"/>
        <v>0.99832026280048403</v>
      </c>
      <c r="AG28" s="102">
        <f>(9*((D28-(MIN($D$4:$D$224)))/(MAX($D$4:$D4248)-MIN($D$4:$D$224))))+1</f>
        <v>1</v>
      </c>
      <c r="AH28" s="102">
        <f t="shared" si="1"/>
        <v>1.9427036705461056</v>
      </c>
      <c r="AI28" s="102">
        <f t="shared" si="2"/>
        <v>1.0888908304366089</v>
      </c>
      <c r="AJ28" s="102">
        <f t="shared" si="3"/>
        <v>0.99995412208235257</v>
      </c>
      <c r="AK28" s="102">
        <f t="shared" si="4"/>
        <v>0.99998956814435835</v>
      </c>
      <c r="AL28" s="102">
        <f t="shared" si="5"/>
        <v>0.99992705847074037</v>
      </c>
      <c r="AM28" s="102">
        <f t="shared" si="6"/>
        <v>0.99993411371971974</v>
      </c>
      <c r="AN28" s="102">
        <f t="shared" si="7"/>
        <v>0.99996079097669677</v>
      </c>
      <c r="AO28" s="102">
        <f t="shared" si="8"/>
        <v>0.99980452842482492</v>
      </c>
      <c r="AP28" s="102">
        <f t="shared" si="9"/>
        <v>0.99996543403504567</v>
      </c>
      <c r="AQ28" s="102">
        <f t="shared" si="10"/>
        <v>0.99998431424493128</v>
      </c>
      <c r="AR28" s="102">
        <f t="shared" si="11"/>
        <v>0.99998451690888057</v>
      </c>
      <c r="AS28" s="102">
        <f t="shared" si="12"/>
        <v>0.99999587352781072</v>
      </c>
      <c r="AT28" s="102">
        <f t="shared" si="13"/>
        <v>0.99999587352781072</v>
      </c>
      <c r="AU28" s="102">
        <f t="shared" si="14"/>
        <v>0.99999480055260781</v>
      </c>
      <c r="AV28" s="102">
        <f t="shared" si="15"/>
        <v>0.99998637477910002</v>
      </c>
      <c r="AW28" s="102">
        <f t="shared" si="16"/>
        <v>0.99982173811628217</v>
      </c>
      <c r="AX28" s="102">
        <f t="shared" si="17"/>
        <v>0.99982173811628217</v>
      </c>
      <c r="AY28" s="102">
        <f t="shared" si="18"/>
        <v>0.47058823529411764</v>
      </c>
      <c r="AZ28" s="102">
        <f t="shared" si="19"/>
        <v>1</v>
      </c>
      <c r="BA28" s="102">
        <f t="shared" si="20"/>
        <v>0.99999509404722975</v>
      </c>
      <c r="BB28" s="102">
        <f t="shared" si="21"/>
        <v>0.99992341183826006</v>
      </c>
      <c r="BC28" s="102">
        <f t="shared" si="22"/>
        <v>1</v>
      </c>
      <c r="BD28" s="13">
        <f t="shared" si="23"/>
        <v>1.020814264607927</v>
      </c>
    </row>
    <row r="29" spans="2:56">
      <c r="B29" s="32" t="s">
        <v>43</v>
      </c>
      <c r="C29" s="40"/>
      <c r="D29" s="77">
        <v>1</v>
      </c>
      <c r="E29" s="50">
        <v>25000</v>
      </c>
      <c r="F29" s="55">
        <v>5475</v>
      </c>
      <c r="G29" s="51"/>
      <c r="H29" s="55"/>
      <c r="I29" s="51"/>
      <c r="J29" s="77"/>
      <c r="K29" s="41"/>
      <c r="L29" s="77"/>
      <c r="M29" s="50"/>
      <c r="N29" s="55"/>
      <c r="O29" s="51">
        <v>4730400</v>
      </c>
      <c r="P29" s="55"/>
      <c r="Q29" s="51">
        <v>4730400</v>
      </c>
      <c r="R29" s="150"/>
      <c r="S29" s="6"/>
      <c r="T29" s="55"/>
      <c r="U29" s="51"/>
      <c r="V29" s="77"/>
      <c r="W29" s="51"/>
      <c r="X29" s="55"/>
      <c r="Y29" s="51"/>
      <c r="Z29" s="55"/>
      <c r="AA29" s="55"/>
      <c r="AB29" s="100"/>
      <c r="AE29" s="106" t="s">
        <v>43</v>
      </c>
      <c r="AF29" s="102">
        <f t="shared" si="0"/>
        <v>0.99832026280048403</v>
      </c>
      <c r="AG29" s="102">
        <f>(9*((D29-(MIN($D$4:$D$224)))/(MAX($D$4:$D4249)-MIN($D$4:$D$224))))+1</f>
        <v>1</v>
      </c>
      <c r="AH29" s="102">
        <f t="shared" si="1"/>
        <v>2.5872873769024172</v>
      </c>
      <c r="AI29" s="102">
        <f t="shared" si="2"/>
        <v>1.0747383282895708</v>
      </c>
      <c r="AJ29" s="102">
        <f t="shared" si="3"/>
        <v>0.99995412208235257</v>
      </c>
      <c r="AK29" s="102">
        <f t="shared" si="4"/>
        <v>0.99998956814435835</v>
      </c>
      <c r="AL29" s="102">
        <f t="shared" si="5"/>
        <v>0.99992705847074037</v>
      </c>
      <c r="AM29" s="102">
        <f t="shared" si="6"/>
        <v>0.99993411371971974</v>
      </c>
      <c r="AN29" s="102">
        <f t="shared" si="7"/>
        <v>0.99996079097669677</v>
      </c>
      <c r="AO29" s="102">
        <f t="shared" si="8"/>
        <v>0.99980452842482492</v>
      </c>
      <c r="AP29" s="102">
        <f t="shared" si="9"/>
        <v>0.99996543403504567</v>
      </c>
      <c r="AQ29" s="102">
        <f t="shared" si="10"/>
        <v>0.99998431424493128</v>
      </c>
      <c r="AR29" s="102">
        <f t="shared" si="11"/>
        <v>1.1830875524869531</v>
      </c>
      <c r="AS29" s="102">
        <f t="shared" si="12"/>
        <v>0.99999587352781072</v>
      </c>
      <c r="AT29" s="102">
        <f t="shared" si="13"/>
        <v>1.0768336315357361</v>
      </c>
      <c r="AU29" s="102">
        <f t="shared" si="14"/>
        <v>0.99999480055260781</v>
      </c>
      <c r="AV29" s="102">
        <f t="shared" si="15"/>
        <v>0.99998637477910002</v>
      </c>
      <c r="AW29" s="102">
        <f t="shared" si="16"/>
        <v>0.99982173811628217</v>
      </c>
      <c r="AX29" s="102">
        <f t="shared" si="17"/>
        <v>0.99982173811628217</v>
      </c>
      <c r="AY29" s="102">
        <f t="shared" si="18"/>
        <v>0.47058823529411764</v>
      </c>
      <c r="AZ29" s="102">
        <f t="shared" si="19"/>
        <v>1</v>
      </c>
      <c r="BA29" s="102">
        <f t="shared" si="20"/>
        <v>0.99999509404722975</v>
      </c>
      <c r="BB29" s="102">
        <f t="shared" si="21"/>
        <v>0.99992341183826006</v>
      </c>
      <c r="BC29" s="102">
        <f t="shared" si="22"/>
        <v>1</v>
      </c>
      <c r="BD29" s="13">
        <f t="shared" si="23"/>
        <v>1.0579130978493965</v>
      </c>
    </row>
    <row r="30" spans="2:56">
      <c r="B30" s="32" t="s">
        <v>44</v>
      </c>
      <c r="C30" s="40">
        <v>20000</v>
      </c>
      <c r="D30" s="77">
        <v>1</v>
      </c>
      <c r="E30" s="50">
        <v>5000</v>
      </c>
      <c r="F30" s="55">
        <v>803</v>
      </c>
      <c r="G30" s="51"/>
      <c r="H30" s="55"/>
      <c r="I30" s="51"/>
      <c r="J30" s="77"/>
      <c r="K30" s="41"/>
      <c r="L30" s="77"/>
      <c r="M30" s="50"/>
      <c r="N30" s="55"/>
      <c r="O30" s="51">
        <v>684288</v>
      </c>
      <c r="P30" s="55"/>
      <c r="Q30" s="51">
        <v>684288</v>
      </c>
      <c r="R30" s="150">
        <v>684288</v>
      </c>
      <c r="S30" s="6"/>
      <c r="T30" s="55"/>
      <c r="U30" s="51"/>
      <c r="V30" s="77">
        <v>13</v>
      </c>
      <c r="W30" s="51"/>
      <c r="X30" s="55"/>
      <c r="Y30" s="51"/>
      <c r="Z30" s="55"/>
      <c r="AA30" s="55"/>
      <c r="AB30" s="100"/>
      <c r="AE30" s="106" t="s">
        <v>44</v>
      </c>
      <c r="AF30" s="102">
        <f t="shared" si="0"/>
        <v>1.0319150067908043</v>
      </c>
      <c r="AG30" s="102">
        <f>(9*((D30-(MIN($D$4:$D$224)))/(MAX($D$4:$D4250)-MIN($D$4:$D$224))))+1</f>
        <v>1</v>
      </c>
      <c r="AH30" s="102">
        <f t="shared" si="1"/>
        <v>1.298119964189794</v>
      </c>
      <c r="AI30" s="102">
        <f t="shared" si="2"/>
        <v>1.0102305331374126</v>
      </c>
      <c r="AJ30" s="102">
        <f t="shared" si="3"/>
        <v>0.99995412208235257</v>
      </c>
      <c r="AK30" s="102">
        <f t="shared" si="4"/>
        <v>0.99998956814435835</v>
      </c>
      <c r="AL30" s="102">
        <f t="shared" si="5"/>
        <v>0.99992705847074037</v>
      </c>
      <c r="AM30" s="102">
        <f t="shared" si="6"/>
        <v>0.99993411371971974</v>
      </c>
      <c r="AN30" s="102">
        <f t="shared" si="7"/>
        <v>0.99996079097669677</v>
      </c>
      <c r="AO30" s="102">
        <f t="shared" si="8"/>
        <v>0.99980452842482492</v>
      </c>
      <c r="AP30" s="102">
        <f t="shared" si="9"/>
        <v>0.99996543403504567</v>
      </c>
      <c r="AQ30" s="102">
        <f t="shared" si="10"/>
        <v>0.99998431424493128</v>
      </c>
      <c r="AR30" s="102">
        <f t="shared" si="11"/>
        <v>1.0264717505486676</v>
      </c>
      <c r="AS30" s="102">
        <f t="shared" si="12"/>
        <v>0.99999587352781072</v>
      </c>
      <c r="AT30" s="102">
        <f t="shared" si="13"/>
        <v>1.0111110341382723</v>
      </c>
      <c r="AU30" s="102">
        <f t="shared" si="14"/>
        <v>1.0140001519031123</v>
      </c>
      <c r="AV30" s="102">
        <f t="shared" si="15"/>
        <v>0.99998637477910002</v>
      </c>
      <c r="AW30" s="102">
        <f t="shared" si="16"/>
        <v>0.99982173811628217</v>
      </c>
      <c r="AX30" s="102">
        <f t="shared" si="17"/>
        <v>0.99982173811628217</v>
      </c>
      <c r="AY30" s="102">
        <f t="shared" si="18"/>
        <v>7.3529411764705888</v>
      </c>
      <c r="AZ30" s="102">
        <f t="shared" si="19"/>
        <v>1</v>
      </c>
      <c r="BA30" s="102">
        <f t="shared" si="20"/>
        <v>0.99999509404722975</v>
      </c>
      <c r="BB30" s="102">
        <f t="shared" si="21"/>
        <v>0.99992341183826006</v>
      </c>
      <c r="BC30" s="102">
        <f t="shared" si="22"/>
        <v>1</v>
      </c>
      <c r="BD30" s="13">
        <f t="shared" si="23"/>
        <v>1.2809939074042618</v>
      </c>
    </row>
    <row r="31" spans="2:56">
      <c r="B31" s="32" t="s">
        <v>45</v>
      </c>
      <c r="C31" s="40">
        <v>12000</v>
      </c>
      <c r="D31" s="77"/>
      <c r="E31" s="50"/>
      <c r="F31" s="55">
        <v>1243</v>
      </c>
      <c r="G31" s="51">
        <v>1243</v>
      </c>
      <c r="H31" s="55">
        <v>100</v>
      </c>
      <c r="I31" s="51">
        <v>699</v>
      </c>
      <c r="J31" s="55">
        <v>444</v>
      </c>
      <c r="K31" s="41">
        <v>1243</v>
      </c>
      <c r="L31" s="55">
        <v>48</v>
      </c>
      <c r="M31" s="51">
        <v>964.8</v>
      </c>
      <c r="N31" s="55">
        <v>1064.8</v>
      </c>
      <c r="O31" s="51">
        <v>434804.4</v>
      </c>
      <c r="P31" s="55"/>
      <c r="Q31" s="51">
        <v>434804.4</v>
      </c>
      <c r="R31" s="150">
        <v>434804.4</v>
      </c>
      <c r="S31" s="6">
        <v>434804.4</v>
      </c>
      <c r="T31" s="55"/>
      <c r="U31" s="51"/>
      <c r="V31" s="77"/>
      <c r="W31" s="51"/>
      <c r="X31" s="55"/>
      <c r="Y31" s="51"/>
      <c r="Z31" s="55"/>
      <c r="AA31" s="55"/>
      <c r="AB31" s="100"/>
      <c r="AE31" s="106" t="s">
        <v>45</v>
      </c>
      <c r="AF31" s="102">
        <f t="shared" si="0"/>
        <v>1.018477109194676</v>
      </c>
      <c r="AG31" s="102">
        <f>(9*((D31-(MIN($D$4:$D$224)))/(MAX($D$4:$D4251)-MIN($D$4:$D$224))))+1</f>
        <v>-0.125</v>
      </c>
      <c r="AH31" s="102">
        <f t="shared" si="1"/>
        <v>0.97582811101163835</v>
      </c>
      <c r="AI31" s="102">
        <f t="shared" si="2"/>
        <v>1.0163057535712632</v>
      </c>
      <c r="AJ31" s="102">
        <f t="shared" si="3"/>
        <v>1.1357309116913197</v>
      </c>
      <c r="AK31" s="102">
        <f t="shared" si="4"/>
        <v>1.1043081245609927</v>
      </c>
      <c r="AL31" s="102">
        <f t="shared" si="5"/>
        <v>1.2123692624395699</v>
      </c>
      <c r="AM31" s="102">
        <f t="shared" si="6"/>
        <v>1.1462016559418444</v>
      </c>
      <c r="AN31" s="102">
        <f t="shared" si="7"/>
        <v>1.2436448708062682</v>
      </c>
      <c r="AO31" s="102">
        <f t="shared" si="8"/>
        <v>1.0467177064668514</v>
      </c>
      <c r="AP31" s="102">
        <f t="shared" si="9"/>
        <v>1.0757591680984775</v>
      </c>
      <c r="AQ31" s="102">
        <f t="shared" si="10"/>
        <v>1.0834952742305701</v>
      </c>
      <c r="AR31" s="102">
        <f t="shared" si="11"/>
        <v>1.0168148072696752</v>
      </c>
      <c r="AS31" s="102">
        <f t="shared" si="12"/>
        <v>0.99999587352781072</v>
      </c>
      <c r="AT31" s="102">
        <f t="shared" si="13"/>
        <v>1.007058573356151</v>
      </c>
      <c r="AU31" s="102">
        <f t="shared" si="14"/>
        <v>1.008893960541889</v>
      </c>
      <c r="AV31" s="102">
        <f t="shared" si="15"/>
        <v>1.0233067416437138</v>
      </c>
      <c r="AW31" s="102">
        <f t="shared" si="16"/>
        <v>0.99982173811628217</v>
      </c>
      <c r="AX31" s="102">
        <f t="shared" si="17"/>
        <v>0.99982173811628217</v>
      </c>
      <c r="AY31" s="102">
        <f t="shared" si="18"/>
        <v>0.47058823529411764</v>
      </c>
      <c r="AZ31" s="102">
        <f t="shared" si="19"/>
        <v>1</v>
      </c>
      <c r="BA31" s="102">
        <f t="shared" si="20"/>
        <v>0.99999509404722975</v>
      </c>
      <c r="BB31" s="102">
        <f t="shared" si="21"/>
        <v>0.99992341183826006</v>
      </c>
      <c r="BC31" s="102">
        <f t="shared" si="22"/>
        <v>1</v>
      </c>
      <c r="BD31" s="13">
        <f t="shared" si="23"/>
        <v>0.97750242174020319</v>
      </c>
    </row>
    <row r="32" spans="2:56">
      <c r="B32" s="32" t="s">
        <v>46</v>
      </c>
      <c r="C32" s="40"/>
      <c r="D32" s="77">
        <v>1</v>
      </c>
      <c r="E32" s="50">
        <v>40000</v>
      </c>
      <c r="F32" s="55">
        <v>208</v>
      </c>
      <c r="G32" s="51"/>
      <c r="H32" s="55"/>
      <c r="I32" s="51"/>
      <c r="J32" s="77"/>
      <c r="K32" s="41"/>
      <c r="L32" s="77"/>
      <c r="M32" s="50"/>
      <c r="N32" s="55"/>
      <c r="O32" s="51">
        <v>3342816</v>
      </c>
      <c r="P32" s="55"/>
      <c r="Q32" s="51">
        <v>3342816</v>
      </c>
      <c r="R32" s="150">
        <v>43274</v>
      </c>
      <c r="S32" s="6">
        <v>43274</v>
      </c>
      <c r="T32" s="55"/>
      <c r="U32" s="51"/>
      <c r="V32" s="77">
        <v>1</v>
      </c>
      <c r="W32" s="51"/>
      <c r="X32" s="55"/>
      <c r="Y32" s="51"/>
      <c r="Z32" s="55"/>
      <c r="AA32" s="55"/>
      <c r="AB32" s="100"/>
      <c r="AE32" s="106" t="s">
        <v>46</v>
      </c>
      <c r="AF32" s="102">
        <f t="shared" si="0"/>
        <v>0.99832026280048403</v>
      </c>
      <c r="AG32" s="102">
        <f>(9*((D32-(MIN($D$4:$D$224)))/(MAX($D$4:$D4252)-MIN($D$4:$D$224))))+1</f>
        <v>1</v>
      </c>
      <c r="AH32" s="102">
        <f t="shared" si="1"/>
        <v>3.5541629364368843</v>
      </c>
      <c r="AI32" s="102">
        <f t="shared" si="2"/>
        <v>1.0020151782325466</v>
      </c>
      <c r="AJ32" s="102">
        <f t="shared" si="3"/>
        <v>0.99995412208235257</v>
      </c>
      <c r="AK32" s="102">
        <f t="shared" si="4"/>
        <v>0.99998956814435835</v>
      </c>
      <c r="AL32" s="102">
        <f t="shared" si="5"/>
        <v>0.99992705847074037</v>
      </c>
      <c r="AM32" s="102">
        <f t="shared" si="6"/>
        <v>0.99993411371971974</v>
      </c>
      <c r="AN32" s="102">
        <f t="shared" si="7"/>
        <v>0.99996079097669677</v>
      </c>
      <c r="AO32" s="102">
        <f t="shared" si="8"/>
        <v>0.99980452842482492</v>
      </c>
      <c r="AP32" s="102">
        <f t="shared" si="9"/>
        <v>0.99996543403504567</v>
      </c>
      <c r="AQ32" s="102">
        <f t="shared" si="10"/>
        <v>0.99998431424493128</v>
      </c>
      <c r="AR32" s="102">
        <f t="shared" si="11"/>
        <v>1.1293773287173852</v>
      </c>
      <c r="AS32" s="102">
        <f t="shared" si="12"/>
        <v>0.99999587352781072</v>
      </c>
      <c r="AT32" s="102">
        <f t="shared" si="13"/>
        <v>1.0542945558534114</v>
      </c>
      <c r="AU32" s="102">
        <f t="shared" si="14"/>
        <v>1.0008804913353511</v>
      </c>
      <c r="AV32" s="102">
        <f t="shared" si="15"/>
        <v>1.00230733923047</v>
      </c>
      <c r="AW32" s="102">
        <f t="shared" si="16"/>
        <v>0.99982173811628217</v>
      </c>
      <c r="AX32" s="102">
        <f t="shared" si="17"/>
        <v>0.99982173811628217</v>
      </c>
      <c r="AY32" s="102">
        <f t="shared" si="18"/>
        <v>1</v>
      </c>
      <c r="AZ32" s="102">
        <f t="shared" si="19"/>
        <v>1</v>
      </c>
      <c r="BA32" s="102">
        <f t="shared" si="20"/>
        <v>0.99999509404722975</v>
      </c>
      <c r="BB32" s="102">
        <f t="shared" si="21"/>
        <v>0.99992341183826006</v>
      </c>
      <c r="BC32" s="102">
        <f t="shared" si="22"/>
        <v>1</v>
      </c>
      <c r="BD32" s="13">
        <f t="shared" si="23"/>
        <v>1.1141848282646278</v>
      </c>
    </row>
    <row r="33" spans="2:56">
      <c r="B33" s="32" t="s">
        <v>47</v>
      </c>
      <c r="C33" s="40"/>
      <c r="D33" s="77">
        <v>1</v>
      </c>
      <c r="E33" s="50">
        <v>40000</v>
      </c>
      <c r="F33" s="55">
        <v>8577.5</v>
      </c>
      <c r="G33" s="51"/>
      <c r="H33" s="55"/>
      <c r="I33" s="51"/>
      <c r="J33" s="77"/>
      <c r="K33" s="41"/>
      <c r="L33" s="77"/>
      <c r="M33" s="50"/>
      <c r="N33" s="55"/>
      <c r="O33" s="51">
        <v>2903040</v>
      </c>
      <c r="P33" s="55"/>
      <c r="Q33" s="51">
        <v>2903040</v>
      </c>
      <c r="R33" s="150"/>
      <c r="S33" s="6"/>
      <c r="T33" s="55"/>
      <c r="U33" s="51"/>
      <c r="V33" s="77">
        <v>5</v>
      </c>
      <c r="W33" s="51"/>
      <c r="X33" s="55"/>
      <c r="Y33" s="51"/>
      <c r="Z33" s="55"/>
      <c r="AA33" s="55"/>
      <c r="AB33" s="100"/>
      <c r="AE33" s="106" t="s">
        <v>47</v>
      </c>
      <c r="AF33" s="102">
        <f t="shared" si="0"/>
        <v>0.99832026280048403</v>
      </c>
      <c r="AG33" s="102">
        <f>(9*((D33-(MIN($D$4:$D$224)))/(MAX($D$4:$D4253)-MIN($D$4:$D$224))))+1</f>
        <v>1</v>
      </c>
      <c r="AH33" s="102">
        <f t="shared" si="1"/>
        <v>3.5541629364368843</v>
      </c>
      <c r="AI33" s="102">
        <f t="shared" si="2"/>
        <v>1.1175755360078008</v>
      </c>
      <c r="AJ33" s="102">
        <f t="shared" si="3"/>
        <v>0.99995412208235257</v>
      </c>
      <c r="AK33" s="102">
        <f t="shared" si="4"/>
        <v>0.99998956814435835</v>
      </c>
      <c r="AL33" s="102">
        <f t="shared" si="5"/>
        <v>0.99992705847074037</v>
      </c>
      <c r="AM33" s="102">
        <f t="shared" si="6"/>
        <v>0.99993411371971974</v>
      </c>
      <c r="AN33" s="102">
        <f t="shared" si="7"/>
        <v>0.99996079097669677</v>
      </c>
      <c r="AO33" s="102">
        <f t="shared" si="8"/>
        <v>0.99980452842482492</v>
      </c>
      <c r="AP33" s="102">
        <f t="shared" si="9"/>
        <v>0.99996543403504567</v>
      </c>
      <c r="AQ33" s="102">
        <f t="shared" si="10"/>
        <v>0.99998431424493128</v>
      </c>
      <c r="AR33" s="102">
        <f t="shared" si="11"/>
        <v>1.1123545990170676</v>
      </c>
      <c r="AS33" s="102">
        <f t="shared" si="12"/>
        <v>0.99999587352781072</v>
      </c>
      <c r="AT33" s="102">
        <f t="shared" si="13"/>
        <v>1.0471511003600718</v>
      </c>
      <c r="AU33" s="102">
        <f t="shared" si="14"/>
        <v>0.99999480055260781</v>
      </c>
      <c r="AV33" s="102">
        <f t="shared" si="15"/>
        <v>0.99998637477910002</v>
      </c>
      <c r="AW33" s="102">
        <f t="shared" si="16"/>
        <v>0.99982173811628217</v>
      </c>
      <c r="AX33" s="102">
        <f t="shared" si="17"/>
        <v>0.99982173811628217</v>
      </c>
      <c r="AY33" s="102">
        <f t="shared" si="18"/>
        <v>3.1176470588235294</v>
      </c>
      <c r="AZ33" s="102">
        <f t="shared" si="19"/>
        <v>1</v>
      </c>
      <c r="BA33" s="102">
        <f t="shared" si="20"/>
        <v>0.99999509404722975</v>
      </c>
      <c r="BB33" s="102">
        <f t="shared" si="21"/>
        <v>0.99992341183826006</v>
      </c>
      <c r="BC33" s="102">
        <f t="shared" si="22"/>
        <v>1</v>
      </c>
      <c r="BD33" s="13">
        <f t="shared" si="23"/>
        <v>1.2060946022717534</v>
      </c>
    </row>
    <row r="34" spans="2:56">
      <c r="B34" s="32" t="s">
        <v>48</v>
      </c>
      <c r="C34" s="40">
        <v>40000</v>
      </c>
      <c r="D34" s="77">
        <v>1</v>
      </c>
      <c r="E34" s="50">
        <v>87900</v>
      </c>
      <c r="F34" s="55">
        <v>17520</v>
      </c>
      <c r="G34" s="51"/>
      <c r="H34" s="55"/>
      <c r="I34" s="51"/>
      <c r="J34" s="77"/>
      <c r="K34" s="41"/>
      <c r="L34" s="77"/>
      <c r="M34" s="50"/>
      <c r="N34" s="55"/>
      <c r="O34" s="51">
        <v>2177280</v>
      </c>
      <c r="P34" s="55">
        <v>933120</v>
      </c>
      <c r="Q34" s="51">
        <v>3110400</v>
      </c>
      <c r="R34" s="150"/>
      <c r="S34" s="6"/>
      <c r="T34" s="55"/>
      <c r="U34" s="51"/>
      <c r="V34" s="77"/>
      <c r="W34" s="51"/>
      <c r="X34" s="55"/>
      <c r="Y34" s="51"/>
      <c r="Z34" s="55"/>
      <c r="AA34" s="55">
        <v>2239488</v>
      </c>
      <c r="AB34" s="100"/>
      <c r="AE34" s="106" t="s">
        <v>48</v>
      </c>
      <c r="AF34" s="102">
        <f t="shared" si="0"/>
        <v>1.0655097507811244</v>
      </c>
      <c r="AG34" s="102">
        <f>(9*((D34-(MIN($D$4:$D$224)))/(MAX($D$4:$D4254)-MIN($D$4:$D$224))))+1</f>
        <v>1</v>
      </c>
      <c r="AH34" s="102">
        <f t="shared" si="1"/>
        <v>6.6417188898836166</v>
      </c>
      <c r="AI34" s="102">
        <f t="shared" si="2"/>
        <v>1.2410474876662287</v>
      </c>
      <c r="AJ34" s="102">
        <f t="shared" si="3"/>
        <v>0.99995412208235257</v>
      </c>
      <c r="AK34" s="102">
        <f t="shared" si="4"/>
        <v>0.99998956814435835</v>
      </c>
      <c r="AL34" s="102">
        <f t="shared" si="5"/>
        <v>0.99992705847074037</v>
      </c>
      <c r="AM34" s="102">
        <f t="shared" si="6"/>
        <v>0.99993411371971974</v>
      </c>
      <c r="AN34" s="102">
        <f t="shared" si="7"/>
        <v>0.99996079097669677</v>
      </c>
      <c r="AO34" s="102">
        <f t="shared" si="8"/>
        <v>0.99980452842482492</v>
      </c>
      <c r="AP34" s="102">
        <f t="shared" si="9"/>
        <v>0.99996543403504567</v>
      </c>
      <c r="AQ34" s="102">
        <f t="shared" si="10"/>
        <v>0.99998431424493128</v>
      </c>
      <c r="AR34" s="102">
        <f t="shared" si="11"/>
        <v>1.0842620784900208</v>
      </c>
      <c r="AS34" s="102">
        <f t="shared" si="12"/>
        <v>1.0151529107238946</v>
      </c>
      <c r="AT34" s="102">
        <f t="shared" si="13"/>
        <v>1.0505193308480905</v>
      </c>
      <c r="AU34" s="102">
        <f t="shared" si="14"/>
        <v>0.99999480055260781</v>
      </c>
      <c r="AV34" s="102">
        <f t="shared" si="15"/>
        <v>0.99998637477910002</v>
      </c>
      <c r="AW34" s="102">
        <f t="shared" si="16"/>
        <v>0.99982173811628217</v>
      </c>
      <c r="AX34" s="102">
        <f t="shared" si="17"/>
        <v>0.99982173811628217</v>
      </c>
      <c r="AY34" s="102">
        <f t="shared" si="18"/>
        <v>0.47058823529411764</v>
      </c>
      <c r="AZ34" s="102">
        <f t="shared" si="19"/>
        <v>1</v>
      </c>
      <c r="BA34" s="102">
        <f t="shared" si="20"/>
        <v>0.99999509404722975</v>
      </c>
      <c r="BB34" s="102">
        <f t="shared" si="21"/>
        <v>1.1239962338569258</v>
      </c>
      <c r="BC34" s="102">
        <f t="shared" si="22"/>
        <v>1</v>
      </c>
      <c r="BD34" s="13">
        <f t="shared" si="23"/>
        <v>1.237163941385591</v>
      </c>
    </row>
    <row r="35" spans="2:56">
      <c r="B35" s="32" t="s">
        <v>49</v>
      </c>
      <c r="C35" s="40"/>
      <c r="D35" s="77">
        <v>1</v>
      </c>
      <c r="E35" s="50">
        <v>12000</v>
      </c>
      <c r="F35" s="55">
        <v>1278</v>
      </c>
      <c r="G35" s="51"/>
      <c r="H35" s="55"/>
      <c r="I35" s="51"/>
      <c r="J35" s="77"/>
      <c r="K35" s="41"/>
      <c r="L35" s="77"/>
      <c r="M35" s="50"/>
      <c r="N35" s="55"/>
      <c r="O35" s="51">
        <v>283824</v>
      </c>
      <c r="P35" s="55"/>
      <c r="Q35" s="51">
        <v>283824</v>
      </c>
      <c r="R35" s="150">
        <v>283824</v>
      </c>
      <c r="S35" s="6">
        <v>204984</v>
      </c>
      <c r="T35" s="55"/>
      <c r="U35" s="51">
        <v>163987</v>
      </c>
      <c r="V35" s="77">
        <v>3</v>
      </c>
      <c r="W35" s="51">
        <v>792</v>
      </c>
      <c r="X35" s="55"/>
      <c r="Y35" s="51"/>
      <c r="Z35" s="55"/>
      <c r="AA35" s="55">
        <v>163987</v>
      </c>
      <c r="AB35" s="100"/>
      <c r="AE35" s="106" t="s">
        <v>49</v>
      </c>
      <c r="AF35" s="102">
        <f t="shared" si="0"/>
        <v>0.99832026280048403</v>
      </c>
      <c r="AG35" s="102">
        <f>(9*((D35-(MIN($D$4:$D$224)))/(MAX($D$4:$D4255)-MIN($D$4:$D$224))))+1</f>
        <v>1</v>
      </c>
      <c r="AH35" s="102">
        <f t="shared" si="1"/>
        <v>1.7493285586392122</v>
      </c>
      <c r="AI35" s="102">
        <f t="shared" si="2"/>
        <v>1.0167890097421375</v>
      </c>
      <c r="AJ35" s="102">
        <f t="shared" si="3"/>
        <v>0.99995412208235257</v>
      </c>
      <c r="AK35" s="102">
        <f t="shared" si="4"/>
        <v>0.99998956814435835</v>
      </c>
      <c r="AL35" s="102">
        <f t="shared" si="5"/>
        <v>0.99992705847074037</v>
      </c>
      <c r="AM35" s="102">
        <f t="shared" si="6"/>
        <v>0.99993411371971974</v>
      </c>
      <c r="AN35" s="102">
        <f t="shared" si="7"/>
        <v>0.99996079097669677</v>
      </c>
      <c r="AO35" s="102">
        <f t="shared" si="8"/>
        <v>0.99980452842482492</v>
      </c>
      <c r="AP35" s="102">
        <f t="shared" si="9"/>
        <v>0.99996543403504567</v>
      </c>
      <c r="AQ35" s="102">
        <f t="shared" si="10"/>
        <v>0.99998431424493128</v>
      </c>
      <c r="AR35" s="102">
        <f t="shared" si="11"/>
        <v>1.010970699043565</v>
      </c>
      <c r="AS35" s="102">
        <f t="shared" si="12"/>
        <v>0.99999587352781072</v>
      </c>
      <c r="AT35" s="102">
        <f t="shared" si="13"/>
        <v>1.0046061390082861</v>
      </c>
      <c r="AU35" s="102">
        <f t="shared" si="14"/>
        <v>1.0058038383286694</v>
      </c>
      <c r="AV35" s="102">
        <f t="shared" si="15"/>
        <v>1.0109805185397795</v>
      </c>
      <c r="AW35" s="102">
        <f t="shared" si="16"/>
        <v>0.99982173811628217</v>
      </c>
      <c r="AX35" s="102">
        <f t="shared" si="17"/>
        <v>1.0342130693224347</v>
      </c>
      <c r="AY35" s="102">
        <f t="shared" si="18"/>
        <v>2.0588235294117645</v>
      </c>
      <c r="AZ35" s="102">
        <f t="shared" si="19"/>
        <v>1.0001781999999999</v>
      </c>
      <c r="BA35" s="102">
        <f t="shared" si="20"/>
        <v>0.99999509404722975</v>
      </c>
      <c r="BB35" s="102">
        <f t="shared" si="21"/>
        <v>1.0090086714441946</v>
      </c>
      <c r="BC35" s="102">
        <f t="shared" si="22"/>
        <v>1</v>
      </c>
      <c r="BD35" s="13">
        <f t="shared" si="23"/>
        <v>1.0790981305029383</v>
      </c>
    </row>
    <row r="36" spans="2:56">
      <c r="B36" s="32" t="s">
        <v>50</v>
      </c>
      <c r="C36" s="40">
        <v>130800</v>
      </c>
      <c r="D36" s="77"/>
      <c r="E36" s="50"/>
      <c r="F36" s="55">
        <v>751.1</v>
      </c>
      <c r="G36" s="51"/>
      <c r="H36" s="55"/>
      <c r="I36" s="51"/>
      <c r="J36" s="77"/>
      <c r="K36" s="41"/>
      <c r="L36" s="77"/>
      <c r="M36" s="50"/>
      <c r="N36" s="55"/>
      <c r="O36" s="51">
        <v>1239504</v>
      </c>
      <c r="P36" s="55">
        <v>1144158</v>
      </c>
      <c r="Q36" s="51">
        <v>2383662</v>
      </c>
      <c r="R36" s="150">
        <v>2383662</v>
      </c>
      <c r="S36" s="6">
        <v>1583746</v>
      </c>
      <c r="T36" s="55"/>
      <c r="U36" s="51"/>
      <c r="V36" s="77"/>
      <c r="W36" s="51"/>
      <c r="X36" s="55"/>
      <c r="Y36" s="51"/>
      <c r="Z36" s="55"/>
      <c r="AA36" s="55"/>
      <c r="AB36" s="100"/>
      <c r="AE36" s="106" t="s">
        <v>50</v>
      </c>
      <c r="AF36" s="102">
        <f t="shared" si="0"/>
        <v>1.2180298884971783</v>
      </c>
      <c r="AG36" s="102">
        <f>(9*((D36-(MIN($D$4:$D$224)))/(MAX($D$4:$D4256)-MIN($D$4:$D$224))))+1</f>
        <v>-0.125</v>
      </c>
      <c r="AH36" s="102">
        <f t="shared" si="1"/>
        <v>0.97582811101163835</v>
      </c>
      <c r="AI36" s="102">
        <f t="shared" si="2"/>
        <v>1.0095139332726015</v>
      </c>
      <c r="AJ36" s="102">
        <f t="shared" si="3"/>
        <v>0.99995412208235257</v>
      </c>
      <c r="AK36" s="102">
        <f t="shared" si="4"/>
        <v>0.99998956814435835</v>
      </c>
      <c r="AL36" s="102">
        <f t="shared" si="5"/>
        <v>0.99992705847074037</v>
      </c>
      <c r="AM36" s="102">
        <f t="shared" si="6"/>
        <v>0.99993411371971974</v>
      </c>
      <c r="AN36" s="102">
        <f t="shared" si="7"/>
        <v>0.99996079097669677</v>
      </c>
      <c r="AO36" s="102">
        <f t="shared" si="8"/>
        <v>0.99980452842482492</v>
      </c>
      <c r="AP36" s="102">
        <f t="shared" si="9"/>
        <v>0.99996543403504567</v>
      </c>
      <c r="AQ36" s="102">
        <f t="shared" si="10"/>
        <v>0.99998431424493128</v>
      </c>
      <c r="AR36" s="102">
        <f t="shared" si="11"/>
        <v>1.0479629003460451</v>
      </c>
      <c r="AS36" s="102">
        <f t="shared" si="12"/>
        <v>1.0185808844205115</v>
      </c>
      <c r="AT36" s="102">
        <f t="shared" si="13"/>
        <v>1.0387146380992396</v>
      </c>
      <c r="AU36" s="102">
        <f t="shared" si="14"/>
        <v>1.0487813112189444</v>
      </c>
      <c r="AV36" s="102">
        <f t="shared" si="15"/>
        <v>1.0849292542448197</v>
      </c>
      <c r="AW36" s="102">
        <f t="shared" si="16"/>
        <v>0.99982173811628217</v>
      </c>
      <c r="AX36" s="102">
        <f t="shared" si="17"/>
        <v>0.99982173811628217</v>
      </c>
      <c r="AY36" s="102">
        <f t="shared" si="18"/>
        <v>0.47058823529411764</v>
      </c>
      <c r="AZ36" s="102">
        <f t="shared" si="19"/>
        <v>1</v>
      </c>
      <c r="BA36" s="102">
        <f t="shared" si="20"/>
        <v>0.99999509404722975</v>
      </c>
      <c r="BB36" s="102">
        <f t="shared" si="21"/>
        <v>0.99992341183826006</v>
      </c>
      <c r="BC36" s="102">
        <f t="shared" si="22"/>
        <v>1</v>
      </c>
      <c r="BD36" s="13">
        <f t="shared" si="23"/>
        <v>0.94945879452590898</v>
      </c>
    </row>
    <row r="37" spans="2:56">
      <c r="B37" s="32" t="s">
        <v>51</v>
      </c>
      <c r="C37" s="40">
        <v>16000</v>
      </c>
      <c r="D37" s="77"/>
      <c r="E37" s="50"/>
      <c r="F37" s="55">
        <v>850</v>
      </c>
      <c r="G37" s="51">
        <v>850</v>
      </c>
      <c r="H37" s="55">
        <v>12</v>
      </c>
      <c r="I37" s="51">
        <v>465</v>
      </c>
      <c r="J37" s="55">
        <v>343.2</v>
      </c>
      <c r="K37" s="41">
        <v>820.2</v>
      </c>
      <c r="L37" s="55">
        <v>54</v>
      </c>
      <c r="M37" s="51">
        <v>808.2</v>
      </c>
      <c r="N37" s="55">
        <v>820.2</v>
      </c>
      <c r="O37" s="51">
        <v>662256</v>
      </c>
      <c r="P37" s="55"/>
      <c r="Q37" s="51">
        <v>662256</v>
      </c>
      <c r="R37" s="150">
        <v>662256</v>
      </c>
      <c r="S37" s="6"/>
      <c r="T37" s="55"/>
      <c r="U37" s="51"/>
      <c r="V37" s="77"/>
      <c r="W37" s="51"/>
      <c r="X37" s="55"/>
      <c r="Y37" s="51"/>
      <c r="Z37" s="55"/>
      <c r="AA37" s="55"/>
      <c r="AB37" s="100"/>
      <c r="AE37" s="106" t="s">
        <v>51</v>
      </c>
      <c r="AF37" s="102">
        <f t="shared" si="0"/>
        <v>1.0251960579927402</v>
      </c>
      <c r="AG37" s="102">
        <f>(9*((D37-(MIN($D$4:$D$224)))/(MAX($D$4:$D4257)-MIN($D$4:$D$224))))+1</f>
        <v>-0.125</v>
      </c>
      <c r="AH37" s="102">
        <f t="shared" si="1"/>
        <v>0.97582811101163835</v>
      </c>
      <c r="AI37" s="102">
        <f t="shared" si="2"/>
        <v>1.0108794771383012</v>
      </c>
      <c r="AJ37" s="102">
        <f t="shared" si="3"/>
        <v>1.0928022887497879</v>
      </c>
      <c r="AK37" s="102">
        <f t="shared" si="4"/>
        <v>1.0125077949143544</v>
      </c>
      <c r="AL37" s="102">
        <f t="shared" si="5"/>
        <v>1.1412512714113781</v>
      </c>
      <c r="AM37" s="102">
        <f t="shared" si="6"/>
        <v>1.1129949706806053</v>
      </c>
      <c r="AN37" s="102">
        <f t="shared" si="7"/>
        <v>1.1607569955432411</v>
      </c>
      <c r="AO37" s="102">
        <f t="shared" si="8"/>
        <v>1.0525818537221046</v>
      </c>
      <c r="AP37" s="102">
        <f t="shared" si="9"/>
        <v>1.0634568269351965</v>
      </c>
      <c r="AQ37" s="102">
        <f t="shared" si="10"/>
        <v>1.0643115957815776</v>
      </c>
      <c r="AR37" s="102">
        <f t="shared" si="11"/>
        <v>1.0256189418898107</v>
      </c>
      <c r="AS37" s="102">
        <f t="shared" si="12"/>
        <v>0.99999587352781072</v>
      </c>
      <c r="AT37" s="102">
        <f t="shared" si="13"/>
        <v>1.0107531596489203</v>
      </c>
      <c r="AU37" s="102">
        <f t="shared" si="14"/>
        <v>1.0135492220300846</v>
      </c>
      <c r="AV37" s="102">
        <f t="shared" si="15"/>
        <v>0.99998637477910002</v>
      </c>
      <c r="AW37" s="102">
        <f t="shared" si="16"/>
        <v>0.99982173811628217</v>
      </c>
      <c r="AX37" s="102">
        <f t="shared" si="17"/>
        <v>0.99982173811628217</v>
      </c>
      <c r="AY37" s="102">
        <f t="shared" si="18"/>
        <v>0.47058823529411764</v>
      </c>
      <c r="AZ37" s="102">
        <f t="shared" si="19"/>
        <v>1</v>
      </c>
      <c r="BA37" s="102">
        <f t="shared" si="20"/>
        <v>0.99999509404722975</v>
      </c>
      <c r="BB37" s="102">
        <f t="shared" si="21"/>
        <v>0.99992341183826006</v>
      </c>
      <c r="BC37" s="102">
        <f t="shared" si="22"/>
        <v>1</v>
      </c>
      <c r="BD37" s="13">
        <f t="shared" si="23"/>
        <v>0.96281754304870082</v>
      </c>
    </row>
    <row r="38" spans="2:56">
      <c r="B38" s="32" t="s">
        <v>52</v>
      </c>
      <c r="C38" s="40">
        <v>16000</v>
      </c>
      <c r="D38" s="77"/>
      <c r="E38" s="50"/>
      <c r="F38" s="55">
        <v>18250</v>
      </c>
      <c r="G38" s="51"/>
      <c r="H38" s="55"/>
      <c r="I38" s="51"/>
      <c r="J38" s="77"/>
      <c r="K38" s="41"/>
      <c r="L38" s="77"/>
      <c r="M38" s="50"/>
      <c r="N38" s="55"/>
      <c r="O38" s="51">
        <v>6937920</v>
      </c>
      <c r="P38" s="55"/>
      <c r="Q38" s="51">
        <v>6937920</v>
      </c>
      <c r="R38" s="150"/>
      <c r="S38" s="6"/>
      <c r="T38" s="55"/>
      <c r="U38" s="51"/>
      <c r="V38" s="77"/>
      <c r="W38" s="51"/>
      <c r="X38" s="55"/>
      <c r="Y38" s="51"/>
      <c r="Z38" s="55"/>
      <c r="AA38" s="55">
        <v>5550336</v>
      </c>
      <c r="AB38" s="100"/>
      <c r="AE38" s="106" t="s">
        <v>52</v>
      </c>
      <c r="AF38" s="102">
        <f t="shared" si="0"/>
        <v>1.0251960579927402</v>
      </c>
      <c r="AG38" s="102">
        <f>(9*((D38-(MIN($D$4:$D$224)))/(MAX($D$4:$D4258)-MIN($D$4:$D$224))))+1</f>
        <v>-0.125</v>
      </c>
      <c r="AH38" s="102">
        <f t="shared" si="1"/>
        <v>0.97582811101163835</v>
      </c>
      <c r="AI38" s="102">
        <f t="shared" si="2"/>
        <v>1.2511268306587533</v>
      </c>
      <c r="AJ38" s="102">
        <f t="shared" si="3"/>
        <v>0.99995412208235257</v>
      </c>
      <c r="AK38" s="102">
        <f t="shared" si="4"/>
        <v>0.99998956814435835</v>
      </c>
      <c r="AL38" s="102">
        <f t="shared" si="5"/>
        <v>0.99992705847074037</v>
      </c>
      <c r="AM38" s="102">
        <f t="shared" si="6"/>
        <v>0.99993411371971974</v>
      </c>
      <c r="AN38" s="102">
        <f t="shared" si="7"/>
        <v>0.99996079097669677</v>
      </c>
      <c r="AO38" s="102">
        <f t="shared" si="8"/>
        <v>0.99980452842482492</v>
      </c>
      <c r="AP38" s="102">
        <f t="shared" si="9"/>
        <v>0.99996543403504567</v>
      </c>
      <c r="AQ38" s="102">
        <f t="shared" si="10"/>
        <v>0.99998431424493128</v>
      </c>
      <c r="AR38" s="102">
        <f t="shared" si="11"/>
        <v>1.2685356357567203</v>
      </c>
      <c r="AS38" s="102">
        <f t="shared" si="12"/>
        <v>0.99999587352781072</v>
      </c>
      <c r="AT38" s="102">
        <f t="shared" si="13"/>
        <v>1.1126912519394345</v>
      </c>
      <c r="AU38" s="102">
        <f t="shared" si="14"/>
        <v>0.99999480055260781</v>
      </c>
      <c r="AV38" s="102">
        <f t="shared" si="15"/>
        <v>0.99998637477910002</v>
      </c>
      <c r="AW38" s="102">
        <f t="shared" si="16"/>
        <v>0.99982173811628217</v>
      </c>
      <c r="AX38" s="102">
        <f t="shared" si="17"/>
        <v>0.99982173811628217</v>
      </c>
      <c r="AY38" s="102">
        <f t="shared" si="18"/>
        <v>0.47058823529411764</v>
      </c>
      <c r="AZ38" s="102">
        <f t="shared" si="19"/>
        <v>1</v>
      </c>
      <c r="BA38" s="102">
        <f t="shared" si="20"/>
        <v>0.99999509404722975</v>
      </c>
      <c r="BB38" s="102">
        <f t="shared" si="21"/>
        <v>1.3074248812240272</v>
      </c>
      <c r="BC38" s="102">
        <f t="shared" si="22"/>
        <v>1</v>
      </c>
      <c r="BD38" s="13">
        <f t="shared" si="23"/>
        <v>0.97023027304647547</v>
      </c>
    </row>
    <row r="39" spans="2:56">
      <c r="B39" s="32" t="s">
        <v>53</v>
      </c>
      <c r="C39" s="40"/>
      <c r="D39" s="77">
        <v>1</v>
      </c>
      <c r="E39" s="50">
        <v>35000</v>
      </c>
      <c r="F39" s="55">
        <v>5400</v>
      </c>
      <c r="G39" s="51"/>
      <c r="H39" s="55"/>
      <c r="I39" s="51"/>
      <c r="J39" s="77"/>
      <c r="K39" s="41"/>
      <c r="L39" s="77"/>
      <c r="M39" s="50"/>
      <c r="N39" s="55"/>
      <c r="O39" s="51">
        <v>1892000</v>
      </c>
      <c r="P39" s="55"/>
      <c r="Q39" s="51">
        <v>1892000</v>
      </c>
      <c r="R39" s="150">
        <v>1823446</v>
      </c>
      <c r="S39" s="6">
        <v>1134659</v>
      </c>
      <c r="T39" s="55"/>
      <c r="U39" s="51"/>
      <c r="V39" s="77"/>
      <c r="W39" s="51"/>
      <c r="X39" s="55"/>
      <c r="Y39" s="51"/>
      <c r="Z39" s="55"/>
      <c r="AA39" s="55">
        <v>911723.2</v>
      </c>
      <c r="AB39" s="100"/>
      <c r="AE39" s="106" t="s">
        <v>53</v>
      </c>
      <c r="AF39" s="102">
        <f t="shared" si="0"/>
        <v>0.99832026280048403</v>
      </c>
      <c r="AG39" s="102">
        <f>(9*((D39-(MIN($D$4:$D$224)))/(MAX($D$4:$D4259)-MIN($D$4:$D$224))))+1</f>
        <v>1</v>
      </c>
      <c r="AH39" s="102">
        <f t="shared" si="1"/>
        <v>3.2318710832587287</v>
      </c>
      <c r="AI39" s="102">
        <f t="shared" si="2"/>
        <v>1.0737027793519827</v>
      </c>
      <c r="AJ39" s="102">
        <f t="shared" si="3"/>
        <v>0.99995412208235257</v>
      </c>
      <c r="AK39" s="102">
        <f t="shared" si="4"/>
        <v>0.99998956814435835</v>
      </c>
      <c r="AL39" s="102">
        <f t="shared" si="5"/>
        <v>0.99992705847074037</v>
      </c>
      <c r="AM39" s="102">
        <f t="shared" si="6"/>
        <v>0.99993411371971974</v>
      </c>
      <c r="AN39" s="102">
        <f t="shared" si="7"/>
        <v>0.99996079097669677</v>
      </c>
      <c r="AO39" s="102">
        <f t="shared" si="8"/>
        <v>0.99980452842482492</v>
      </c>
      <c r="AP39" s="102">
        <f t="shared" si="9"/>
        <v>0.99996543403504567</v>
      </c>
      <c r="AQ39" s="102">
        <f t="shared" si="10"/>
        <v>0.99998431424493128</v>
      </c>
      <c r="AR39" s="102">
        <f t="shared" si="11"/>
        <v>1.0732195379036618</v>
      </c>
      <c r="AS39" s="102">
        <f t="shared" si="12"/>
        <v>0.99999587352781072</v>
      </c>
      <c r="AT39" s="102">
        <f t="shared" si="13"/>
        <v>1.030728377787703</v>
      </c>
      <c r="AU39" s="102">
        <f t="shared" si="14"/>
        <v>1.0373153467242078</v>
      </c>
      <c r="AV39" s="102">
        <f t="shared" si="15"/>
        <v>1.0608428521887945</v>
      </c>
      <c r="AW39" s="102">
        <f t="shared" si="16"/>
        <v>0.99982173811628217</v>
      </c>
      <c r="AX39" s="102">
        <f t="shared" si="17"/>
        <v>0.99982173811628217</v>
      </c>
      <c r="AY39" s="102">
        <f t="shared" si="18"/>
        <v>0.47058823529411764</v>
      </c>
      <c r="AZ39" s="102">
        <f t="shared" si="19"/>
        <v>1</v>
      </c>
      <c r="BA39" s="102">
        <f t="shared" si="20"/>
        <v>0.99999509404722975</v>
      </c>
      <c r="BB39" s="102">
        <f t="shared" si="21"/>
        <v>1.0504349887361439</v>
      </c>
      <c r="BC39" s="102">
        <f t="shared" si="22"/>
        <v>1</v>
      </c>
      <c r="BD39" s="13">
        <f t="shared" si="23"/>
        <v>1.0844240765813373</v>
      </c>
    </row>
    <row r="40" spans="2:56">
      <c r="B40" s="32" t="s">
        <v>54</v>
      </c>
      <c r="C40" s="40"/>
      <c r="D40" s="77">
        <v>1</v>
      </c>
      <c r="E40" s="50">
        <v>20000</v>
      </c>
      <c r="F40" s="55">
        <v>1887.59</v>
      </c>
      <c r="G40" s="51">
        <v>1887.59</v>
      </c>
      <c r="H40" s="55">
        <v>60.4</v>
      </c>
      <c r="I40" s="51">
        <v>1264.69</v>
      </c>
      <c r="J40" s="55">
        <v>494.55</v>
      </c>
      <c r="K40" s="41">
        <v>1887.59</v>
      </c>
      <c r="L40" s="77"/>
      <c r="M40" s="50"/>
      <c r="N40" s="55"/>
      <c r="O40" s="51">
        <v>1261440</v>
      </c>
      <c r="P40" s="55"/>
      <c r="Q40" s="51">
        <v>1261440</v>
      </c>
      <c r="R40" s="150"/>
      <c r="S40" s="6"/>
      <c r="T40" s="55"/>
      <c r="U40" s="51"/>
      <c r="V40" s="77"/>
      <c r="W40" s="51"/>
      <c r="X40" s="55"/>
      <c r="Y40" s="51"/>
      <c r="Z40" s="55"/>
      <c r="AA40" s="55"/>
      <c r="AB40" s="100"/>
      <c r="AE40" s="106" t="s">
        <v>54</v>
      </c>
      <c r="AF40" s="102">
        <f t="shared" si="0"/>
        <v>0.99832026280048403</v>
      </c>
      <c r="AG40" s="102">
        <f>(9*((D40-(MIN($D$4:$D$224)))/(MAX($D$4:$D4260)-MIN($D$4:$D$224))))+1</f>
        <v>1</v>
      </c>
      <c r="AH40" s="102">
        <f t="shared" si="1"/>
        <v>2.2649955237242612</v>
      </c>
      <c r="AI40" s="102">
        <f t="shared" si="2"/>
        <v>1.0252058134336623</v>
      </c>
      <c r="AJ40" s="102">
        <f t="shared" si="3"/>
        <v>1.2061414996350399</v>
      </c>
      <c r="AK40" s="102">
        <f t="shared" si="4"/>
        <v>1.0629979762200055</v>
      </c>
      <c r="AL40" s="102">
        <f t="shared" si="5"/>
        <v>1.384295486135031</v>
      </c>
      <c r="AM40" s="102">
        <f t="shared" si="6"/>
        <v>1.1628544132826741</v>
      </c>
      <c r="AN40" s="102">
        <f t="shared" si="7"/>
        <v>1.3700135924614116</v>
      </c>
      <c r="AO40" s="102">
        <f t="shared" si="8"/>
        <v>0.99980452842482492</v>
      </c>
      <c r="AP40" s="102">
        <f t="shared" si="9"/>
        <v>0.99996543403504567</v>
      </c>
      <c r="AQ40" s="102">
        <f t="shared" si="10"/>
        <v>0.99998431424493128</v>
      </c>
      <c r="AR40" s="102">
        <f t="shared" si="11"/>
        <v>1.0488119930630333</v>
      </c>
      <c r="AS40" s="102">
        <f t="shared" si="12"/>
        <v>0.99999587352781072</v>
      </c>
      <c r="AT40" s="102">
        <f t="shared" si="13"/>
        <v>1.0204859423299242</v>
      </c>
      <c r="AU40" s="102">
        <f t="shared" si="14"/>
        <v>0.99999480055260781</v>
      </c>
      <c r="AV40" s="102">
        <f t="shared" si="15"/>
        <v>0.99998637477910002</v>
      </c>
      <c r="AW40" s="102">
        <f t="shared" si="16"/>
        <v>0.99982173811628217</v>
      </c>
      <c r="AX40" s="102">
        <f t="shared" si="17"/>
        <v>0.99982173811628217</v>
      </c>
      <c r="AY40" s="102">
        <f t="shared" si="18"/>
        <v>0.47058823529411764</v>
      </c>
      <c r="AZ40" s="102">
        <f t="shared" si="19"/>
        <v>1</v>
      </c>
      <c r="BA40" s="102">
        <f t="shared" si="20"/>
        <v>0.99999509404722975</v>
      </c>
      <c r="BB40" s="102">
        <f t="shared" si="21"/>
        <v>0.99992341183826006</v>
      </c>
      <c r="BC40" s="102">
        <f t="shared" si="22"/>
        <v>1</v>
      </c>
      <c r="BD40" s="13">
        <f t="shared" si="23"/>
        <v>1.0839168352525839</v>
      </c>
    </row>
    <row r="41" spans="2:56">
      <c r="B41" s="32" t="s">
        <v>55</v>
      </c>
      <c r="C41" s="40">
        <v>17000</v>
      </c>
      <c r="D41" s="77"/>
      <c r="E41" s="50"/>
      <c r="F41" s="55">
        <v>18500</v>
      </c>
      <c r="G41" s="51"/>
      <c r="H41" s="55"/>
      <c r="I41" s="51"/>
      <c r="J41" s="77"/>
      <c r="K41" s="41"/>
      <c r="L41" s="77"/>
      <c r="M41" s="50"/>
      <c r="N41" s="55"/>
      <c r="O41" s="51">
        <v>9268992</v>
      </c>
      <c r="P41" s="55"/>
      <c r="Q41" s="51">
        <v>9268992</v>
      </c>
      <c r="R41" s="150">
        <v>8180352</v>
      </c>
      <c r="S41" s="6">
        <v>7776000</v>
      </c>
      <c r="T41" s="55">
        <v>2508732</v>
      </c>
      <c r="U41" s="51"/>
      <c r="V41" s="77"/>
      <c r="W41" s="51"/>
      <c r="X41" s="55"/>
      <c r="Y41" s="51">
        <v>2508732</v>
      </c>
      <c r="Z41" s="55"/>
      <c r="AA41" s="55">
        <v>6220800</v>
      </c>
      <c r="AB41" s="100"/>
      <c r="AE41" s="106" t="s">
        <v>55</v>
      </c>
      <c r="AF41" s="102">
        <f t="shared" si="0"/>
        <v>1.0268757951922562</v>
      </c>
      <c r="AG41" s="102">
        <f>(9*((D41-(MIN($D$4:$D$224)))/(MAX($D$4:$D4261)-MIN($D$4:$D$224))))+1</f>
        <v>-0.125</v>
      </c>
      <c r="AH41" s="102">
        <f t="shared" si="1"/>
        <v>0.97582811101163835</v>
      </c>
      <c r="AI41" s="102">
        <f t="shared" si="2"/>
        <v>1.2545786604507139</v>
      </c>
      <c r="AJ41" s="102">
        <f t="shared" si="3"/>
        <v>0.99995412208235257</v>
      </c>
      <c r="AK41" s="102">
        <f t="shared" si="4"/>
        <v>0.99998956814435835</v>
      </c>
      <c r="AL41" s="102">
        <f t="shared" si="5"/>
        <v>0.99992705847074037</v>
      </c>
      <c r="AM41" s="102">
        <f t="shared" si="6"/>
        <v>0.99993411371971974</v>
      </c>
      <c r="AN41" s="102">
        <f t="shared" si="7"/>
        <v>0.99996079097669677</v>
      </c>
      <c r="AO41" s="102">
        <f t="shared" si="8"/>
        <v>0.99980452842482492</v>
      </c>
      <c r="AP41" s="102">
        <f t="shared" si="9"/>
        <v>0.99996543403504567</v>
      </c>
      <c r="AQ41" s="102">
        <f t="shared" si="10"/>
        <v>0.99998431424493128</v>
      </c>
      <c r="AR41" s="102">
        <f t="shared" si="11"/>
        <v>1.3587661362114489</v>
      </c>
      <c r="AS41" s="102">
        <f t="shared" si="12"/>
        <v>0.99999587352781072</v>
      </c>
      <c r="AT41" s="102">
        <f t="shared" si="13"/>
        <v>1.1505557763422443</v>
      </c>
      <c r="AU41" s="102">
        <f t="shared" si="14"/>
        <v>1.1674224098790922</v>
      </c>
      <c r="AV41" s="102">
        <f t="shared" si="15"/>
        <v>1.4170455690725259</v>
      </c>
      <c r="AW41" s="102">
        <f t="shared" si="16"/>
        <v>1.5259526699552295</v>
      </c>
      <c r="AX41" s="102">
        <f t="shared" si="17"/>
        <v>0.99982173811628217</v>
      </c>
      <c r="AY41" s="102">
        <f t="shared" si="18"/>
        <v>0.47058823529411764</v>
      </c>
      <c r="AZ41" s="102">
        <f t="shared" si="19"/>
        <v>1</v>
      </c>
      <c r="BA41" s="102">
        <f t="shared" si="20"/>
        <v>0.99999509404722975</v>
      </c>
      <c r="BB41" s="102">
        <f t="shared" si="21"/>
        <v>1.3445701396678871</v>
      </c>
      <c r="BC41" s="102">
        <f t="shared" si="22"/>
        <v>1</v>
      </c>
      <c r="BD41" s="13">
        <f t="shared" si="23"/>
        <v>1.0236048391194643</v>
      </c>
    </row>
    <row r="42" spans="2:56">
      <c r="B42" s="32" t="s">
        <v>56</v>
      </c>
      <c r="C42" s="40">
        <v>12000</v>
      </c>
      <c r="D42" s="77"/>
      <c r="E42" s="50"/>
      <c r="F42" s="55">
        <v>3544.15</v>
      </c>
      <c r="G42" s="51"/>
      <c r="H42" s="55"/>
      <c r="I42" s="51"/>
      <c r="J42" s="77"/>
      <c r="K42" s="41"/>
      <c r="L42" s="77"/>
      <c r="M42" s="50"/>
      <c r="N42" s="55"/>
      <c r="O42" s="51">
        <v>3468960</v>
      </c>
      <c r="P42" s="55"/>
      <c r="Q42" s="51">
        <v>3468960</v>
      </c>
      <c r="R42" s="150">
        <v>641760</v>
      </c>
      <c r="S42" s="6"/>
      <c r="T42" s="55"/>
      <c r="U42" s="51"/>
      <c r="V42" s="77"/>
      <c r="W42" s="51"/>
      <c r="X42" s="55"/>
      <c r="Y42" s="51"/>
      <c r="Z42" s="55"/>
      <c r="AA42" s="55">
        <v>493804</v>
      </c>
      <c r="AB42" s="100"/>
      <c r="AE42" s="106" t="s">
        <v>56</v>
      </c>
      <c r="AF42" s="102">
        <f t="shared" si="0"/>
        <v>1.018477109194676</v>
      </c>
      <c r="AG42" s="102">
        <f>(9*((D42-(MIN($D$4:$D$224)))/(MAX($D$4:$D4262)-MIN($D$4:$D$224))))+1</f>
        <v>-0.125</v>
      </c>
      <c r="AH42" s="102">
        <f t="shared" si="1"/>
        <v>0.97582811101163835</v>
      </c>
      <c r="AI42" s="102">
        <f t="shared" si="2"/>
        <v>1.048078466074343</v>
      </c>
      <c r="AJ42" s="102">
        <f t="shared" si="3"/>
        <v>0.99995412208235257</v>
      </c>
      <c r="AK42" s="102">
        <f t="shared" si="4"/>
        <v>0.99998956814435835</v>
      </c>
      <c r="AL42" s="102">
        <f t="shared" si="5"/>
        <v>0.99992705847074037</v>
      </c>
      <c r="AM42" s="102">
        <f t="shared" si="6"/>
        <v>0.99993411371971974</v>
      </c>
      <c r="AN42" s="102">
        <f t="shared" si="7"/>
        <v>0.99996079097669677</v>
      </c>
      <c r="AO42" s="102">
        <f t="shared" si="8"/>
        <v>0.99980452842482492</v>
      </c>
      <c r="AP42" s="102">
        <f t="shared" si="9"/>
        <v>0.99996543403504567</v>
      </c>
      <c r="AQ42" s="102">
        <f t="shared" si="10"/>
        <v>0.99998431424493128</v>
      </c>
      <c r="AR42" s="102">
        <f t="shared" si="11"/>
        <v>1.1342600763328003</v>
      </c>
      <c r="AS42" s="102">
        <f t="shared" si="12"/>
        <v>0.99999587352781072</v>
      </c>
      <c r="AT42" s="102">
        <f t="shared" si="13"/>
        <v>1.0563435627336226</v>
      </c>
      <c r="AU42" s="102">
        <f t="shared" si="14"/>
        <v>1.0131297295338257</v>
      </c>
      <c r="AV42" s="102">
        <f t="shared" si="15"/>
        <v>0.99998637477910002</v>
      </c>
      <c r="AW42" s="102">
        <f t="shared" si="16"/>
        <v>0.99982173811628217</v>
      </c>
      <c r="AX42" s="102">
        <f t="shared" si="17"/>
        <v>0.99982173811628217</v>
      </c>
      <c r="AY42" s="102">
        <f t="shared" si="18"/>
        <v>0.47058823529411764</v>
      </c>
      <c r="AZ42" s="102">
        <f t="shared" si="19"/>
        <v>1</v>
      </c>
      <c r="BA42" s="102">
        <f t="shared" si="20"/>
        <v>0.99999509404722975</v>
      </c>
      <c r="BB42" s="102">
        <f t="shared" si="21"/>
        <v>1.0272812971245868</v>
      </c>
      <c r="BC42" s="102">
        <f t="shared" si="22"/>
        <v>1</v>
      </c>
      <c r="BD42" s="13">
        <f t="shared" si="23"/>
        <v>0.94242197233270775</v>
      </c>
    </row>
    <row r="43" spans="2:56">
      <c r="B43" s="32" t="s">
        <v>57</v>
      </c>
      <c r="C43" s="40"/>
      <c r="D43" s="77">
        <v>1</v>
      </c>
      <c r="E43" s="50">
        <v>20000</v>
      </c>
      <c r="F43" s="55">
        <v>572</v>
      </c>
      <c r="G43" s="51"/>
      <c r="H43" s="55"/>
      <c r="I43" s="51"/>
      <c r="J43" s="77"/>
      <c r="K43" s="41"/>
      <c r="L43" s="77"/>
      <c r="M43" s="50"/>
      <c r="N43" s="55"/>
      <c r="O43" s="51"/>
      <c r="P43" s="55">
        <v>157680</v>
      </c>
      <c r="Q43" s="51">
        <v>157680</v>
      </c>
      <c r="R43" s="150"/>
      <c r="S43" s="6"/>
      <c r="T43" s="55"/>
      <c r="U43" s="51"/>
      <c r="V43" s="77">
        <v>1</v>
      </c>
      <c r="W43" s="51"/>
      <c r="X43" s="55"/>
      <c r="Y43" s="51"/>
      <c r="Z43" s="55"/>
      <c r="AA43" s="55"/>
      <c r="AB43" s="100"/>
      <c r="AE43" s="106" t="s">
        <v>57</v>
      </c>
      <c r="AF43" s="102">
        <f t="shared" si="0"/>
        <v>0.99832026280048403</v>
      </c>
      <c r="AG43" s="102">
        <f>(9*((D43-(MIN($D$4:$D$224)))/(MAX($D$4:$D4263)-MIN($D$4:$D$224))))+1</f>
        <v>1</v>
      </c>
      <c r="AH43" s="102">
        <f t="shared" si="1"/>
        <v>2.2649955237242612</v>
      </c>
      <c r="AI43" s="102">
        <f t="shared" si="2"/>
        <v>1.007041042409641</v>
      </c>
      <c r="AJ43" s="102">
        <f t="shared" si="3"/>
        <v>0.99995412208235257</v>
      </c>
      <c r="AK43" s="102">
        <f t="shared" si="4"/>
        <v>0.99998956814435835</v>
      </c>
      <c r="AL43" s="102">
        <f t="shared" si="5"/>
        <v>0.99992705847074037</v>
      </c>
      <c r="AM43" s="102">
        <f t="shared" si="6"/>
        <v>0.99993411371971974</v>
      </c>
      <c r="AN43" s="102">
        <f t="shared" si="7"/>
        <v>0.99996079097669677</v>
      </c>
      <c r="AO43" s="102">
        <f t="shared" si="8"/>
        <v>0.99980452842482492</v>
      </c>
      <c r="AP43" s="102">
        <f t="shared" si="9"/>
        <v>0.99996543403504567</v>
      </c>
      <c r="AQ43" s="102">
        <f t="shared" si="10"/>
        <v>0.99998431424493128</v>
      </c>
      <c r="AR43" s="102">
        <f t="shared" si="11"/>
        <v>0.99998451690888057</v>
      </c>
      <c r="AS43" s="102">
        <f t="shared" si="12"/>
        <v>1.0025571321280748</v>
      </c>
      <c r="AT43" s="102">
        <f t="shared" si="13"/>
        <v>1.0025571321280748</v>
      </c>
      <c r="AU43" s="102">
        <f t="shared" si="14"/>
        <v>0.99999480055260781</v>
      </c>
      <c r="AV43" s="102">
        <f t="shared" si="15"/>
        <v>0.99998637477910002</v>
      </c>
      <c r="AW43" s="102">
        <f t="shared" si="16"/>
        <v>0.99982173811628217</v>
      </c>
      <c r="AX43" s="102">
        <f t="shared" si="17"/>
        <v>0.99982173811628217</v>
      </c>
      <c r="AY43" s="102">
        <f t="shared" si="18"/>
        <v>1</v>
      </c>
      <c r="AZ43" s="102">
        <f t="shared" si="19"/>
        <v>1</v>
      </c>
      <c r="BA43" s="102">
        <f t="shared" si="20"/>
        <v>0.99999509404722975</v>
      </c>
      <c r="BB43" s="102">
        <f t="shared" si="21"/>
        <v>0.99992341183826006</v>
      </c>
      <c r="BC43" s="102">
        <f t="shared" si="22"/>
        <v>1</v>
      </c>
      <c r="BD43" s="13">
        <f t="shared" si="23"/>
        <v>1.053104945735327</v>
      </c>
    </row>
    <row r="44" spans="2:56">
      <c r="B44" s="32" t="s">
        <v>58</v>
      </c>
      <c r="C44" s="40">
        <v>10000</v>
      </c>
      <c r="D44" s="77">
        <v>1</v>
      </c>
      <c r="E44" s="50">
        <v>40000</v>
      </c>
      <c r="F44" s="55">
        <v>36000</v>
      </c>
      <c r="G44" s="51"/>
      <c r="H44" s="55"/>
      <c r="I44" s="51"/>
      <c r="J44" s="77"/>
      <c r="K44" s="41"/>
      <c r="L44" s="77"/>
      <c r="M44" s="50"/>
      <c r="N44" s="55"/>
      <c r="O44" s="51"/>
      <c r="P44" s="55">
        <v>7563953.46</v>
      </c>
      <c r="Q44" s="51">
        <v>7563953.46</v>
      </c>
      <c r="R44" s="150">
        <v>7563953.46</v>
      </c>
      <c r="S44" s="6">
        <v>4567321</v>
      </c>
      <c r="T44" s="55">
        <v>5385968</v>
      </c>
      <c r="U44" s="51">
        <v>5385968</v>
      </c>
      <c r="V44" s="77">
        <v>1</v>
      </c>
      <c r="W44" s="51"/>
      <c r="X44" s="55"/>
      <c r="Y44" s="51">
        <v>5385968</v>
      </c>
      <c r="Z44" s="55"/>
      <c r="AA44" s="55">
        <v>5385968</v>
      </c>
      <c r="AB44" s="100"/>
      <c r="AE44" s="106" t="s">
        <v>58</v>
      </c>
      <c r="AF44" s="102">
        <f t="shared" si="0"/>
        <v>1.0151176347956441</v>
      </c>
      <c r="AG44" s="102">
        <f>(9*((D44-(MIN($D$4:$D$224)))/(MAX($D$4:$D4264)-MIN($D$4:$D$224))))+1</f>
        <v>1</v>
      </c>
      <c r="AH44" s="102">
        <f t="shared" si="1"/>
        <v>3.5541629364368843</v>
      </c>
      <c r="AI44" s="102">
        <f t="shared" si="2"/>
        <v>1.4962067458879502</v>
      </c>
      <c r="AJ44" s="102">
        <f t="shared" si="3"/>
        <v>0.99995412208235257</v>
      </c>
      <c r="AK44" s="102">
        <f t="shared" si="4"/>
        <v>0.99998956814435835</v>
      </c>
      <c r="AL44" s="102">
        <f t="shared" si="5"/>
        <v>0.99992705847074037</v>
      </c>
      <c r="AM44" s="102">
        <f t="shared" si="6"/>
        <v>0.99993411371971974</v>
      </c>
      <c r="AN44" s="102">
        <f t="shared" si="7"/>
        <v>0.99996079097669677</v>
      </c>
      <c r="AO44" s="102">
        <f t="shared" si="8"/>
        <v>0.99980452842482492</v>
      </c>
      <c r="AP44" s="102">
        <f t="shared" si="9"/>
        <v>0.99996543403504567</v>
      </c>
      <c r="AQ44" s="102">
        <f t="shared" si="10"/>
        <v>0.99998431424493128</v>
      </c>
      <c r="AR44" s="102">
        <f t="shared" si="11"/>
        <v>0.99998451690888057</v>
      </c>
      <c r="AS44" s="102">
        <f t="shared" si="12"/>
        <v>1.1228601610178095</v>
      </c>
      <c r="AT44" s="102">
        <f t="shared" si="13"/>
        <v>1.1228601610178095</v>
      </c>
      <c r="AU44" s="102">
        <f t="shared" si="14"/>
        <v>1.1548065549691158</v>
      </c>
      <c r="AV44" s="102">
        <f t="shared" si="15"/>
        <v>1.244950780172547</v>
      </c>
      <c r="AW44" s="102">
        <f t="shared" si="16"/>
        <v>2.1293662102618729</v>
      </c>
      <c r="AX44" s="102">
        <f t="shared" si="17"/>
        <v>2.1293662102618729</v>
      </c>
      <c r="AY44" s="102">
        <f t="shared" si="18"/>
        <v>1</v>
      </c>
      <c r="AZ44" s="102">
        <f t="shared" si="19"/>
        <v>1</v>
      </c>
      <c r="BA44" s="102">
        <f t="shared" si="20"/>
        <v>0.99999509404722975</v>
      </c>
      <c r="BB44" s="102">
        <f t="shared" si="21"/>
        <v>1.2983185133356687</v>
      </c>
      <c r="BC44" s="102">
        <f t="shared" si="22"/>
        <v>1</v>
      </c>
      <c r="BD44" s="13">
        <f t="shared" si="23"/>
        <v>1.2611464770504981</v>
      </c>
    </row>
    <row r="45" spans="2:56">
      <c r="B45" s="32" t="s">
        <v>59</v>
      </c>
      <c r="C45" s="40"/>
      <c r="D45" s="77">
        <v>1</v>
      </c>
      <c r="E45" s="50">
        <v>22000</v>
      </c>
      <c r="F45" s="55">
        <v>14400</v>
      </c>
      <c r="G45" s="51"/>
      <c r="H45" s="55"/>
      <c r="I45" s="51"/>
      <c r="J45" s="77"/>
      <c r="K45" s="41"/>
      <c r="L45" s="77"/>
      <c r="M45" s="50"/>
      <c r="N45" s="55"/>
      <c r="O45" s="51"/>
      <c r="P45" s="55">
        <v>3360000</v>
      </c>
      <c r="Q45" s="51">
        <v>3360000</v>
      </c>
      <c r="R45" s="150">
        <v>3360000</v>
      </c>
      <c r="S45" s="6"/>
      <c r="T45" s="55">
        <v>2419200</v>
      </c>
      <c r="U45" s="51">
        <v>2419200</v>
      </c>
      <c r="V45" s="77">
        <v>1</v>
      </c>
      <c r="W45" s="51"/>
      <c r="X45" s="55">
        <v>0</v>
      </c>
      <c r="Y45" s="51">
        <v>2419200</v>
      </c>
      <c r="Z45" s="55"/>
      <c r="AA45" s="55">
        <v>2419200</v>
      </c>
      <c r="AB45" s="100"/>
      <c r="AE45" s="106" t="s">
        <v>59</v>
      </c>
      <c r="AF45" s="102">
        <f t="shared" si="0"/>
        <v>0.99832026280048403</v>
      </c>
      <c r="AG45" s="102">
        <f>(9*((D45-(MIN($D$4:$D$224)))/(MAX($D$4:$D4265)-MIN($D$4:$D$224))))+1</f>
        <v>1</v>
      </c>
      <c r="AH45" s="102">
        <f t="shared" si="1"/>
        <v>2.3939122649955236</v>
      </c>
      <c r="AI45" s="102">
        <f t="shared" si="2"/>
        <v>1.1979686518625614</v>
      </c>
      <c r="AJ45" s="102">
        <f t="shared" si="3"/>
        <v>0.99995412208235257</v>
      </c>
      <c r="AK45" s="102">
        <f t="shared" si="4"/>
        <v>0.99998956814435835</v>
      </c>
      <c r="AL45" s="102">
        <f t="shared" si="5"/>
        <v>0.99992705847074037</v>
      </c>
      <c r="AM45" s="102">
        <f t="shared" si="6"/>
        <v>0.99993411371971974</v>
      </c>
      <c r="AN45" s="102">
        <f t="shared" si="7"/>
        <v>0.99996079097669677</v>
      </c>
      <c r="AO45" s="102">
        <f t="shared" si="8"/>
        <v>0.99980452842482492</v>
      </c>
      <c r="AP45" s="102">
        <f t="shared" si="9"/>
        <v>0.99996543403504567</v>
      </c>
      <c r="AQ45" s="102">
        <f t="shared" si="10"/>
        <v>0.99998431424493128</v>
      </c>
      <c r="AR45" s="102">
        <f t="shared" si="11"/>
        <v>0.99998451690888057</v>
      </c>
      <c r="AS45" s="102">
        <f t="shared" si="12"/>
        <v>1.0545736823614462</v>
      </c>
      <c r="AT45" s="102">
        <f t="shared" si="13"/>
        <v>1.0545736823614462</v>
      </c>
      <c r="AU45" s="102">
        <f t="shared" si="14"/>
        <v>1.0687640622343775</v>
      </c>
      <c r="AV45" s="102">
        <f t="shared" si="15"/>
        <v>0.99998637477910002</v>
      </c>
      <c r="AW45" s="102">
        <f t="shared" si="16"/>
        <v>1.5071760311634397</v>
      </c>
      <c r="AX45" s="102">
        <f t="shared" si="17"/>
        <v>1.5071760311634397</v>
      </c>
      <c r="AY45" s="102">
        <f t="shared" si="18"/>
        <v>1</v>
      </c>
      <c r="AZ45" s="102">
        <f t="shared" si="19"/>
        <v>1</v>
      </c>
      <c r="BA45" s="102">
        <f t="shared" si="20"/>
        <v>0.99999509404722975</v>
      </c>
      <c r="BB45" s="102">
        <f t="shared" si="21"/>
        <v>1.1339526948831149</v>
      </c>
      <c r="BC45" s="102">
        <f t="shared" si="22"/>
        <v>1</v>
      </c>
      <c r="BD45" s="13">
        <f t="shared" si="23"/>
        <v>1.1214959699858211</v>
      </c>
    </row>
    <row r="46" spans="2:56">
      <c r="B46" s="32" t="s">
        <v>60</v>
      </c>
      <c r="C46" s="40"/>
      <c r="D46" s="77">
        <v>1</v>
      </c>
      <c r="E46" s="50">
        <v>3225</v>
      </c>
      <c r="F46" s="55">
        <v>2190</v>
      </c>
      <c r="G46" s="51"/>
      <c r="H46" s="55"/>
      <c r="I46" s="51"/>
      <c r="J46" s="77"/>
      <c r="K46" s="41"/>
      <c r="L46" s="77"/>
      <c r="M46" s="50"/>
      <c r="N46" s="55"/>
      <c r="O46" s="51"/>
      <c r="P46" s="55">
        <v>5366.96</v>
      </c>
      <c r="Q46" s="51">
        <v>5366.96</v>
      </c>
      <c r="R46" s="150"/>
      <c r="S46" s="6"/>
      <c r="T46" s="55"/>
      <c r="U46" s="51"/>
      <c r="V46" s="77"/>
      <c r="W46" s="51"/>
      <c r="X46" s="55"/>
      <c r="Y46" s="51"/>
      <c r="Z46" s="55"/>
      <c r="AA46" s="55"/>
      <c r="AB46" s="100"/>
      <c r="AE46" s="106" t="s">
        <v>60</v>
      </c>
      <c r="AF46" s="102">
        <f t="shared" si="0"/>
        <v>0.99832026280048403</v>
      </c>
      <c r="AG46" s="102">
        <f>(9*((D46-(MIN($D$4:$D$224)))/(MAX($D$4:$D4266)-MIN($D$4:$D$224))))+1</f>
        <v>1</v>
      </c>
      <c r="AH46" s="102">
        <f t="shared" si="1"/>
        <v>1.1837063563115489</v>
      </c>
      <c r="AI46" s="102">
        <f t="shared" si="2"/>
        <v>1.0293812848232096</v>
      </c>
      <c r="AJ46" s="102">
        <f t="shared" si="3"/>
        <v>0.99995412208235257</v>
      </c>
      <c r="AK46" s="102">
        <f t="shared" si="4"/>
        <v>0.99998956814435835</v>
      </c>
      <c r="AL46" s="102">
        <f t="shared" si="5"/>
        <v>0.99992705847074037</v>
      </c>
      <c r="AM46" s="102">
        <f t="shared" si="6"/>
        <v>0.99993411371971974</v>
      </c>
      <c r="AN46" s="102">
        <f t="shared" si="7"/>
        <v>0.99996079097669677</v>
      </c>
      <c r="AO46" s="102">
        <f t="shared" si="8"/>
        <v>0.99980452842482492</v>
      </c>
      <c r="AP46" s="102">
        <f t="shared" si="9"/>
        <v>0.99996543403504567</v>
      </c>
      <c r="AQ46" s="102">
        <f t="shared" si="10"/>
        <v>0.99998431424493128</v>
      </c>
      <c r="AR46" s="102">
        <f t="shared" si="11"/>
        <v>0.99998451690888057</v>
      </c>
      <c r="AS46" s="102">
        <f t="shared" si="12"/>
        <v>1.0000830511816492</v>
      </c>
      <c r="AT46" s="102">
        <f t="shared" si="13"/>
        <v>1.0000830511816492</v>
      </c>
      <c r="AU46" s="102">
        <f t="shared" si="14"/>
        <v>0.99999480055260781</v>
      </c>
      <c r="AV46" s="102">
        <f t="shared" si="15"/>
        <v>0.99998637477910002</v>
      </c>
      <c r="AW46" s="102">
        <f t="shared" si="16"/>
        <v>0.99982173811628217</v>
      </c>
      <c r="AX46" s="102">
        <f t="shared" si="17"/>
        <v>0.99982173811628217</v>
      </c>
      <c r="AY46" s="102">
        <f t="shared" si="18"/>
        <v>0.47058823529411764</v>
      </c>
      <c r="AZ46" s="102">
        <f t="shared" si="19"/>
        <v>1</v>
      </c>
      <c r="BA46" s="102">
        <f t="shared" si="20"/>
        <v>0.99999509404722975</v>
      </c>
      <c r="BB46" s="102">
        <f t="shared" si="21"/>
        <v>0.99992341183826006</v>
      </c>
      <c r="BC46" s="102">
        <f t="shared" si="22"/>
        <v>1</v>
      </c>
      <c r="BD46" s="13">
        <f t="shared" si="23"/>
        <v>0.98671707691874866</v>
      </c>
    </row>
    <row r="47" spans="2:56">
      <c r="B47" s="32" t="s">
        <v>61</v>
      </c>
      <c r="C47" s="40"/>
      <c r="D47" s="77">
        <v>1</v>
      </c>
      <c r="E47" s="50">
        <v>42000</v>
      </c>
      <c r="F47" s="55">
        <v>3186.04</v>
      </c>
      <c r="G47" s="51"/>
      <c r="H47" s="55"/>
      <c r="I47" s="51"/>
      <c r="J47" s="77"/>
      <c r="K47" s="41"/>
      <c r="L47" s="77"/>
      <c r="M47" s="50"/>
      <c r="N47" s="55"/>
      <c r="O47" s="51">
        <v>3153600</v>
      </c>
      <c r="P47" s="55"/>
      <c r="Q47" s="51">
        <v>3153600</v>
      </c>
      <c r="R47" s="150"/>
      <c r="S47" s="6"/>
      <c r="T47" s="55"/>
      <c r="U47" s="51"/>
      <c r="V47" s="77"/>
      <c r="W47" s="51"/>
      <c r="X47" s="55"/>
      <c r="Y47" s="51"/>
      <c r="Z47" s="55"/>
      <c r="AA47" s="55">
        <v>2522880</v>
      </c>
      <c r="AB47" s="100"/>
      <c r="AE47" s="106" t="s">
        <v>61</v>
      </c>
      <c r="AF47" s="102">
        <f t="shared" si="0"/>
        <v>0.99832026280048403</v>
      </c>
      <c r="AG47" s="102">
        <f>(9*((D47-(MIN($D$4:$D$224)))/(MAX($D$4:$D4267)-MIN($D$4:$D$224))))+1</f>
        <v>1</v>
      </c>
      <c r="AH47" s="102">
        <f t="shared" si="1"/>
        <v>3.6830796777081467</v>
      </c>
      <c r="AI47" s="102">
        <f t="shared" si="2"/>
        <v>1.0431339270071469</v>
      </c>
      <c r="AJ47" s="102">
        <f t="shared" si="3"/>
        <v>0.99995412208235257</v>
      </c>
      <c r="AK47" s="102">
        <f t="shared" si="4"/>
        <v>0.99998956814435835</v>
      </c>
      <c r="AL47" s="102">
        <f t="shared" si="5"/>
        <v>0.99992705847074037</v>
      </c>
      <c r="AM47" s="102">
        <f t="shared" si="6"/>
        <v>0.99993411371971974</v>
      </c>
      <c r="AN47" s="102">
        <f t="shared" si="7"/>
        <v>0.99996079097669677</v>
      </c>
      <c r="AO47" s="102">
        <f t="shared" si="8"/>
        <v>0.99980452842482492</v>
      </c>
      <c r="AP47" s="102">
        <f t="shared" si="9"/>
        <v>0.99996543403504567</v>
      </c>
      <c r="AQ47" s="102">
        <f t="shared" si="10"/>
        <v>0.99998431424493128</v>
      </c>
      <c r="AR47" s="102">
        <f t="shared" si="11"/>
        <v>1.1220532072942624</v>
      </c>
      <c r="AS47" s="102">
        <f t="shared" si="12"/>
        <v>0.99999587352781072</v>
      </c>
      <c r="AT47" s="102">
        <f t="shared" si="13"/>
        <v>1.0512210455330944</v>
      </c>
      <c r="AU47" s="102">
        <f t="shared" si="14"/>
        <v>0.99999480055260781</v>
      </c>
      <c r="AV47" s="102">
        <f t="shared" si="15"/>
        <v>0.99998637477910002</v>
      </c>
      <c r="AW47" s="102">
        <f t="shared" si="16"/>
        <v>0.99982173811628217</v>
      </c>
      <c r="AX47" s="102">
        <f t="shared" si="17"/>
        <v>0.99982173811628217</v>
      </c>
      <c r="AY47" s="102">
        <f t="shared" si="18"/>
        <v>0.47058823529411764</v>
      </c>
      <c r="AZ47" s="102">
        <f t="shared" si="19"/>
        <v>1</v>
      </c>
      <c r="BA47" s="102">
        <f t="shared" si="20"/>
        <v>0.99999509404722975</v>
      </c>
      <c r="BB47" s="102">
        <f t="shared" si="21"/>
        <v>1.1396968070136089</v>
      </c>
      <c r="BC47" s="102">
        <f t="shared" si="22"/>
        <v>1</v>
      </c>
      <c r="BD47" s="13">
        <f t="shared" si="23"/>
        <v>1.1044678629953684</v>
      </c>
    </row>
    <row r="48" spans="2:56">
      <c r="B48" s="32" t="s">
        <v>62</v>
      </c>
      <c r="C48" s="40"/>
      <c r="D48" s="77">
        <v>1</v>
      </c>
      <c r="E48" s="50">
        <v>50000</v>
      </c>
      <c r="F48" s="55">
        <v>1869</v>
      </c>
      <c r="G48" s="51"/>
      <c r="H48" s="55"/>
      <c r="I48" s="51"/>
      <c r="J48" s="77"/>
      <c r="K48" s="41"/>
      <c r="L48" s="77"/>
      <c r="M48" s="50"/>
      <c r="N48" s="55"/>
      <c r="O48" s="51"/>
      <c r="P48" s="55">
        <v>3661200</v>
      </c>
      <c r="Q48" s="51">
        <v>3661200</v>
      </c>
      <c r="R48" s="150"/>
      <c r="S48" s="6">
        <v>1589940</v>
      </c>
      <c r="T48" s="55"/>
      <c r="U48" s="51"/>
      <c r="V48" s="77"/>
      <c r="W48" s="51"/>
      <c r="X48" s="55"/>
      <c r="Y48" s="51"/>
      <c r="Z48" s="55"/>
      <c r="AA48" s="55">
        <v>1271952</v>
      </c>
      <c r="AB48" s="100"/>
      <c r="AE48" s="106" t="s">
        <v>62</v>
      </c>
      <c r="AF48" s="102">
        <f t="shared" si="0"/>
        <v>0.99832026280048403</v>
      </c>
      <c r="AG48" s="102">
        <f>(9*((D48-(MIN($D$4:$D$224)))/(MAX($D$4:$D4268)-MIN($D$4:$D$224))))+1</f>
        <v>1</v>
      </c>
      <c r="AH48" s="102">
        <f t="shared" si="1"/>
        <v>4.1987466427931963</v>
      </c>
      <c r="AI48" s="102">
        <f t="shared" si="2"/>
        <v>1.0249491353703322</v>
      </c>
      <c r="AJ48" s="102">
        <f t="shared" si="3"/>
        <v>0.99995412208235257</v>
      </c>
      <c r="AK48" s="102">
        <f t="shared" si="4"/>
        <v>0.99998956814435835</v>
      </c>
      <c r="AL48" s="102">
        <f t="shared" si="5"/>
        <v>0.99992705847074037</v>
      </c>
      <c r="AM48" s="102">
        <f t="shared" si="6"/>
        <v>0.99993411371971974</v>
      </c>
      <c r="AN48" s="102">
        <f t="shared" si="7"/>
        <v>0.99996079097669677</v>
      </c>
      <c r="AO48" s="102">
        <f t="shared" si="8"/>
        <v>0.99980452842482492</v>
      </c>
      <c r="AP48" s="102">
        <f t="shared" si="9"/>
        <v>0.99996543403504567</v>
      </c>
      <c r="AQ48" s="102">
        <f t="shared" si="10"/>
        <v>0.99998431424493128</v>
      </c>
      <c r="AR48" s="102">
        <f t="shared" si="11"/>
        <v>0.99998451690888057</v>
      </c>
      <c r="AS48" s="102">
        <f t="shared" si="12"/>
        <v>1.0594661930818898</v>
      </c>
      <c r="AT48" s="102">
        <f t="shared" si="13"/>
        <v>1.0594661930818898</v>
      </c>
      <c r="AU48" s="102">
        <f t="shared" si="14"/>
        <v>0.99999480055260781</v>
      </c>
      <c r="AV48" s="102">
        <f t="shared" si="15"/>
        <v>1.085261464204883</v>
      </c>
      <c r="AW48" s="102">
        <f t="shared" si="16"/>
        <v>0.99982173811628217</v>
      </c>
      <c r="AX48" s="102">
        <f t="shared" si="17"/>
        <v>0.99982173811628217</v>
      </c>
      <c r="AY48" s="102">
        <f t="shared" si="18"/>
        <v>0.47058823529411764</v>
      </c>
      <c r="AZ48" s="102">
        <f t="shared" si="19"/>
        <v>1</v>
      </c>
      <c r="BA48" s="102">
        <f t="shared" si="20"/>
        <v>0.99999509404722975</v>
      </c>
      <c r="BB48" s="102">
        <f t="shared" si="21"/>
        <v>1.0703924985724984</v>
      </c>
      <c r="BC48" s="102">
        <f t="shared" si="22"/>
        <v>1</v>
      </c>
      <c r="BD48" s="13">
        <f t="shared" si="23"/>
        <v>1.1235970184599682</v>
      </c>
    </row>
    <row r="49" spans="2:56">
      <c r="B49" s="32" t="s">
        <v>63</v>
      </c>
      <c r="C49" s="40"/>
      <c r="D49" s="77">
        <v>1</v>
      </c>
      <c r="E49" s="50">
        <v>20000</v>
      </c>
      <c r="F49" s="55">
        <v>4380</v>
      </c>
      <c r="G49" s="51"/>
      <c r="H49" s="55"/>
      <c r="I49" s="51"/>
      <c r="J49" s="77"/>
      <c r="K49" s="41"/>
      <c r="L49" s="77"/>
      <c r="M49" s="50"/>
      <c r="N49" s="55"/>
      <c r="O49" s="51"/>
      <c r="P49" s="55">
        <v>2239056</v>
      </c>
      <c r="Q49" s="51">
        <v>2239056</v>
      </c>
      <c r="R49" s="150"/>
      <c r="S49" s="6"/>
      <c r="T49" s="55"/>
      <c r="U49" s="51"/>
      <c r="V49" s="77">
        <v>3</v>
      </c>
      <c r="W49" s="51">
        <v>144</v>
      </c>
      <c r="X49" s="55"/>
      <c r="Y49" s="51"/>
      <c r="Z49" s="55"/>
      <c r="AA49" s="55">
        <v>1791245</v>
      </c>
      <c r="AB49" s="100"/>
      <c r="AE49" s="106" t="s">
        <v>63</v>
      </c>
      <c r="AF49" s="102">
        <f t="shared" si="0"/>
        <v>0.99832026280048403</v>
      </c>
      <c r="AG49" s="102">
        <f>(9*((D49-(MIN($D$4:$D$224)))/(MAX($D$4:$D4269)-MIN($D$4:$D$224))))+1</f>
        <v>1</v>
      </c>
      <c r="AH49" s="102">
        <f t="shared" si="1"/>
        <v>2.2649955237242612</v>
      </c>
      <c r="AI49" s="102">
        <f t="shared" si="2"/>
        <v>1.0596193138007837</v>
      </c>
      <c r="AJ49" s="102">
        <f t="shared" si="3"/>
        <v>0.99995412208235257</v>
      </c>
      <c r="AK49" s="102">
        <f t="shared" si="4"/>
        <v>0.99998956814435835</v>
      </c>
      <c r="AL49" s="102">
        <f t="shared" si="5"/>
        <v>0.99992705847074037</v>
      </c>
      <c r="AM49" s="102">
        <f t="shared" si="6"/>
        <v>0.99993411371971974</v>
      </c>
      <c r="AN49" s="102">
        <f t="shared" si="7"/>
        <v>0.99996079097669677</v>
      </c>
      <c r="AO49" s="102">
        <f t="shared" si="8"/>
        <v>0.99980452842482492</v>
      </c>
      <c r="AP49" s="102">
        <f t="shared" si="9"/>
        <v>0.99996543403504567</v>
      </c>
      <c r="AQ49" s="102">
        <f t="shared" si="10"/>
        <v>0.99998431424493128</v>
      </c>
      <c r="AR49" s="102">
        <f t="shared" si="11"/>
        <v>0.99998451690888057</v>
      </c>
      <c r="AS49" s="102">
        <f t="shared" si="12"/>
        <v>1.036365745651562</v>
      </c>
      <c r="AT49" s="102">
        <f t="shared" si="13"/>
        <v>1.036365745651562</v>
      </c>
      <c r="AU49" s="102">
        <f t="shared" si="14"/>
        <v>0.99999480055260781</v>
      </c>
      <c r="AV49" s="102">
        <f t="shared" si="15"/>
        <v>0.99998637477910002</v>
      </c>
      <c r="AW49" s="102">
        <f t="shared" si="16"/>
        <v>0.99982173811628217</v>
      </c>
      <c r="AX49" s="102">
        <f t="shared" si="17"/>
        <v>0.99982173811628217</v>
      </c>
      <c r="AY49" s="102">
        <f t="shared" si="18"/>
        <v>2.0588235294117645</v>
      </c>
      <c r="AZ49" s="102">
        <f t="shared" si="19"/>
        <v>1.0000324</v>
      </c>
      <c r="BA49" s="102">
        <f t="shared" si="20"/>
        <v>0.99999509404722975</v>
      </c>
      <c r="BB49" s="102">
        <f t="shared" si="21"/>
        <v>1.0991625334932209</v>
      </c>
      <c r="BC49" s="102">
        <f t="shared" si="22"/>
        <v>1</v>
      </c>
      <c r="BD49" s="13">
        <f t="shared" si="23"/>
        <v>1.1063670519646953</v>
      </c>
    </row>
    <row r="50" spans="2:56">
      <c r="B50" s="32" t="s">
        <v>64</v>
      </c>
      <c r="C50" s="40"/>
      <c r="D50" s="77">
        <v>1</v>
      </c>
      <c r="E50" s="50">
        <v>12000</v>
      </c>
      <c r="F50" s="55">
        <v>47450</v>
      </c>
      <c r="G50" s="51"/>
      <c r="H50" s="55"/>
      <c r="I50" s="51"/>
      <c r="J50" s="77"/>
      <c r="K50" s="41"/>
      <c r="L50" s="77"/>
      <c r="M50" s="50"/>
      <c r="N50" s="55"/>
      <c r="O50" s="51">
        <v>10091520</v>
      </c>
      <c r="P50" s="55">
        <v>13875840</v>
      </c>
      <c r="Q50" s="51">
        <v>23967360</v>
      </c>
      <c r="R50" s="150">
        <v>22049971</v>
      </c>
      <c r="S50" s="6"/>
      <c r="T50" s="55"/>
      <c r="U50" s="51"/>
      <c r="V50" s="77"/>
      <c r="W50" s="51"/>
      <c r="X50" s="55"/>
      <c r="Y50" s="51"/>
      <c r="Z50" s="55"/>
      <c r="AA50" s="55">
        <v>17639976.800000001</v>
      </c>
      <c r="AB50" s="100"/>
      <c r="AE50" s="106" t="s">
        <v>64</v>
      </c>
      <c r="AF50" s="102">
        <f t="shared" si="0"/>
        <v>0.99832026280048403</v>
      </c>
      <c r="AG50" s="102">
        <f>(9*((D50-(MIN($D$4:$D$224)))/(MAX($D$4:$D4270)-MIN($D$4:$D$224))))+1</f>
        <v>1</v>
      </c>
      <c r="AH50" s="102">
        <f t="shared" si="1"/>
        <v>1.7493285586392122</v>
      </c>
      <c r="AI50" s="102">
        <f t="shared" si="2"/>
        <v>1.6543005503597419</v>
      </c>
      <c r="AJ50" s="102">
        <f t="shared" si="3"/>
        <v>0.99995412208235257</v>
      </c>
      <c r="AK50" s="102">
        <f t="shared" si="4"/>
        <v>0.99998956814435835</v>
      </c>
      <c r="AL50" s="102">
        <f t="shared" si="5"/>
        <v>0.99992705847074037</v>
      </c>
      <c r="AM50" s="102">
        <f t="shared" si="6"/>
        <v>0.99993411371971974</v>
      </c>
      <c r="AN50" s="102">
        <f t="shared" si="7"/>
        <v>0.99996079097669677</v>
      </c>
      <c r="AO50" s="102">
        <f t="shared" si="8"/>
        <v>0.99980452842482492</v>
      </c>
      <c r="AP50" s="102">
        <f t="shared" si="9"/>
        <v>0.99996543403504567</v>
      </c>
      <c r="AQ50" s="102">
        <f t="shared" si="10"/>
        <v>0.99998431424493128</v>
      </c>
      <c r="AR50" s="102">
        <f t="shared" si="11"/>
        <v>1.3906043261421019</v>
      </c>
      <c r="AS50" s="102">
        <f t="shared" si="12"/>
        <v>1.2253866303510585</v>
      </c>
      <c r="AT50" s="102">
        <f t="shared" si="13"/>
        <v>1.389307180767966</v>
      </c>
      <c r="AU50" s="102">
        <f t="shared" si="14"/>
        <v>1.4512924867949981</v>
      </c>
      <c r="AV50" s="102">
        <f t="shared" si="15"/>
        <v>0.99998637477910002</v>
      </c>
      <c r="AW50" s="102">
        <f t="shared" si="16"/>
        <v>0.99982173811628217</v>
      </c>
      <c r="AX50" s="102">
        <f t="shared" si="17"/>
        <v>0.99982173811628217</v>
      </c>
      <c r="AY50" s="102">
        <f t="shared" si="18"/>
        <v>0.47058823529411764</v>
      </c>
      <c r="AZ50" s="102">
        <f t="shared" si="19"/>
        <v>1</v>
      </c>
      <c r="BA50" s="102">
        <f t="shared" si="20"/>
        <v>0.99999509404722975</v>
      </c>
      <c r="BB50" s="102">
        <f t="shared" si="21"/>
        <v>1.9772189820399277</v>
      </c>
      <c r="BC50" s="102">
        <f t="shared" si="22"/>
        <v>1</v>
      </c>
      <c r="BD50" s="13">
        <f t="shared" si="23"/>
        <v>1.1377288370144651</v>
      </c>
    </row>
    <row r="51" spans="2:56">
      <c r="B51" s="32" t="s">
        <v>65</v>
      </c>
      <c r="C51" s="40"/>
      <c r="D51" s="77">
        <v>1</v>
      </c>
      <c r="E51" s="50">
        <v>375</v>
      </c>
      <c r="F51" s="55">
        <v>1278</v>
      </c>
      <c r="G51" s="51"/>
      <c r="H51" s="55"/>
      <c r="I51" s="51"/>
      <c r="J51" s="77"/>
      <c r="K51" s="41"/>
      <c r="L51" s="77"/>
      <c r="M51" s="50"/>
      <c r="N51" s="55"/>
      <c r="O51" s="51">
        <v>1000000</v>
      </c>
      <c r="P51" s="55"/>
      <c r="Q51" s="51">
        <v>1000000</v>
      </c>
      <c r="R51" s="150"/>
      <c r="S51" s="6"/>
      <c r="T51" s="55"/>
      <c r="U51" s="51">
        <v>200000</v>
      </c>
      <c r="V51" s="77">
        <v>1</v>
      </c>
      <c r="W51" s="51"/>
      <c r="X51" s="55"/>
      <c r="Y51" s="51"/>
      <c r="Z51" s="55"/>
      <c r="AA51" s="55"/>
      <c r="AB51" s="100"/>
      <c r="AE51" s="106" t="s">
        <v>65</v>
      </c>
      <c r="AF51" s="102">
        <f t="shared" si="0"/>
        <v>0.99832026280048403</v>
      </c>
      <c r="AG51" s="102">
        <f>(9*((D51-(MIN($D$4:$D$224)))/(MAX($D$4:$D4271)-MIN($D$4:$D$224))))+1</f>
        <v>1</v>
      </c>
      <c r="AH51" s="102">
        <f t="shared" si="1"/>
        <v>1</v>
      </c>
      <c r="AI51" s="102">
        <f t="shared" si="2"/>
        <v>1.0167890097421375</v>
      </c>
      <c r="AJ51" s="102">
        <f t="shared" si="3"/>
        <v>0.99995412208235257</v>
      </c>
      <c r="AK51" s="102">
        <f t="shared" si="4"/>
        <v>0.99998956814435835</v>
      </c>
      <c r="AL51" s="102">
        <f t="shared" si="5"/>
        <v>0.99992705847074037</v>
      </c>
      <c r="AM51" s="102">
        <f t="shared" si="6"/>
        <v>0.99993411371971974</v>
      </c>
      <c r="AN51" s="102">
        <f t="shared" si="7"/>
        <v>0.99996079097669677</v>
      </c>
      <c r="AO51" s="102">
        <f t="shared" si="8"/>
        <v>0.99980452842482492</v>
      </c>
      <c r="AP51" s="102">
        <f t="shared" si="9"/>
        <v>0.99996543403504567</v>
      </c>
      <c r="AQ51" s="102">
        <f t="shared" si="10"/>
        <v>0.99998431424493128</v>
      </c>
      <c r="AR51" s="102">
        <f t="shared" si="11"/>
        <v>1.0386922447073907</v>
      </c>
      <c r="AS51" s="102">
        <f t="shared" si="12"/>
        <v>0.99999587352781072</v>
      </c>
      <c r="AT51" s="102">
        <f t="shared" si="13"/>
        <v>1.0162392690140116</v>
      </c>
      <c r="AU51" s="102">
        <f t="shared" si="14"/>
        <v>0.99999480055260781</v>
      </c>
      <c r="AV51" s="102">
        <f t="shared" si="15"/>
        <v>0.99998637477910002</v>
      </c>
      <c r="AW51" s="102">
        <f t="shared" si="16"/>
        <v>0.99982173811628217</v>
      </c>
      <c r="AX51" s="102">
        <f t="shared" si="17"/>
        <v>1.0417657107557627</v>
      </c>
      <c r="AY51" s="102">
        <f t="shared" si="18"/>
        <v>1</v>
      </c>
      <c r="AZ51" s="102">
        <f t="shared" si="19"/>
        <v>1</v>
      </c>
      <c r="BA51" s="102">
        <f t="shared" si="20"/>
        <v>0.99999509404722975</v>
      </c>
      <c r="BB51" s="102">
        <f t="shared" si="21"/>
        <v>0.99992341183826006</v>
      </c>
      <c r="BC51" s="102">
        <f t="shared" si="22"/>
        <v>1</v>
      </c>
      <c r="BD51" s="13">
        <f t="shared" si="23"/>
        <v>1.0046268216658227</v>
      </c>
    </row>
    <row r="52" spans="2:56">
      <c r="B52" s="32" t="s">
        <v>66</v>
      </c>
      <c r="C52" s="40"/>
      <c r="D52" s="77">
        <v>1</v>
      </c>
      <c r="E52" s="50">
        <v>20000</v>
      </c>
      <c r="F52" s="55">
        <v>11018</v>
      </c>
      <c r="G52" s="51"/>
      <c r="H52" s="55"/>
      <c r="I52" s="51"/>
      <c r="J52" s="77"/>
      <c r="K52" s="41"/>
      <c r="L52" s="77"/>
      <c r="M52" s="50"/>
      <c r="N52" s="55"/>
      <c r="O52" s="51"/>
      <c r="P52" s="55"/>
      <c r="Q52" s="51"/>
      <c r="R52" s="150"/>
      <c r="S52" s="6"/>
      <c r="T52" s="55"/>
      <c r="U52" s="51"/>
      <c r="V52" s="77"/>
      <c r="W52" s="51"/>
      <c r="X52" s="55"/>
      <c r="Y52" s="51"/>
      <c r="Z52" s="55"/>
      <c r="AA52" s="55"/>
      <c r="AB52" s="100"/>
      <c r="AE52" s="106" t="s">
        <v>66</v>
      </c>
      <c r="AF52" s="102">
        <f t="shared" si="0"/>
        <v>0.99832026280048403</v>
      </c>
      <c r="AG52" s="102">
        <f>(9*((D52-(MIN($D$4:$D$224)))/(MAX($D$4:$D4272)-MIN($D$4:$D$224))))+1</f>
        <v>1</v>
      </c>
      <c r="AH52" s="102">
        <f t="shared" si="1"/>
        <v>2.2649955237242612</v>
      </c>
      <c r="AI52" s="102">
        <f t="shared" si="2"/>
        <v>1.1512722984369195</v>
      </c>
      <c r="AJ52" s="102">
        <f t="shared" si="3"/>
        <v>0.99995412208235257</v>
      </c>
      <c r="AK52" s="102">
        <f t="shared" si="4"/>
        <v>0.99998956814435835</v>
      </c>
      <c r="AL52" s="102">
        <f t="shared" si="5"/>
        <v>0.99992705847074037</v>
      </c>
      <c r="AM52" s="102">
        <f t="shared" si="6"/>
        <v>0.99993411371971974</v>
      </c>
      <c r="AN52" s="102">
        <f t="shared" si="7"/>
        <v>0.99996079097669677</v>
      </c>
      <c r="AO52" s="102">
        <f t="shared" si="8"/>
        <v>0.99980452842482492</v>
      </c>
      <c r="AP52" s="102">
        <f t="shared" si="9"/>
        <v>0.99996543403504567</v>
      </c>
      <c r="AQ52" s="102">
        <f t="shared" si="10"/>
        <v>0.99998431424493128</v>
      </c>
      <c r="AR52" s="102">
        <f t="shared" si="11"/>
        <v>0.99998451690888057</v>
      </c>
      <c r="AS52" s="102">
        <f t="shared" si="12"/>
        <v>0.99999587352781072</v>
      </c>
      <c r="AT52" s="102">
        <f t="shared" si="13"/>
        <v>0.99999587352781072</v>
      </c>
      <c r="AU52" s="102">
        <f t="shared" si="14"/>
        <v>0.99999480055260781</v>
      </c>
      <c r="AV52" s="102">
        <f t="shared" si="15"/>
        <v>0.99998637477910002</v>
      </c>
      <c r="AW52" s="102">
        <f t="shared" si="16"/>
        <v>0.99982173811628217</v>
      </c>
      <c r="AX52" s="102">
        <f t="shared" si="17"/>
        <v>0.99982173811628217</v>
      </c>
      <c r="AY52" s="102">
        <f t="shared" si="18"/>
        <v>0.47058823529411764</v>
      </c>
      <c r="AZ52" s="102">
        <f t="shared" si="19"/>
        <v>1</v>
      </c>
      <c r="BA52" s="102">
        <f t="shared" si="20"/>
        <v>0.99999509404722975</v>
      </c>
      <c r="BB52" s="102">
        <f t="shared" si="21"/>
        <v>0.99992341183826006</v>
      </c>
      <c r="BC52" s="102">
        <f t="shared" si="22"/>
        <v>1</v>
      </c>
      <c r="BD52" s="13">
        <f t="shared" si="23"/>
        <v>1.0368423196570298</v>
      </c>
    </row>
    <row r="53" spans="2:56">
      <c r="B53" s="32" t="s">
        <v>67</v>
      </c>
      <c r="C53" s="40"/>
      <c r="D53" s="77">
        <v>1</v>
      </c>
      <c r="E53" s="50">
        <v>15000</v>
      </c>
      <c r="F53" s="55">
        <v>6136</v>
      </c>
      <c r="G53" s="51"/>
      <c r="H53" s="55"/>
      <c r="I53" s="51"/>
      <c r="J53" s="77"/>
      <c r="K53" s="41"/>
      <c r="L53" s="77"/>
      <c r="M53" s="50"/>
      <c r="N53" s="55"/>
      <c r="O53" s="51"/>
      <c r="P53" s="55">
        <v>386900</v>
      </c>
      <c r="Q53" s="51">
        <v>386900</v>
      </c>
      <c r="R53" s="150">
        <v>328365</v>
      </c>
      <c r="S53" s="6"/>
      <c r="T53" s="55"/>
      <c r="U53" s="51"/>
      <c r="V53" s="77"/>
      <c r="W53" s="51"/>
      <c r="X53" s="55"/>
      <c r="Y53" s="51"/>
      <c r="Z53" s="55"/>
      <c r="AA53" s="55">
        <v>262692</v>
      </c>
      <c r="AB53" s="100">
        <v>543.6</v>
      </c>
      <c r="AE53" s="106" t="s">
        <v>67</v>
      </c>
      <c r="AF53" s="102">
        <f t="shared" si="0"/>
        <v>0.99832026280048403</v>
      </c>
      <c r="AG53" s="102">
        <f>(9*((D53-(MIN($D$4:$D$224)))/(MAX($D$4:$D4273)-MIN($D$4:$D$224))))+1</f>
        <v>1</v>
      </c>
      <c r="AH53" s="102">
        <f t="shared" si="1"/>
        <v>1.9427036705461056</v>
      </c>
      <c r="AI53" s="102">
        <f t="shared" si="2"/>
        <v>1.0838649662595143</v>
      </c>
      <c r="AJ53" s="102">
        <f t="shared" si="3"/>
        <v>0.99995412208235257</v>
      </c>
      <c r="AK53" s="102">
        <f t="shared" si="4"/>
        <v>0.99998956814435835</v>
      </c>
      <c r="AL53" s="102">
        <f t="shared" si="5"/>
        <v>0.99992705847074037</v>
      </c>
      <c r="AM53" s="102">
        <f t="shared" si="6"/>
        <v>0.99993411371971974</v>
      </c>
      <c r="AN53" s="102">
        <f t="shared" si="7"/>
        <v>0.99996079097669677</v>
      </c>
      <c r="AO53" s="102">
        <f t="shared" si="8"/>
        <v>0.99980452842482492</v>
      </c>
      <c r="AP53" s="102">
        <f t="shared" si="9"/>
        <v>0.99996543403504567</v>
      </c>
      <c r="AQ53" s="102">
        <f t="shared" si="10"/>
        <v>0.99998431424493128</v>
      </c>
      <c r="AR53" s="102">
        <f t="shared" si="11"/>
        <v>0.99998451690888057</v>
      </c>
      <c r="AS53" s="102">
        <f t="shared" si="12"/>
        <v>1.0062804432414219</v>
      </c>
      <c r="AT53" s="102">
        <f t="shared" si="13"/>
        <v>1.0062804432414219</v>
      </c>
      <c r="AU53" s="102">
        <f t="shared" si="14"/>
        <v>1.0067154608538382</v>
      </c>
      <c r="AV53" s="102">
        <f t="shared" si="15"/>
        <v>0.99998637477910002</v>
      </c>
      <c r="AW53" s="102">
        <f t="shared" si="16"/>
        <v>0.99982173811628217</v>
      </c>
      <c r="AX53" s="102">
        <f t="shared" si="17"/>
        <v>0.99982173811628217</v>
      </c>
      <c r="AY53" s="102">
        <f t="shared" si="18"/>
        <v>0.47058823529411764</v>
      </c>
      <c r="AZ53" s="102">
        <f t="shared" si="19"/>
        <v>1</v>
      </c>
      <c r="BA53" s="102">
        <f t="shared" si="20"/>
        <v>0.99999509404722975</v>
      </c>
      <c r="BB53" s="102">
        <f t="shared" si="21"/>
        <v>1.0144771570522231</v>
      </c>
      <c r="BC53" s="102">
        <f t="shared" si="22"/>
        <v>1.0142128835705004</v>
      </c>
      <c r="BD53" s="13">
        <f t="shared" si="23"/>
        <v>1.0226072047885864</v>
      </c>
    </row>
    <row r="54" spans="2:56">
      <c r="B54" s="32" t="s">
        <v>68</v>
      </c>
      <c r="C54" s="40"/>
      <c r="D54" s="77">
        <v>1</v>
      </c>
      <c r="E54" s="50">
        <v>108000</v>
      </c>
      <c r="F54" s="55">
        <v>25550</v>
      </c>
      <c r="G54" s="51"/>
      <c r="H54" s="55"/>
      <c r="I54" s="51"/>
      <c r="J54" s="77"/>
      <c r="K54" s="41"/>
      <c r="L54" s="77"/>
      <c r="M54" s="50"/>
      <c r="N54" s="55"/>
      <c r="O54" s="51"/>
      <c r="P54" s="55">
        <v>1277500</v>
      </c>
      <c r="Q54" s="51">
        <v>1277500</v>
      </c>
      <c r="R54" s="150">
        <v>1058500</v>
      </c>
      <c r="S54" s="6"/>
      <c r="T54" s="55"/>
      <c r="U54" s="51"/>
      <c r="V54" s="77">
        <v>1</v>
      </c>
      <c r="W54" s="51">
        <v>120000</v>
      </c>
      <c r="X54" s="55"/>
      <c r="Y54" s="51"/>
      <c r="Z54" s="55"/>
      <c r="AA54" s="55">
        <v>1022000</v>
      </c>
      <c r="AB54" s="100"/>
      <c r="AE54" s="106" t="s">
        <v>68</v>
      </c>
      <c r="AF54" s="102">
        <f t="shared" si="0"/>
        <v>0.99832026280048403</v>
      </c>
      <c r="AG54" s="102">
        <f>(9*((D54-(MIN($D$4:$D$224)))/(MAX($D$4:$D4274)-MIN($D$4:$D$224))))+1</f>
        <v>1</v>
      </c>
      <c r="AH54" s="102">
        <f t="shared" si="1"/>
        <v>7.9373321396598024</v>
      </c>
      <c r="AI54" s="102">
        <f t="shared" si="2"/>
        <v>1.3519202605840006</v>
      </c>
      <c r="AJ54" s="102">
        <f t="shared" si="3"/>
        <v>0.99995412208235257</v>
      </c>
      <c r="AK54" s="102">
        <f t="shared" si="4"/>
        <v>0.99998956814435835</v>
      </c>
      <c r="AL54" s="102">
        <f t="shared" si="5"/>
        <v>0.99992705847074037</v>
      </c>
      <c r="AM54" s="102">
        <f t="shared" si="6"/>
        <v>0.99993411371971974</v>
      </c>
      <c r="AN54" s="102">
        <f t="shared" si="7"/>
        <v>0.99996079097669677</v>
      </c>
      <c r="AO54" s="102">
        <f t="shared" si="8"/>
        <v>0.99980452842482492</v>
      </c>
      <c r="AP54" s="102">
        <f t="shared" si="9"/>
        <v>0.99996543403504567</v>
      </c>
      <c r="AQ54" s="102">
        <f t="shared" si="10"/>
        <v>0.99998431424493128</v>
      </c>
      <c r="AR54" s="102">
        <f t="shared" si="11"/>
        <v>0.99998451690888057</v>
      </c>
      <c r="AS54" s="102">
        <f t="shared" si="12"/>
        <v>1.0207468112614324</v>
      </c>
      <c r="AT54" s="102">
        <f t="shared" si="13"/>
        <v>1.0207468112614324</v>
      </c>
      <c r="AU54" s="102">
        <f t="shared" si="14"/>
        <v>1.021659164686582</v>
      </c>
      <c r="AV54" s="102">
        <f t="shared" si="15"/>
        <v>0.99998637477910002</v>
      </c>
      <c r="AW54" s="102">
        <f t="shared" si="16"/>
        <v>0.99982173811628217</v>
      </c>
      <c r="AX54" s="102">
        <f t="shared" si="17"/>
        <v>0.99982173811628217</v>
      </c>
      <c r="AY54" s="102">
        <f t="shared" si="18"/>
        <v>1</v>
      </c>
      <c r="AZ54" s="102">
        <f t="shared" si="19"/>
        <v>1.0269999999999999</v>
      </c>
      <c r="BA54" s="102">
        <f t="shared" si="20"/>
        <v>0.99999509404722975</v>
      </c>
      <c r="BB54" s="102">
        <f t="shared" si="21"/>
        <v>1.0565445788653109</v>
      </c>
      <c r="BC54" s="102">
        <f t="shared" si="22"/>
        <v>1</v>
      </c>
      <c r="BD54" s="13">
        <f t="shared" si="23"/>
        <v>1.3097249758827287</v>
      </c>
    </row>
    <row r="55" spans="2:56">
      <c r="B55" s="32" t="s">
        <v>69</v>
      </c>
      <c r="C55" s="40"/>
      <c r="D55" s="77">
        <v>1</v>
      </c>
      <c r="E55" s="50">
        <v>140000</v>
      </c>
      <c r="F55" s="55">
        <v>13000</v>
      </c>
      <c r="G55" s="51"/>
      <c r="H55" s="55"/>
      <c r="I55" s="51"/>
      <c r="J55" s="77"/>
      <c r="K55" s="41"/>
      <c r="L55" s="77"/>
      <c r="M55" s="50"/>
      <c r="N55" s="55"/>
      <c r="O55" s="51"/>
      <c r="P55" s="55">
        <v>3285000</v>
      </c>
      <c r="Q55" s="51">
        <v>3285000</v>
      </c>
      <c r="R55" s="150">
        <v>3285000</v>
      </c>
      <c r="S55" s="6"/>
      <c r="T55" s="55"/>
      <c r="U55" s="51"/>
      <c r="V55" s="77"/>
      <c r="W55" s="51"/>
      <c r="X55" s="55">
        <v>1342500</v>
      </c>
      <c r="Y55" s="51"/>
      <c r="Z55" s="55"/>
      <c r="AA55" s="55">
        <v>1342500</v>
      </c>
      <c r="AB55" s="100"/>
      <c r="AE55" s="106" t="s">
        <v>69</v>
      </c>
      <c r="AF55" s="102">
        <f t="shared" si="0"/>
        <v>0.99832026280048403</v>
      </c>
      <c r="AG55" s="102">
        <f>(9*((D55-(MIN($D$4:$D$224)))/(MAX($D$4:$D4275)-MIN($D$4:$D$224))))+1</f>
        <v>1</v>
      </c>
      <c r="AH55" s="102">
        <f t="shared" si="1"/>
        <v>10</v>
      </c>
      <c r="AI55" s="102">
        <f t="shared" si="2"/>
        <v>1.1786384050275824</v>
      </c>
      <c r="AJ55" s="102">
        <f t="shared" si="3"/>
        <v>0.99995412208235257</v>
      </c>
      <c r="AK55" s="102">
        <f t="shared" si="4"/>
        <v>0.99998956814435835</v>
      </c>
      <c r="AL55" s="102">
        <f t="shared" si="5"/>
        <v>0.99992705847074037</v>
      </c>
      <c r="AM55" s="102">
        <f t="shared" si="6"/>
        <v>0.99993411371971974</v>
      </c>
      <c r="AN55" s="102">
        <f t="shared" si="7"/>
        <v>0.99996079097669677</v>
      </c>
      <c r="AO55" s="102">
        <f t="shared" si="8"/>
        <v>0.99980452842482492</v>
      </c>
      <c r="AP55" s="102">
        <f t="shared" si="9"/>
        <v>0.99996543403504567</v>
      </c>
      <c r="AQ55" s="102">
        <f t="shared" si="10"/>
        <v>0.99998431424493128</v>
      </c>
      <c r="AR55" s="102">
        <f t="shared" si="11"/>
        <v>0.99998451690888057</v>
      </c>
      <c r="AS55" s="102">
        <f t="shared" si="12"/>
        <v>1.053355427699981</v>
      </c>
      <c r="AT55" s="102">
        <f t="shared" si="13"/>
        <v>1.053355427699981</v>
      </c>
      <c r="AU55" s="102">
        <f t="shared" si="14"/>
        <v>1.067229034071838</v>
      </c>
      <c r="AV55" s="102">
        <f t="shared" si="15"/>
        <v>0.99998637477910002</v>
      </c>
      <c r="AW55" s="102">
        <f t="shared" si="16"/>
        <v>0.99982173811628217</v>
      </c>
      <c r="AX55" s="102">
        <f t="shared" si="17"/>
        <v>0.99982173811628217</v>
      </c>
      <c r="AY55" s="102">
        <f t="shared" si="18"/>
        <v>0.47058823529411764</v>
      </c>
      <c r="AZ55" s="102">
        <f t="shared" si="19"/>
        <v>1</v>
      </c>
      <c r="BA55" s="102">
        <f t="shared" si="20"/>
        <v>0.99999509404722975</v>
      </c>
      <c r="BB55" s="102">
        <f t="shared" si="21"/>
        <v>1.0743010211668471</v>
      </c>
      <c r="BC55" s="102">
        <f t="shared" si="22"/>
        <v>1</v>
      </c>
      <c r="BD55" s="13">
        <f t="shared" si="23"/>
        <v>1.370621550242803</v>
      </c>
    </row>
    <row r="56" spans="2:56">
      <c r="B56" s="32" t="s">
        <v>70</v>
      </c>
      <c r="C56" s="40"/>
      <c r="D56" s="77">
        <v>1</v>
      </c>
      <c r="E56" s="50">
        <v>4000</v>
      </c>
      <c r="F56" s="55">
        <v>1420</v>
      </c>
      <c r="G56" s="51"/>
      <c r="H56" s="55"/>
      <c r="I56" s="51"/>
      <c r="J56" s="77"/>
      <c r="K56" s="41"/>
      <c r="L56" s="77"/>
      <c r="M56" s="50"/>
      <c r="N56" s="55"/>
      <c r="O56" s="51"/>
      <c r="P56" s="55"/>
      <c r="Q56" s="51">
        <v>216000</v>
      </c>
      <c r="R56" s="150"/>
      <c r="S56" s="6"/>
      <c r="T56" s="55"/>
      <c r="U56" s="51"/>
      <c r="V56" s="77">
        <v>1</v>
      </c>
      <c r="W56" s="51"/>
      <c r="X56" s="55"/>
      <c r="Y56" s="51"/>
      <c r="Z56" s="55"/>
      <c r="AA56" s="55">
        <v>172800</v>
      </c>
      <c r="AB56" s="100"/>
      <c r="AE56" s="106" t="s">
        <v>70</v>
      </c>
      <c r="AF56" s="102">
        <f t="shared" si="0"/>
        <v>0.99832026280048403</v>
      </c>
      <c r="AG56" s="102">
        <f>(9*((D56-(MIN($D$4:$D$224)))/(MAX($D$4:$D4276)-MIN($D$4:$D$224))))+1</f>
        <v>1</v>
      </c>
      <c r="AH56" s="102">
        <f t="shared" si="1"/>
        <v>1.2336615935541628</v>
      </c>
      <c r="AI56" s="102">
        <f t="shared" si="2"/>
        <v>1.0187496490639711</v>
      </c>
      <c r="AJ56" s="102">
        <f t="shared" si="3"/>
        <v>0.99995412208235257</v>
      </c>
      <c r="AK56" s="102">
        <f t="shared" si="4"/>
        <v>0.99998956814435835</v>
      </c>
      <c r="AL56" s="102">
        <f t="shared" si="5"/>
        <v>0.99992705847074037</v>
      </c>
      <c r="AM56" s="102">
        <f t="shared" si="6"/>
        <v>0.99993411371971974</v>
      </c>
      <c r="AN56" s="102">
        <f t="shared" si="7"/>
        <v>0.99996079097669677</v>
      </c>
      <c r="AO56" s="102">
        <f t="shared" si="8"/>
        <v>0.99980452842482492</v>
      </c>
      <c r="AP56" s="102">
        <f t="shared" si="9"/>
        <v>0.99996543403504567</v>
      </c>
      <c r="AQ56" s="102">
        <f t="shared" si="10"/>
        <v>0.99998431424493128</v>
      </c>
      <c r="AR56" s="102">
        <f t="shared" si="11"/>
        <v>0.99998451690888057</v>
      </c>
      <c r="AS56" s="102">
        <f t="shared" si="12"/>
        <v>0.99999587352781072</v>
      </c>
      <c r="AT56" s="102">
        <f t="shared" si="13"/>
        <v>1.00350444695283</v>
      </c>
      <c r="AU56" s="102">
        <f t="shared" si="14"/>
        <v>0.99999480055260781</v>
      </c>
      <c r="AV56" s="102">
        <f t="shared" si="15"/>
        <v>0.99998637477910002</v>
      </c>
      <c r="AW56" s="102">
        <f t="shared" si="16"/>
        <v>0.99982173811628217</v>
      </c>
      <c r="AX56" s="102">
        <f t="shared" si="17"/>
        <v>0.99982173811628217</v>
      </c>
      <c r="AY56" s="102">
        <f t="shared" si="18"/>
        <v>1</v>
      </c>
      <c r="AZ56" s="102">
        <f t="shared" si="19"/>
        <v>1</v>
      </c>
      <c r="BA56" s="102">
        <f t="shared" si="20"/>
        <v>0.99999509404722975</v>
      </c>
      <c r="BB56" s="102">
        <f t="shared" si="21"/>
        <v>1.0094969320557496</v>
      </c>
      <c r="BC56" s="102">
        <f t="shared" si="22"/>
        <v>1</v>
      </c>
      <c r="BD56" s="13">
        <f t="shared" si="23"/>
        <v>1.0109522062739191</v>
      </c>
    </row>
    <row r="57" spans="2:56">
      <c r="B57" s="32" t="s">
        <v>71</v>
      </c>
      <c r="C57" s="40"/>
      <c r="D57" s="77">
        <v>1</v>
      </c>
      <c r="E57" s="50">
        <v>12000</v>
      </c>
      <c r="F57" s="55">
        <v>1248</v>
      </c>
      <c r="G57" s="51"/>
      <c r="H57" s="55"/>
      <c r="I57" s="51"/>
      <c r="J57" s="77"/>
      <c r="K57" s="41"/>
      <c r="L57" s="77"/>
      <c r="M57" s="50"/>
      <c r="N57" s="55"/>
      <c r="O57" s="51">
        <v>11680000</v>
      </c>
      <c r="P57" s="55"/>
      <c r="Q57" s="51">
        <v>11680000</v>
      </c>
      <c r="R57" s="150">
        <v>11680000</v>
      </c>
      <c r="S57" s="6"/>
      <c r="T57" s="55">
        <v>1971000</v>
      </c>
      <c r="U57" s="51">
        <v>1971000</v>
      </c>
      <c r="V57" s="77">
        <v>3</v>
      </c>
      <c r="W57" s="51">
        <v>5400</v>
      </c>
      <c r="X57" s="55"/>
      <c r="Y57" s="51">
        <v>1971000</v>
      </c>
      <c r="Z57" s="55"/>
      <c r="AA57" s="55"/>
      <c r="AB57" s="100"/>
      <c r="AE57" s="106" t="s">
        <v>71</v>
      </c>
      <c r="AF57" s="102">
        <f t="shared" si="0"/>
        <v>0.99832026280048403</v>
      </c>
      <c r="AG57" s="102">
        <f>(9*((D57-(MIN($D$4:$D$224)))/(MAX($D$4:$D4277)-MIN($D$4:$D$224))))+1</f>
        <v>1</v>
      </c>
      <c r="AH57" s="102">
        <f t="shared" si="1"/>
        <v>1.7493285586392122</v>
      </c>
      <c r="AI57" s="102">
        <f t="shared" si="2"/>
        <v>1.0163747901671023</v>
      </c>
      <c r="AJ57" s="102">
        <f t="shared" si="3"/>
        <v>0.99995412208235257</v>
      </c>
      <c r="AK57" s="102">
        <f t="shared" si="4"/>
        <v>0.99998956814435835</v>
      </c>
      <c r="AL57" s="102">
        <f t="shared" si="5"/>
        <v>0.99992705847074037</v>
      </c>
      <c r="AM57" s="102">
        <f t="shared" si="6"/>
        <v>0.99993411371971974</v>
      </c>
      <c r="AN57" s="102">
        <f t="shared" si="7"/>
        <v>0.99996079097669677</v>
      </c>
      <c r="AO57" s="102">
        <f t="shared" si="8"/>
        <v>0.99980452842482492</v>
      </c>
      <c r="AP57" s="102">
        <f t="shared" si="9"/>
        <v>0.99996543403504567</v>
      </c>
      <c r="AQ57" s="102">
        <f t="shared" si="10"/>
        <v>0.99998431424493128</v>
      </c>
      <c r="AR57" s="102">
        <f t="shared" si="11"/>
        <v>1.4520907775954794</v>
      </c>
      <c r="AS57" s="102">
        <f t="shared" si="12"/>
        <v>0.99999587352781072</v>
      </c>
      <c r="AT57" s="102">
        <f t="shared" si="13"/>
        <v>1.189718732806639</v>
      </c>
      <c r="AU57" s="102">
        <f t="shared" si="14"/>
        <v>1.2390498530654259</v>
      </c>
      <c r="AV57" s="102">
        <f t="shared" si="15"/>
        <v>0.99998637477910002</v>
      </c>
      <c r="AW57" s="102">
        <f t="shared" si="16"/>
        <v>1.4131795884783636</v>
      </c>
      <c r="AX57" s="102">
        <f t="shared" si="17"/>
        <v>1.4131795884783636</v>
      </c>
      <c r="AY57" s="102">
        <f t="shared" si="18"/>
        <v>2.0588235294117645</v>
      </c>
      <c r="AZ57" s="102">
        <f t="shared" si="19"/>
        <v>1.001215</v>
      </c>
      <c r="BA57" s="102">
        <f t="shared" si="20"/>
        <v>0.99999509404722975</v>
      </c>
      <c r="BB57" s="102">
        <f t="shared" si="21"/>
        <v>0.99992341183826006</v>
      </c>
      <c r="BC57" s="102">
        <f t="shared" si="22"/>
        <v>1</v>
      </c>
      <c r="BD57" s="13">
        <f t="shared" si="23"/>
        <v>1.1471125569055793</v>
      </c>
    </row>
    <row r="58" spans="2:56">
      <c r="B58" s="32" t="s">
        <v>72</v>
      </c>
      <c r="C58" s="40"/>
      <c r="D58" s="77">
        <v>1</v>
      </c>
      <c r="E58" s="50">
        <v>10700</v>
      </c>
      <c r="F58" s="55">
        <v>40150</v>
      </c>
      <c r="G58" s="51">
        <v>12</v>
      </c>
      <c r="H58" s="55">
        <v>12</v>
      </c>
      <c r="I58" s="51"/>
      <c r="J58" s="77"/>
      <c r="K58" s="41">
        <v>12</v>
      </c>
      <c r="L58" s="77"/>
      <c r="M58" s="50"/>
      <c r="N58" s="55">
        <v>12</v>
      </c>
      <c r="O58" s="51">
        <v>175000</v>
      </c>
      <c r="P58" s="55"/>
      <c r="Q58" s="51">
        <v>175000</v>
      </c>
      <c r="R58" s="150"/>
      <c r="S58" s="6"/>
      <c r="T58" s="55"/>
      <c r="U58" s="51"/>
      <c r="V58" s="77">
        <v>1</v>
      </c>
      <c r="W58" s="51"/>
      <c r="X58" s="55"/>
      <c r="Y58" s="51"/>
      <c r="Z58" s="55"/>
      <c r="AA58" s="55"/>
      <c r="AB58" s="100"/>
      <c r="AE58" s="106" t="s">
        <v>72</v>
      </c>
      <c r="AF58" s="102">
        <f t="shared" si="0"/>
        <v>0.99832026280048403</v>
      </c>
      <c r="AG58" s="102">
        <f>(9*((D58-(MIN($D$4:$D$224)))/(MAX($D$4:$D4278)-MIN($D$4:$D$224))))+1</f>
        <v>1</v>
      </c>
      <c r="AH58" s="102">
        <f t="shared" si="1"/>
        <v>1.6655326768128917</v>
      </c>
      <c r="AI58" s="102">
        <f t="shared" si="2"/>
        <v>1.5535071204344948</v>
      </c>
      <c r="AJ58" s="102">
        <f t="shared" si="3"/>
        <v>1.0012649197294223</v>
      </c>
      <c r="AK58" s="102">
        <f t="shared" si="4"/>
        <v>1.0125077949143544</v>
      </c>
      <c r="AL58" s="102">
        <f t="shared" si="5"/>
        <v>0.99992705847074037</v>
      </c>
      <c r="AM58" s="102">
        <f t="shared" si="6"/>
        <v>0.99993411371971974</v>
      </c>
      <c r="AN58" s="102">
        <f t="shared" si="7"/>
        <v>1.0023133323748905</v>
      </c>
      <c r="AO58" s="102">
        <f t="shared" si="8"/>
        <v>0.99980452842482492</v>
      </c>
      <c r="AP58" s="102">
        <f t="shared" si="9"/>
        <v>0.99996543403504567</v>
      </c>
      <c r="AQ58" s="102">
        <f t="shared" si="10"/>
        <v>1.000925459549052</v>
      </c>
      <c r="AR58" s="102">
        <f t="shared" si="11"/>
        <v>1.0067583692736199</v>
      </c>
      <c r="AS58" s="102">
        <f t="shared" si="12"/>
        <v>0.99999587352781072</v>
      </c>
      <c r="AT58" s="102">
        <f t="shared" si="13"/>
        <v>1.0028384677378959</v>
      </c>
      <c r="AU58" s="102">
        <f t="shared" si="14"/>
        <v>0.99999480055260781</v>
      </c>
      <c r="AV58" s="102">
        <f t="shared" si="15"/>
        <v>0.99998637477910002</v>
      </c>
      <c r="AW58" s="102">
        <f t="shared" si="16"/>
        <v>0.99982173811628217</v>
      </c>
      <c r="AX58" s="102">
        <f t="shared" si="17"/>
        <v>0.99982173811628217</v>
      </c>
      <c r="AY58" s="102">
        <f t="shared" si="18"/>
        <v>1</v>
      </c>
      <c r="AZ58" s="102">
        <f t="shared" si="19"/>
        <v>1</v>
      </c>
      <c r="BA58" s="102">
        <f t="shared" si="20"/>
        <v>0.99999509404722975</v>
      </c>
      <c r="BB58" s="102">
        <f t="shared" si="21"/>
        <v>0.99992341183826006</v>
      </c>
      <c r="BC58" s="102">
        <f t="shared" si="22"/>
        <v>1</v>
      </c>
      <c r="BD58" s="13">
        <f t="shared" si="23"/>
        <v>1.0517974403856252</v>
      </c>
    </row>
    <row r="59" spans="2:56">
      <c r="B59" s="32" t="s">
        <v>73</v>
      </c>
      <c r="C59" s="40"/>
      <c r="D59" s="77">
        <v>1</v>
      </c>
      <c r="E59" s="50">
        <v>120000</v>
      </c>
      <c r="F59" s="55">
        <v>2880</v>
      </c>
      <c r="G59" s="51"/>
      <c r="H59" s="55"/>
      <c r="I59" s="51"/>
      <c r="J59" s="77"/>
      <c r="K59" s="41"/>
      <c r="L59" s="77"/>
      <c r="M59" s="50"/>
      <c r="N59" s="55"/>
      <c r="O59" s="51"/>
      <c r="P59" s="55">
        <v>4380000</v>
      </c>
      <c r="Q59" s="51">
        <v>4380000</v>
      </c>
      <c r="R59" s="150"/>
      <c r="S59" s="6"/>
      <c r="T59" s="55"/>
      <c r="U59" s="51"/>
      <c r="V59" s="77"/>
      <c r="W59" s="51"/>
      <c r="X59" s="55"/>
      <c r="Y59" s="51"/>
      <c r="Z59" s="55"/>
      <c r="AA59" s="55"/>
      <c r="AB59" s="100"/>
      <c r="AE59" s="106" t="s">
        <v>73</v>
      </c>
      <c r="AF59" s="102">
        <f t="shared" si="0"/>
        <v>0.99832026280048403</v>
      </c>
      <c r="AG59" s="102">
        <f>(9*((D59-(MIN($D$4:$D$224)))/(MAX($D$4:$D4279)-MIN($D$4:$D$224))))+1</f>
        <v>1</v>
      </c>
      <c r="AH59" s="102">
        <f t="shared" si="1"/>
        <v>8.7108325872873777</v>
      </c>
      <c r="AI59" s="102">
        <f t="shared" si="2"/>
        <v>1.0389083350490207</v>
      </c>
      <c r="AJ59" s="102">
        <f t="shared" si="3"/>
        <v>0.99995412208235257</v>
      </c>
      <c r="AK59" s="102">
        <f t="shared" si="4"/>
        <v>0.99998956814435835</v>
      </c>
      <c r="AL59" s="102">
        <f t="shared" si="5"/>
        <v>0.99992705847074037</v>
      </c>
      <c r="AM59" s="102">
        <f t="shared" si="6"/>
        <v>0.99993411371971974</v>
      </c>
      <c r="AN59" s="102">
        <f t="shared" si="7"/>
        <v>0.99996079097669677</v>
      </c>
      <c r="AO59" s="102">
        <f t="shared" si="8"/>
        <v>0.99980452842482492</v>
      </c>
      <c r="AP59" s="102">
        <f t="shared" si="9"/>
        <v>0.99996543403504567</v>
      </c>
      <c r="AQ59" s="102">
        <f t="shared" si="10"/>
        <v>0.99998431424493128</v>
      </c>
      <c r="AR59" s="102">
        <f t="shared" si="11"/>
        <v>0.99998451690888057</v>
      </c>
      <c r="AS59" s="102">
        <f t="shared" si="12"/>
        <v>1.0711419457573712</v>
      </c>
      <c r="AT59" s="102">
        <f t="shared" si="13"/>
        <v>1.0711419457573712</v>
      </c>
      <c r="AU59" s="102">
        <f t="shared" si="14"/>
        <v>0.99999480055260781</v>
      </c>
      <c r="AV59" s="102">
        <f t="shared" si="15"/>
        <v>0.99998637477910002</v>
      </c>
      <c r="AW59" s="102">
        <f t="shared" si="16"/>
        <v>0.99982173811628217</v>
      </c>
      <c r="AX59" s="102">
        <f t="shared" si="17"/>
        <v>0.99982173811628217</v>
      </c>
      <c r="AY59" s="102">
        <f t="shared" si="18"/>
        <v>0.47058823529411764</v>
      </c>
      <c r="AZ59" s="102">
        <f t="shared" si="19"/>
        <v>1</v>
      </c>
      <c r="BA59" s="102">
        <f t="shared" si="20"/>
        <v>0.99999509404722975</v>
      </c>
      <c r="BB59" s="102">
        <f t="shared" si="21"/>
        <v>0.99992341183826006</v>
      </c>
      <c r="BC59" s="102">
        <f t="shared" si="22"/>
        <v>1</v>
      </c>
      <c r="BD59" s="13">
        <f t="shared" si="23"/>
        <v>1.3066658715167938</v>
      </c>
    </row>
    <row r="60" spans="2:56">
      <c r="B60" s="32" t="s">
        <v>74</v>
      </c>
      <c r="C60" s="40"/>
      <c r="D60" s="77">
        <v>1</v>
      </c>
      <c r="E60" s="50">
        <v>30000</v>
      </c>
      <c r="F60" s="55">
        <v>4015</v>
      </c>
      <c r="G60" s="51"/>
      <c r="H60" s="55"/>
      <c r="I60" s="51"/>
      <c r="J60" s="77"/>
      <c r="K60" s="41"/>
      <c r="L60" s="77"/>
      <c r="M60" s="50"/>
      <c r="N60" s="55"/>
      <c r="O60" s="51">
        <v>511000</v>
      </c>
      <c r="P60" s="55"/>
      <c r="Q60" s="51">
        <v>511000</v>
      </c>
      <c r="R60" s="150">
        <v>511000</v>
      </c>
      <c r="S60" s="6"/>
      <c r="T60" s="55"/>
      <c r="U60" s="51"/>
      <c r="V60" s="77"/>
      <c r="W60" s="51"/>
      <c r="X60" s="55"/>
      <c r="Y60" s="51"/>
      <c r="Z60" s="55"/>
      <c r="AA60" s="55">
        <v>408800</v>
      </c>
      <c r="AB60" s="100"/>
      <c r="AE60" s="106" t="s">
        <v>74</v>
      </c>
      <c r="AF60" s="102">
        <f t="shared" si="0"/>
        <v>0.99832026280048403</v>
      </c>
      <c r="AG60" s="102">
        <f>(9*((D60-(MIN($D$4:$D$224)))/(MAX($D$4:$D4280)-MIN($D$4:$D$224))))+1</f>
        <v>1</v>
      </c>
      <c r="AH60" s="102">
        <f t="shared" si="1"/>
        <v>2.9095792300805727</v>
      </c>
      <c r="AI60" s="102">
        <f t="shared" si="2"/>
        <v>1.0545796423045213</v>
      </c>
      <c r="AJ60" s="102">
        <f t="shared" si="3"/>
        <v>0.99995412208235257</v>
      </c>
      <c r="AK60" s="102">
        <f t="shared" si="4"/>
        <v>0.99998956814435835</v>
      </c>
      <c r="AL60" s="102">
        <f t="shared" si="5"/>
        <v>0.99992705847074037</v>
      </c>
      <c r="AM60" s="102">
        <f t="shared" si="6"/>
        <v>0.99993411371971974</v>
      </c>
      <c r="AN60" s="102">
        <f t="shared" si="7"/>
        <v>0.99996079097669677</v>
      </c>
      <c r="AO60" s="102">
        <f t="shared" si="8"/>
        <v>0.99980452842482492</v>
      </c>
      <c r="AP60" s="102">
        <f t="shared" si="9"/>
        <v>0.99996543403504567</v>
      </c>
      <c r="AQ60" s="102">
        <f t="shared" si="10"/>
        <v>0.99998431424493128</v>
      </c>
      <c r="AR60" s="102">
        <f t="shared" si="11"/>
        <v>1.0197641658139194</v>
      </c>
      <c r="AS60" s="102">
        <f t="shared" si="12"/>
        <v>0.99999587352781072</v>
      </c>
      <c r="AT60" s="102">
        <f t="shared" si="13"/>
        <v>1.0082962486212594</v>
      </c>
      <c r="AU60" s="102">
        <f t="shared" si="14"/>
        <v>1.0104534591000436</v>
      </c>
      <c r="AV60" s="102">
        <f t="shared" si="15"/>
        <v>0.99998637477910002</v>
      </c>
      <c r="AW60" s="102">
        <f t="shared" si="16"/>
        <v>0.99982173811628217</v>
      </c>
      <c r="AX60" s="102">
        <f t="shared" si="17"/>
        <v>0.99982173811628217</v>
      </c>
      <c r="AY60" s="102">
        <f t="shared" si="18"/>
        <v>0.47058823529411764</v>
      </c>
      <c r="AZ60" s="102">
        <f t="shared" si="19"/>
        <v>1</v>
      </c>
      <c r="BA60" s="102">
        <f t="shared" si="20"/>
        <v>0.99999509404722975</v>
      </c>
      <c r="BB60" s="102">
        <f t="shared" si="21"/>
        <v>1.0225718786490805</v>
      </c>
      <c r="BC60" s="102">
        <f t="shared" si="22"/>
        <v>1</v>
      </c>
      <c r="BD60" s="13">
        <f t="shared" si="23"/>
        <v>1.0622205779728906</v>
      </c>
    </row>
    <row r="61" spans="2:56">
      <c r="B61" s="32" t="s">
        <v>75</v>
      </c>
      <c r="C61" s="40">
        <v>15000</v>
      </c>
      <c r="D61" s="77"/>
      <c r="E61" s="50"/>
      <c r="F61" s="55">
        <v>2721.6</v>
      </c>
      <c r="G61" s="51">
        <v>142</v>
      </c>
      <c r="H61" s="55"/>
      <c r="I61" s="51">
        <v>91</v>
      </c>
      <c r="J61" s="55">
        <v>51</v>
      </c>
      <c r="K61" s="41">
        <v>142</v>
      </c>
      <c r="L61" s="55">
        <v>51</v>
      </c>
      <c r="M61" s="51">
        <v>111</v>
      </c>
      <c r="N61" s="55">
        <v>111</v>
      </c>
      <c r="O61" s="51"/>
      <c r="P61" s="55">
        <v>254.04</v>
      </c>
      <c r="Q61" s="51">
        <v>254.04</v>
      </c>
      <c r="R61" s="150">
        <v>254.04</v>
      </c>
      <c r="S61" s="6">
        <v>254.04</v>
      </c>
      <c r="T61" s="55"/>
      <c r="U61" s="51"/>
      <c r="V61" s="77"/>
      <c r="W61" s="51"/>
      <c r="X61" s="55"/>
      <c r="Y61" s="51"/>
      <c r="Z61" s="55"/>
      <c r="AA61" s="55"/>
      <c r="AB61" s="100">
        <v>239000</v>
      </c>
      <c r="AE61" s="106" t="s">
        <v>75</v>
      </c>
      <c r="AF61" s="102">
        <f t="shared" si="0"/>
        <v>1.0235163207932241</v>
      </c>
      <c r="AG61" s="102">
        <f>(9*((D61-(MIN($D$4:$D$224)))/(MAX($D$4:$D4281)-MIN($D$4:$D$224))))+1</f>
        <v>-0.125</v>
      </c>
      <c r="AH61" s="102">
        <f t="shared" si="1"/>
        <v>0.97582811101163835</v>
      </c>
      <c r="AI61" s="102">
        <f t="shared" si="2"/>
        <v>1.0367212556928345</v>
      </c>
      <c r="AJ61" s="102">
        <f t="shared" si="3"/>
        <v>1.015465227572677</v>
      </c>
      <c r="AK61" s="102">
        <f t="shared" si="4"/>
        <v>0.99998956814435835</v>
      </c>
      <c r="AL61" s="102">
        <f t="shared" si="5"/>
        <v>1.0275840549817039</v>
      </c>
      <c r="AM61" s="102">
        <f t="shared" si="6"/>
        <v>1.0167351151911801</v>
      </c>
      <c r="AN61" s="102">
        <f t="shared" si="7"/>
        <v>1.0277991975219898</v>
      </c>
      <c r="AO61" s="102">
        <f t="shared" si="8"/>
        <v>1.049649780094478</v>
      </c>
      <c r="AP61" s="102">
        <f t="shared" si="9"/>
        <v>1.0086854842848809</v>
      </c>
      <c r="AQ61" s="102">
        <f t="shared" si="10"/>
        <v>1.0086899083080474</v>
      </c>
      <c r="AR61" s="102">
        <f t="shared" si="11"/>
        <v>0.99998451690888057</v>
      </c>
      <c r="AS61" s="102">
        <f t="shared" si="12"/>
        <v>1</v>
      </c>
      <c r="AT61" s="102">
        <f t="shared" si="13"/>
        <v>1</v>
      </c>
      <c r="AU61" s="102">
        <f t="shared" si="14"/>
        <v>1</v>
      </c>
      <c r="AV61" s="102">
        <f t="shared" si="15"/>
        <v>1</v>
      </c>
      <c r="AW61" s="102">
        <f t="shared" si="16"/>
        <v>0.99982173811628217</v>
      </c>
      <c r="AX61" s="102">
        <f t="shared" si="17"/>
        <v>0.99982173811628217</v>
      </c>
      <c r="AY61" s="102">
        <f t="shared" si="18"/>
        <v>0.47058823529411764</v>
      </c>
      <c r="AZ61" s="102">
        <f t="shared" si="19"/>
        <v>1</v>
      </c>
      <c r="BA61" s="102">
        <f t="shared" si="20"/>
        <v>0.99999509404722975</v>
      </c>
      <c r="BB61" s="102">
        <f t="shared" si="21"/>
        <v>0.99992341183826006</v>
      </c>
      <c r="BC61" s="102">
        <f t="shared" si="22"/>
        <v>7.2488579347858604</v>
      </c>
      <c r="BD61" s="13">
        <f t="shared" si="23"/>
        <v>1.1993606955293301</v>
      </c>
    </row>
    <row r="62" spans="2:56">
      <c r="B62" s="32" t="s">
        <v>76</v>
      </c>
      <c r="C62" s="40"/>
      <c r="D62" s="77"/>
      <c r="E62" s="50"/>
      <c r="F62" s="55">
        <v>9000</v>
      </c>
      <c r="G62" s="51"/>
      <c r="H62" s="55"/>
      <c r="I62" s="51"/>
      <c r="J62" s="77"/>
      <c r="K62" s="41"/>
      <c r="L62" s="77"/>
      <c r="M62" s="50"/>
      <c r="N62" s="55"/>
      <c r="O62" s="51">
        <v>4860000</v>
      </c>
      <c r="P62" s="55"/>
      <c r="Q62" s="51">
        <v>4860000</v>
      </c>
      <c r="R62" s="150">
        <v>4860000</v>
      </c>
      <c r="S62" s="6">
        <v>4860000</v>
      </c>
      <c r="T62" s="55"/>
      <c r="U62" s="51"/>
      <c r="V62" s="77"/>
      <c r="W62" s="51"/>
      <c r="X62" s="55"/>
      <c r="Y62" s="51"/>
      <c r="Z62" s="55"/>
      <c r="AA62" s="55">
        <v>3888000</v>
      </c>
      <c r="AB62" s="100">
        <v>9096.3700000000008</v>
      </c>
      <c r="AE62" s="106" t="s">
        <v>76</v>
      </c>
      <c r="AF62" s="102">
        <f t="shared" si="0"/>
        <v>0.99832026280048403</v>
      </c>
      <c r="AG62" s="102">
        <f>(9*((D62-(MIN($D$4:$D$224)))/(MAX($D$4:$D4282)-MIN($D$4:$D$224))))+1</f>
        <v>-0.125</v>
      </c>
      <c r="AH62" s="102">
        <f t="shared" si="1"/>
        <v>0.97582811101163835</v>
      </c>
      <c r="AI62" s="102">
        <f t="shared" si="2"/>
        <v>1.1234091283562142</v>
      </c>
      <c r="AJ62" s="102">
        <f t="shared" si="3"/>
        <v>0.99995412208235257</v>
      </c>
      <c r="AK62" s="102">
        <f t="shared" si="4"/>
        <v>0.99998956814435835</v>
      </c>
      <c r="AL62" s="102">
        <f t="shared" si="5"/>
        <v>0.99992705847074037</v>
      </c>
      <c r="AM62" s="102">
        <f t="shared" si="6"/>
        <v>0.99993411371971974</v>
      </c>
      <c r="AN62" s="102">
        <f t="shared" si="7"/>
        <v>0.99996079097669677</v>
      </c>
      <c r="AO62" s="102">
        <f t="shared" si="8"/>
        <v>0.99980452842482492</v>
      </c>
      <c r="AP62" s="102">
        <f t="shared" si="9"/>
        <v>0.99996543403504567</v>
      </c>
      <c r="AQ62" s="102">
        <f t="shared" si="10"/>
        <v>0.99998431424493128</v>
      </c>
      <c r="AR62" s="102">
        <f t="shared" si="11"/>
        <v>1.18810407400964</v>
      </c>
      <c r="AS62" s="102">
        <f t="shared" si="12"/>
        <v>0.99999587352781072</v>
      </c>
      <c r="AT62" s="102">
        <f t="shared" si="13"/>
        <v>1.0789387755907478</v>
      </c>
      <c r="AU62" s="102">
        <f t="shared" si="14"/>
        <v>1.0994646254851674</v>
      </c>
      <c r="AV62" s="102">
        <f t="shared" si="15"/>
        <v>1.2606483712124912</v>
      </c>
      <c r="AW62" s="102">
        <f t="shared" si="16"/>
        <v>0.99982173811628217</v>
      </c>
      <c r="AX62" s="102">
        <f t="shared" si="17"/>
        <v>0.99982173811628217</v>
      </c>
      <c r="AY62" s="102">
        <f t="shared" si="18"/>
        <v>0.47058823529411764</v>
      </c>
      <c r="AZ62" s="102">
        <f t="shared" si="19"/>
        <v>1</v>
      </c>
      <c r="BA62" s="102">
        <f t="shared" si="20"/>
        <v>0.99999509404722975</v>
      </c>
      <c r="BB62" s="102">
        <f t="shared" si="21"/>
        <v>1.215327616731777</v>
      </c>
      <c r="BC62" s="102">
        <f t="shared" si="22"/>
        <v>1.2378323173734229</v>
      </c>
      <c r="BD62" s="13">
        <f t="shared" si="23"/>
        <v>0.9801089954904989</v>
      </c>
    </row>
    <row r="63" spans="2:56">
      <c r="B63" s="32" t="s">
        <v>77</v>
      </c>
      <c r="C63" s="40">
        <v>30000</v>
      </c>
      <c r="D63" s="77"/>
      <c r="E63" s="50"/>
      <c r="F63" s="55">
        <v>13140</v>
      </c>
      <c r="G63" s="51">
        <v>360</v>
      </c>
      <c r="H63" s="55">
        <v>360</v>
      </c>
      <c r="I63" s="51"/>
      <c r="J63" s="77"/>
      <c r="K63" s="41">
        <v>360</v>
      </c>
      <c r="L63" s="77"/>
      <c r="M63" s="50"/>
      <c r="N63" s="55">
        <v>360</v>
      </c>
      <c r="O63" s="51">
        <v>1800000</v>
      </c>
      <c r="P63" s="55"/>
      <c r="Q63" s="51">
        <v>1800000</v>
      </c>
      <c r="R63" s="150">
        <v>1400000</v>
      </c>
      <c r="S63" s="6"/>
      <c r="T63" s="55">
        <v>975000</v>
      </c>
      <c r="U63" s="51">
        <v>975000</v>
      </c>
      <c r="V63" s="77">
        <v>1</v>
      </c>
      <c r="W63" s="51">
        <v>27900</v>
      </c>
      <c r="X63" s="55"/>
      <c r="Y63" s="51">
        <v>975000</v>
      </c>
      <c r="Z63" s="55"/>
      <c r="AA63" s="55">
        <v>900000</v>
      </c>
      <c r="AB63" s="100"/>
      <c r="AE63" s="106" t="s">
        <v>77</v>
      </c>
      <c r="AF63" s="102">
        <f t="shared" si="0"/>
        <v>1.0487123787859642</v>
      </c>
      <c r="AG63" s="102">
        <f>(9*((D63-(MIN($D$4:$D$224)))/(MAX($D$4:$D4283)-MIN($D$4:$D$224))))+1</f>
        <v>-0.125</v>
      </c>
      <c r="AH63" s="102">
        <f t="shared" si="1"/>
        <v>0.97582811101163835</v>
      </c>
      <c r="AI63" s="102">
        <f t="shared" si="2"/>
        <v>1.1805714297110803</v>
      </c>
      <c r="AJ63" s="102">
        <f t="shared" si="3"/>
        <v>1.0392780514944429</v>
      </c>
      <c r="AK63" s="102">
        <f t="shared" si="4"/>
        <v>1.3755363712442423</v>
      </c>
      <c r="AL63" s="102">
        <f t="shared" si="5"/>
        <v>0.99992705847074037</v>
      </c>
      <c r="AM63" s="102">
        <f t="shared" si="6"/>
        <v>0.99993411371971974</v>
      </c>
      <c r="AN63" s="102">
        <f t="shared" si="7"/>
        <v>1.0705370329225099</v>
      </c>
      <c r="AO63" s="102">
        <f t="shared" si="8"/>
        <v>0.99980452842482492</v>
      </c>
      <c r="AP63" s="102">
        <f t="shared" si="9"/>
        <v>0.99996543403504567</v>
      </c>
      <c r="AQ63" s="102">
        <f t="shared" si="10"/>
        <v>1.0282186733685508</v>
      </c>
      <c r="AR63" s="102">
        <f t="shared" si="11"/>
        <v>1.0696584269461988</v>
      </c>
      <c r="AS63" s="102">
        <f t="shared" si="12"/>
        <v>0.99999587352781072</v>
      </c>
      <c r="AT63" s="102">
        <f t="shared" si="13"/>
        <v>1.0292339854029726</v>
      </c>
      <c r="AU63" s="102">
        <f t="shared" si="14"/>
        <v>1.0286486595866786</v>
      </c>
      <c r="AV63" s="102">
        <f t="shared" si="15"/>
        <v>0.99998637477910002</v>
      </c>
      <c r="AW63" s="102">
        <f t="shared" si="16"/>
        <v>1.2042986047337503</v>
      </c>
      <c r="AX63" s="102">
        <f t="shared" si="17"/>
        <v>1.2042986047337503</v>
      </c>
      <c r="AY63" s="102">
        <f t="shared" si="18"/>
        <v>1</v>
      </c>
      <c r="AZ63" s="102">
        <f t="shared" si="19"/>
        <v>1.0062774999999999</v>
      </c>
      <c r="BA63" s="102">
        <f t="shared" si="20"/>
        <v>0.99999509404722975</v>
      </c>
      <c r="BB63" s="102">
        <f t="shared" si="21"/>
        <v>1.049785496304352</v>
      </c>
      <c r="BC63" s="102">
        <f t="shared" si="22"/>
        <v>1</v>
      </c>
      <c r="BD63" s="13">
        <f t="shared" si="23"/>
        <v>1.0077288251354417</v>
      </c>
    </row>
    <row r="64" spans="2:56">
      <c r="B64" s="32" t="s">
        <v>78</v>
      </c>
      <c r="C64" s="40"/>
      <c r="D64" s="77">
        <v>1</v>
      </c>
      <c r="E64" s="50">
        <v>15000</v>
      </c>
      <c r="F64" s="55">
        <v>3528</v>
      </c>
      <c r="G64" s="51"/>
      <c r="H64" s="55"/>
      <c r="I64" s="51"/>
      <c r="J64" s="77"/>
      <c r="K64" s="41"/>
      <c r="L64" s="77"/>
      <c r="M64" s="50"/>
      <c r="N64" s="55"/>
      <c r="O64" s="51"/>
      <c r="P64" s="55"/>
      <c r="Q64" s="51"/>
      <c r="R64" s="150"/>
      <c r="S64" s="6"/>
      <c r="T64" s="55"/>
      <c r="U64" s="51"/>
      <c r="V64" s="77"/>
      <c r="W64" s="51"/>
      <c r="X64" s="55"/>
      <c r="Y64" s="51"/>
      <c r="Z64" s="55"/>
      <c r="AA64" s="55"/>
      <c r="AB64" s="100"/>
      <c r="AE64" s="106" t="s">
        <v>78</v>
      </c>
      <c r="AF64" s="102">
        <f t="shared" si="0"/>
        <v>0.99832026280048403</v>
      </c>
      <c r="AG64" s="102">
        <f>(9*((D64-(MIN($D$4:$D$224)))/(MAX($D$4:$D4284)-MIN($D$4:$D$224))))+1</f>
        <v>1</v>
      </c>
      <c r="AH64" s="102">
        <f t="shared" si="1"/>
        <v>1.9427036705461056</v>
      </c>
      <c r="AI64" s="102">
        <f t="shared" si="2"/>
        <v>1.0478554778697822</v>
      </c>
      <c r="AJ64" s="102">
        <f t="shared" si="3"/>
        <v>0.99995412208235257</v>
      </c>
      <c r="AK64" s="102">
        <f t="shared" si="4"/>
        <v>0.99998956814435835</v>
      </c>
      <c r="AL64" s="102">
        <f t="shared" si="5"/>
        <v>0.99992705847074037</v>
      </c>
      <c r="AM64" s="102">
        <f t="shared" si="6"/>
        <v>0.99993411371971974</v>
      </c>
      <c r="AN64" s="102">
        <f t="shared" si="7"/>
        <v>0.99996079097669677</v>
      </c>
      <c r="AO64" s="102">
        <f t="shared" si="8"/>
        <v>0.99980452842482492</v>
      </c>
      <c r="AP64" s="102">
        <f t="shared" si="9"/>
        <v>0.99996543403504567</v>
      </c>
      <c r="AQ64" s="102">
        <f t="shared" si="10"/>
        <v>0.99998431424493128</v>
      </c>
      <c r="AR64" s="102">
        <f t="shared" si="11"/>
        <v>0.99998451690888057</v>
      </c>
      <c r="AS64" s="102">
        <f t="shared" si="12"/>
        <v>0.99999587352781072</v>
      </c>
      <c r="AT64" s="102">
        <f t="shared" si="13"/>
        <v>0.99999587352781072</v>
      </c>
      <c r="AU64" s="102">
        <f t="shared" si="14"/>
        <v>0.99999480055260781</v>
      </c>
      <c r="AV64" s="102">
        <f t="shared" si="15"/>
        <v>0.99998637477910002</v>
      </c>
      <c r="AW64" s="102">
        <f t="shared" si="16"/>
        <v>0.99982173811628217</v>
      </c>
      <c r="AX64" s="102">
        <f t="shared" si="17"/>
        <v>0.99982173811628217</v>
      </c>
      <c r="AY64" s="102">
        <f t="shared" si="18"/>
        <v>0.47058823529411764</v>
      </c>
      <c r="AZ64" s="102">
        <f t="shared" si="19"/>
        <v>1</v>
      </c>
      <c r="BA64" s="102">
        <f t="shared" si="20"/>
        <v>0.99999509404722975</v>
      </c>
      <c r="BB64" s="102">
        <f t="shared" si="21"/>
        <v>0.99992341183826006</v>
      </c>
      <c r="BC64" s="102">
        <f t="shared" si="22"/>
        <v>1</v>
      </c>
      <c r="BD64" s="13">
        <f t="shared" si="23"/>
        <v>1.0191044582509756</v>
      </c>
    </row>
    <row r="65" spans="2:56">
      <c r="B65" s="32" t="s">
        <v>79</v>
      </c>
      <c r="C65" s="40"/>
      <c r="D65" s="77">
        <v>1</v>
      </c>
      <c r="E65" s="50">
        <v>35000</v>
      </c>
      <c r="F65" s="55">
        <v>114564</v>
      </c>
      <c r="G65" s="51">
        <v>82393</v>
      </c>
      <c r="H65" s="55">
        <v>190</v>
      </c>
      <c r="I65" s="51">
        <v>13700</v>
      </c>
      <c r="J65" s="77"/>
      <c r="K65" s="41">
        <v>13890</v>
      </c>
      <c r="L65" s="77"/>
      <c r="M65" s="51">
        <v>114564</v>
      </c>
      <c r="N65" s="55">
        <v>114754</v>
      </c>
      <c r="O65" s="51">
        <v>16200000</v>
      </c>
      <c r="P65" s="55"/>
      <c r="Q65" s="51">
        <v>16200000</v>
      </c>
      <c r="R65" s="150">
        <v>16200000</v>
      </c>
      <c r="S65" s="6"/>
      <c r="T65" s="55">
        <v>10800000</v>
      </c>
      <c r="U65" s="51">
        <v>10800000</v>
      </c>
      <c r="V65" s="77">
        <v>1</v>
      </c>
      <c r="W65" s="51">
        <v>90000</v>
      </c>
      <c r="X65" s="55">
        <v>0</v>
      </c>
      <c r="Y65" s="51">
        <v>10800000</v>
      </c>
      <c r="Z65" s="55"/>
      <c r="AA65" s="55">
        <v>33000</v>
      </c>
      <c r="AB65" s="100">
        <v>121576.76</v>
      </c>
      <c r="AE65" s="106" t="s">
        <v>79</v>
      </c>
      <c r="AF65" s="102">
        <f t="shared" si="0"/>
        <v>0.99832026280048403</v>
      </c>
      <c r="AG65" s="102">
        <f>(9*((D65-(MIN($D$4:$D$224)))/(MAX($D$4:$D4285)-MIN($D$4:$D$224))))+1</f>
        <v>1</v>
      </c>
      <c r="AH65" s="102">
        <f t="shared" si="1"/>
        <v>3.2318710832587287</v>
      </c>
      <c r="AI65" s="102">
        <f t="shared" si="2"/>
        <v>2.5809649689902954</v>
      </c>
      <c r="AJ65" s="102">
        <f t="shared" si="3"/>
        <v>10</v>
      </c>
      <c r="AK65" s="102">
        <f t="shared" si="4"/>
        <v>1.1981948253359638</v>
      </c>
      <c r="AL65" s="102">
        <f t="shared" si="5"/>
        <v>5.163672687044369</v>
      </c>
      <c r="AM65" s="102">
        <f t="shared" si="6"/>
        <v>0.99993411371971974</v>
      </c>
      <c r="AN65" s="102">
        <f t="shared" si="7"/>
        <v>3.7230274593859862</v>
      </c>
      <c r="AO65" s="102">
        <f t="shared" si="8"/>
        <v>0.99980452842482492</v>
      </c>
      <c r="AP65" s="102">
        <f t="shared" si="9"/>
        <v>10</v>
      </c>
      <c r="AQ65" s="102">
        <f t="shared" si="10"/>
        <v>10</v>
      </c>
      <c r="AR65" s="102">
        <f t="shared" si="11"/>
        <v>1.6270497072447454</v>
      </c>
      <c r="AS65" s="102">
        <f t="shared" si="12"/>
        <v>0.99999587352781072</v>
      </c>
      <c r="AT65" s="102">
        <f t="shared" si="13"/>
        <v>1.2631388804042676</v>
      </c>
      <c r="AU65" s="102">
        <f t="shared" si="14"/>
        <v>1.3315608836611399</v>
      </c>
      <c r="AV65" s="102">
        <f t="shared" si="15"/>
        <v>0.99998637477910002</v>
      </c>
      <c r="AW65" s="102">
        <f t="shared" si="16"/>
        <v>3.264796260648235</v>
      </c>
      <c r="AX65" s="102">
        <f t="shared" si="17"/>
        <v>3.264796260648235</v>
      </c>
      <c r="AY65" s="102">
        <f t="shared" si="18"/>
        <v>1</v>
      </c>
      <c r="AZ65" s="102">
        <f t="shared" si="19"/>
        <v>1.0202500000000001</v>
      </c>
      <c r="BA65" s="102">
        <f t="shared" si="20"/>
        <v>0.99999509404722975</v>
      </c>
      <c r="BB65" s="102">
        <f t="shared" si="21"/>
        <v>1.0017516882686834</v>
      </c>
      <c r="BC65" s="102">
        <f t="shared" si="22"/>
        <v>4.1787276209688544</v>
      </c>
      <c r="BD65" s="13">
        <f t="shared" si="23"/>
        <v>2.951993273881611</v>
      </c>
    </row>
    <row r="66" spans="2:56">
      <c r="B66" s="32" t="s">
        <v>80</v>
      </c>
      <c r="C66" s="40"/>
      <c r="D66" s="77">
        <v>1</v>
      </c>
      <c r="E66" s="50">
        <v>39800</v>
      </c>
      <c r="F66" s="55">
        <v>25185</v>
      </c>
      <c r="G66" s="51"/>
      <c r="H66" s="55"/>
      <c r="I66" s="51"/>
      <c r="J66" s="77"/>
      <c r="K66" s="41"/>
      <c r="L66" s="77"/>
      <c r="M66" s="50"/>
      <c r="N66" s="55"/>
      <c r="O66" s="51">
        <v>960000</v>
      </c>
      <c r="P66" s="55"/>
      <c r="Q66" s="51">
        <v>960000</v>
      </c>
      <c r="R66" s="150">
        <v>960000</v>
      </c>
      <c r="S66" s="6"/>
      <c r="T66" s="55"/>
      <c r="U66" s="51"/>
      <c r="V66" s="77"/>
      <c r="W66" s="51"/>
      <c r="X66" s="55"/>
      <c r="Y66" s="51"/>
      <c r="Z66" s="55"/>
      <c r="AA66" s="55">
        <v>537600</v>
      </c>
      <c r="AB66" s="100"/>
      <c r="AE66" s="106" t="s">
        <v>80</v>
      </c>
      <c r="AF66" s="102">
        <f t="shared" si="0"/>
        <v>0.99832026280048403</v>
      </c>
      <c r="AG66" s="102">
        <f>(9*((D66-(MIN($D$4:$D$224)))/(MAX($D$4:$D4286)-MIN($D$4:$D$224))))+1</f>
        <v>1</v>
      </c>
      <c r="AH66" s="102">
        <f t="shared" si="1"/>
        <v>3.5412712623097584</v>
      </c>
      <c r="AI66" s="102">
        <f t="shared" si="2"/>
        <v>1.3468805890877382</v>
      </c>
      <c r="AJ66" s="102">
        <f t="shared" si="3"/>
        <v>0.99995412208235257</v>
      </c>
      <c r="AK66" s="102">
        <f t="shared" si="4"/>
        <v>0.99998956814435835</v>
      </c>
      <c r="AL66" s="102">
        <f t="shared" si="5"/>
        <v>0.99992705847074037</v>
      </c>
      <c r="AM66" s="102">
        <f t="shared" si="6"/>
        <v>0.99993411371971974</v>
      </c>
      <c r="AN66" s="102">
        <f t="shared" si="7"/>
        <v>0.99996079097669677</v>
      </c>
      <c r="AO66" s="102">
        <f t="shared" si="8"/>
        <v>0.99980452842482492</v>
      </c>
      <c r="AP66" s="102">
        <f t="shared" si="9"/>
        <v>0.99996543403504567</v>
      </c>
      <c r="AQ66" s="102">
        <f t="shared" si="10"/>
        <v>0.99998431424493128</v>
      </c>
      <c r="AR66" s="102">
        <f t="shared" si="11"/>
        <v>1.0371439355954504</v>
      </c>
      <c r="AS66" s="102">
        <f t="shared" si="12"/>
        <v>0.99999587352781072</v>
      </c>
      <c r="AT66" s="102">
        <f t="shared" si="13"/>
        <v>1.0155895331945637</v>
      </c>
      <c r="AU66" s="102">
        <f t="shared" si="14"/>
        <v>1.0196431610331134</v>
      </c>
      <c r="AV66" s="102">
        <f t="shared" si="15"/>
        <v>0.99998637477910002</v>
      </c>
      <c r="AW66" s="102">
        <f t="shared" si="16"/>
        <v>0.99982173811628217</v>
      </c>
      <c r="AX66" s="102">
        <f t="shared" si="17"/>
        <v>0.99982173811628217</v>
      </c>
      <c r="AY66" s="102">
        <f t="shared" si="18"/>
        <v>0.47058823529411764</v>
      </c>
      <c r="AZ66" s="102">
        <f t="shared" si="19"/>
        <v>1</v>
      </c>
      <c r="BA66" s="102">
        <f t="shared" si="20"/>
        <v>0.99999509404722975</v>
      </c>
      <c r="BB66" s="102">
        <f t="shared" si="21"/>
        <v>1.0297076969593391</v>
      </c>
      <c r="BC66" s="102">
        <f t="shared" si="22"/>
        <v>1</v>
      </c>
      <c r="BD66" s="13">
        <f t="shared" si="23"/>
        <v>1.1024285593733307</v>
      </c>
    </row>
    <row r="67" spans="2:56">
      <c r="B67" s="32" t="s">
        <v>81</v>
      </c>
      <c r="C67" s="40"/>
      <c r="D67" s="77">
        <v>1</v>
      </c>
      <c r="E67" s="50">
        <v>14000</v>
      </c>
      <c r="F67" s="55">
        <v>525</v>
      </c>
      <c r="G67" s="51"/>
      <c r="H67" s="55"/>
      <c r="I67" s="51"/>
      <c r="J67" s="77"/>
      <c r="K67" s="41"/>
      <c r="L67" s="77"/>
      <c r="M67" s="50"/>
      <c r="N67" s="55"/>
      <c r="O67" s="51"/>
      <c r="P67" s="55">
        <v>18000</v>
      </c>
      <c r="Q67" s="51">
        <v>18000</v>
      </c>
      <c r="R67" s="150"/>
      <c r="S67" s="6"/>
      <c r="T67" s="55"/>
      <c r="U67" s="51"/>
      <c r="V67" s="77">
        <v>1</v>
      </c>
      <c r="W67" s="51"/>
      <c r="X67" s="55"/>
      <c r="Y67" s="51"/>
      <c r="Z67" s="55"/>
      <c r="AA67" s="55">
        <v>14400</v>
      </c>
      <c r="AB67" s="100"/>
      <c r="AE67" s="106" t="s">
        <v>81</v>
      </c>
      <c r="AF67" s="102">
        <f t="shared" si="0"/>
        <v>0.99832026280048403</v>
      </c>
      <c r="AG67" s="102">
        <f>(9*((D67-(MIN($D$4:$D$224)))/(MAX($D$4:$D4287)-MIN($D$4:$D$224))))+1</f>
        <v>1</v>
      </c>
      <c r="AH67" s="102">
        <f t="shared" si="1"/>
        <v>1.8782452999104744</v>
      </c>
      <c r="AI67" s="102">
        <f t="shared" si="2"/>
        <v>1.0063920984087524</v>
      </c>
      <c r="AJ67" s="102">
        <f t="shared" si="3"/>
        <v>0.99995412208235257</v>
      </c>
      <c r="AK67" s="102">
        <f t="shared" si="4"/>
        <v>0.99998956814435835</v>
      </c>
      <c r="AL67" s="102">
        <f t="shared" si="5"/>
        <v>0.99992705847074037</v>
      </c>
      <c r="AM67" s="102">
        <f t="shared" si="6"/>
        <v>0.99993411371971974</v>
      </c>
      <c r="AN67" s="102">
        <f t="shared" si="7"/>
        <v>0.99996079097669677</v>
      </c>
      <c r="AO67" s="102">
        <f t="shared" si="8"/>
        <v>0.99980452842482492</v>
      </c>
      <c r="AP67" s="102">
        <f t="shared" si="9"/>
        <v>0.99996543403504567</v>
      </c>
      <c r="AQ67" s="102">
        <f t="shared" si="10"/>
        <v>0.99998431424493128</v>
      </c>
      <c r="AR67" s="102">
        <f t="shared" si="11"/>
        <v>0.99998451690888057</v>
      </c>
      <c r="AS67" s="102">
        <f t="shared" si="12"/>
        <v>1.0002882546465623</v>
      </c>
      <c r="AT67" s="102">
        <f t="shared" si="13"/>
        <v>1.0002882546465623</v>
      </c>
      <c r="AU67" s="102">
        <f t="shared" si="14"/>
        <v>0.99999480055260781</v>
      </c>
      <c r="AV67" s="102">
        <f t="shared" si="15"/>
        <v>0.99998637477910002</v>
      </c>
      <c r="AW67" s="102">
        <f t="shared" si="16"/>
        <v>0.99982173811628217</v>
      </c>
      <c r="AX67" s="102">
        <f t="shared" si="17"/>
        <v>0.99982173811628217</v>
      </c>
      <c r="AY67" s="102">
        <f t="shared" si="18"/>
        <v>1</v>
      </c>
      <c r="AZ67" s="102">
        <f t="shared" si="19"/>
        <v>1</v>
      </c>
      <c r="BA67" s="102">
        <f t="shared" si="20"/>
        <v>0.99999509404722975</v>
      </c>
      <c r="BB67" s="102">
        <f t="shared" si="21"/>
        <v>1.0007212051897176</v>
      </c>
      <c r="BC67" s="102">
        <f t="shared" si="22"/>
        <v>1</v>
      </c>
      <c r="BD67" s="13">
        <f t="shared" si="23"/>
        <v>1.0368074820092334</v>
      </c>
    </row>
    <row r="68" spans="2:56">
      <c r="B68" s="32" t="s">
        <v>82</v>
      </c>
      <c r="C68" s="40"/>
      <c r="D68" s="77">
        <v>1</v>
      </c>
      <c r="E68" s="50">
        <v>36200</v>
      </c>
      <c r="F68" s="55">
        <v>2964</v>
      </c>
      <c r="G68" s="51"/>
      <c r="H68" s="55"/>
      <c r="I68" s="51"/>
      <c r="J68" s="77"/>
      <c r="K68" s="41"/>
      <c r="L68" s="77"/>
      <c r="M68" s="50"/>
      <c r="N68" s="55"/>
      <c r="O68" s="51">
        <v>657000</v>
      </c>
      <c r="P68" s="55"/>
      <c r="Q68" s="51">
        <v>657000</v>
      </c>
      <c r="R68" s="150"/>
      <c r="S68" s="6"/>
      <c r="T68" s="55">
        <v>532280</v>
      </c>
      <c r="U68" s="51">
        <v>532280</v>
      </c>
      <c r="V68" s="77">
        <v>1</v>
      </c>
      <c r="W68" s="51">
        <v>10900</v>
      </c>
      <c r="X68" s="55"/>
      <c r="Y68" s="51">
        <v>532280</v>
      </c>
      <c r="Z68" s="55"/>
      <c r="AA68" s="55"/>
      <c r="AB68" s="100"/>
      <c r="AE68" s="106" t="s">
        <v>82</v>
      </c>
      <c r="AF68" s="102">
        <f t="shared" si="0"/>
        <v>0.99832026280048403</v>
      </c>
      <c r="AG68" s="102">
        <f>(9*((D68-(MIN($D$4:$D$224)))/(MAX($D$4:$D4288)-MIN($D$4:$D$224))))+1</f>
        <v>1</v>
      </c>
      <c r="AH68" s="102">
        <f t="shared" si="1"/>
        <v>3.3092211280214858</v>
      </c>
      <c r="AI68" s="102">
        <f t="shared" si="2"/>
        <v>1.0400681498591193</v>
      </c>
      <c r="AJ68" s="102">
        <f t="shared" si="3"/>
        <v>0.99995412208235257</v>
      </c>
      <c r="AK68" s="102">
        <f t="shared" si="4"/>
        <v>0.99998956814435835</v>
      </c>
      <c r="AL68" s="102">
        <f t="shared" si="5"/>
        <v>0.99992705847074037</v>
      </c>
      <c r="AM68" s="102">
        <f t="shared" si="6"/>
        <v>0.99993411371971974</v>
      </c>
      <c r="AN68" s="102">
        <f t="shared" si="7"/>
        <v>0.99996079097669677</v>
      </c>
      <c r="AO68" s="102">
        <f t="shared" si="8"/>
        <v>0.99980452842482492</v>
      </c>
      <c r="AP68" s="102">
        <f t="shared" si="9"/>
        <v>0.99996543403504567</v>
      </c>
      <c r="AQ68" s="102">
        <f t="shared" si="10"/>
        <v>0.99998431424493128</v>
      </c>
      <c r="AR68" s="102">
        <f t="shared" si="11"/>
        <v>1.0254154940725018</v>
      </c>
      <c r="AS68" s="102">
        <f t="shared" si="12"/>
        <v>0.99999587352781072</v>
      </c>
      <c r="AT68" s="102">
        <f t="shared" si="13"/>
        <v>1.0106677843622447</v>
      </c>
      <c r="AU68" s="102">
        <f t="shared" si="14"/>
        <v>0.99999480055260781</v>
      </c>
      <c r="AV68" s="102">
        <f t="shared" si="15"/>
        <v>0.99998637477910002</v>
      </c>
      <c r="AW68" s="102">
        <f t="shared" si="16"/>
        <v>1.1114514268989959</v>
      </c>
      <c r="AX68" s="102">
        <f t="shared" si="17"/>
        <v>1.1114514268989959</v>
      </c>
      <c r="AY68" s="102">
        <f t="shared" si="18"/>
        <v>1</v>
      </c>
      <c r="AZ68" s="102">
        <f t="shared" si="19"/>
        <v>1.0024525</v>
      </c>
      <c r="BA68" s="102">
        <f t="shared" si="20"/>
        <v>0.99999509404722975</v>
      </c>
      <c r="BB68" s="102">
        <f t="shared" si="21"/>
        <v>0.99992341183826006</v>
      </c>
      <c r="BC68" s="102">
        <f t="shared" si="22"/>
        <v>1</v>
      </c>
      <c r="BD68" s="13">
        <f t="shared" si="23"/>
        <v>1.1086859857398961</v>
      </c>
    </row>
    <row r="69" spans="2:56">
      <c r="B69" s="32" t="s">
        <v>83</v>
      </c>
      <c r="C69" s="40"/>
      <c r="D69" s="77">
        <v>1</v>
      </c>
      <c r="E69" s="50">
        <v>20000</v>
      </c>
      <c r="F69" s="55">
        <v>10800</v>
      </c>
      <c r="G69" s="51"/>
      <c r="H69" s="55"/>
      <c r="I69" s="51"/>
      <c r="J69" s="77"/>
      <c r="K69" s="41"/>
      <c r="L69" s="77"/>
      <c r="M69" s="50"/>
      <c r="N69" s="55"/>
      <c r="O69" s="51">
        <v>4320000</v>
      </c>
      <c r="P69" s="55">
        <v>4147</v>
      </c>
      <c r="Q69" s="51">
        <v>4324147</v>
      </c>
      <c r="R69" s="150"/>
      <c r="S69" s="6"/>
      <c r="T69" s="55"/>
      <c r="U69" s="51"/>
      <c r="V69" s="77"/>
      <c r="W69" s="51"/>
      <c r="X69" s="55"/>
      <c r="Y69" s="51"/>
      <c r="Z69" s="55"/>
      <c r="AA69" s="55">
        <v>572992</v>
      </c>
      <c r="AB69" s="100"/>
      <c r="AE69" s="106" t="s">
        <v>83</v>
      </c>
      <c r="AF69" s="102">
        <f t="shared" ref="AF69:AF132" si="24">(9*((C69-(MIN($C$4:$C$224)))/(MAX($C$4:$C$224)-MIN($C$4:$C$224))))+1</f>
        <v>0.99832026280048403</v>
      </c>
      <c r="AG69" s="102">
        <f>(9*((D69-(MIN($D$4:$D$224)))/(MAX($D$4:$D4289)-MIN($D$4:$D$224))))+1</f>
        <v>1</v>
      </c>
      <c r="AH69" s="102">
        <f t="shared" ref="AH69:AH132" si="25">(9*((E69-(MIN($E$4:$E$224)))/(MAX($E$4:$E$224)-MIN($E$4:$E$224))))+1</f>
        <v>2.2649955237242612</v>
      </c>
      <c r="AI69" s="102">
        <f t="shared" ref="AI69:AI132" si="26">(9*((F69-(MIN($F$4:$F$224)))/(MAX($F$4:$F$224)-MIN($F$4:$F$224))))+1</f>
        <v>1.1482623028583299</v>
      </c>
      <c r="AJ69" s="102">
        <f t="shared" ref="AJ69:AJ132" si="27">(9*((G69-(MIN($G$4:$G$224)))/(MAX($G$4:$G$224)-MIN($G$4:$G$224))))+1</f>
        <v>0.99995412208235257</v>
      </c>
      <c r="AK69" s="102">
        <f t="shared" ref="AK69:AK132" si="28">(9*((H69-(MIN($H$4:$H$224)))/(MAX($H$4:$H$224)-MIN($H$4:$H$224))))+1</f>
        <v>0.99998956814435835</v>
      </c>
      <c r="AL69" s="102">
        <f t="shared" ref="AL69:AL132" si="29">(9*((I69-(MIN($I$4:$I$224)))/(MAX($I$4:$I$224)-MIN($I$4:$I$224))))+1</f>
        <v>0.99992705847074037</v>
      </c>
      <c r="AM69" s="102">
        <f t="shared" ref="AM69:AM132" si="30">(9*((J69-(MIN($J$4:$J$224)))/(MAX($J$4:$J$224)-MIN($J$4:$J$224))))+1</f>
        <v>0.99993411371971974</v>
      </c>
      <c r="AN69" s="102">
        <f t="shared" ref="AN69:AN132" si="31">(9*((K69-(MIN($K$4:$K$224)))/(MAX($K$4:$K$224)-MIN($K$4:$K$224))))+1</f>
        <v>0.99996079097669677</v>
      </c>
      <c r="AO69" s="102">
        <f t="shared" ref="AO69:AO132" si="32">(9*((L69-(MIN($L$4:$L$224)))/(MAX($L$4:$L$224)-MIN($L$4:$L$224))))+1</f>
        <v>0.99980452842482492</v>
      </c>
      <c r="AP69" s="102">
        <f t="shared" ref="AP69:AP132" si="33">(9*((M69-(MIN($M$4:$M$224)))/(MAX($M$4:$M$224)-MIN($M$4:$M$224))))+1</f>
        <v>0.99996543403504567</v>
      </c>
      <c r="AQ69" s="102">
        <f t="shared" ref="AQ69:AQ132" si="34">(9*((N69-(MIN($N$4:$N$224)))/(MAX($N$4:$N$224)-MIN($N$4:$N$224))))+1</f>
        <v>0.99998431424493128</v>
      </c>
      <c r="AR69" s="102">
        <f t="shared" ref="AR69:AR132" si="35">(9*((O69-(MIN($O$4:$O$224)))/(MAX($O$4:$O$224)-MIN($O$4:$O$224))))+1</f>
        <v>1.1672019009984447</v>
      </c>
      <c r="AS69" s="102">
        <f t="shared" ref="AS69:AS132" si="36">(9*((P69-(MIN($P$4:$P$224)))/(MAX($P$4:$P$224)-MIN($P$4:$P$224))))+1</f>
        <v>1.000063234888892</v>
      </c>
      <c r="AT69" s="102">
        <f t="shared" ref="AT69:AT132" si="37">(9*((Q69-(MIN($Q$4:$Q$224)))/(MAX($Q$4:$Q$224)-MIN($Q$4:$Q$224))))+1</f>
        <v>1.0702347033892805</v>
      </c>
      <c r="AU69" s="102">
        <f t="shared" ref="AU69:AU132" si="38">(9*((R69-(MIN($R$4:$R$224)))/(MAX($R$4:$R$224)-MIN($R$4:$R$224))))+1</f>
        <v>0.99999480055260781</v>
      </c>
      <c r="AV69" s="102">
        <f t="shared" ref="AV69:AV132" si="39">(9*((S69-(MIN($S$4:$S$224)))/(MAX($S$4:$S$224)-MIN($S$4:$S$224))))+1</f>
        <v>0.99998637477910002</v>
      </c>
      <c r="AW69" s="102">
        <f t="shared" ref="AW69:AW132" si="40">(9*((T69-(MIN($T$4:$T$224)))/(MAX($T$4:$T$224)-MIN($T$4:$T$224))))+1</f>
        <v>0.99982173811628217</v>
      </c>
      <c r="AX69" s="102">
        <f t="shared" ref="AX69:AX132" si="41">(9*((U69-(MIN($U$4:$U$224)))/(MAX($U$4:$U$224)-MIN($U$4:$U$224))))+1</f>
        <v>0.99982173811628217</v>
      </c>
      <c r="AY69" s="102">
        <f t="shared" ref="AY69:AY132" si="42">(9*((V69-(MIN($V$4:$V$224)))/(MAX($V$4:$V$224)-MIN($V$4:$V$224))))+1</f>
        <v>0.47058823529411764</v>
      </c>
      <c r="AZ69" s="102">
        <f t="shared" ref="AZ69:AZ132" si="43">(9*((W69-(MIN($W$4:$W$224)))/(MAX($W$4:$W$224)-MIN($W$4:$W$224))))+1</f>
        <v>1</v>
      </c>
      <c r="BA69" s="102">
        <f t="shared" ref="BA69:BA132" si="44">(9*((Z69-(MIN($Z$4:$Z$224)))/(MAX($Z$4:$Z$224)-MIN($Z$4:$Z$224))))+1</f>
        <v>0.99999509404722975</v>
      </c>
      <c r="BB69" s="102">
        <f t="shared" ref="BB69:BB132" si="45">(9*((AA69-(MIN($AA$4:$AA$224)))/(MAX($AA$4:$AA$224)-MIN($AA$4:$AA$224))))+1</f>
        <v>1.0316684957298099</v>
      </c>
      <c r="BC69" s="102">
        <f t="shared" ref="BC69:BC132" si="46">(9*((AB69-(MIN($AB$4:$AB$224)))/(MAX($AB$4:$AB$224)-MIN($AB$4:$AB$224))))+1</f>
        <v>1</v>
      </c>
      <c r="BD69" s="13">
        <f t="shared" ref="BD69:BD132" si="47">AVERAGE(AF69:BC69)</f>
        <v>1.0479364306414078</v>
      </c>
    </row>
    <row r="70" spans="2:56">
      <c r="B70" s="32" t="s">
        <v>84</v>
      </c>
      <c r="C70" s="40"/>
      <c r="D70" s="77">
        <v>1</v>
      </c>
      <c r="E70" s="50">
        <v>40000</v>
      </c>
      <c r="F70" s="55">
        <v>1836</v>
      </c>
      <c r="G70" s="51"/>
      <c r="H70" s="55"/>
      <c r="I70" s="51"/>
      <c r="J70" s="77"/>
      <c r="K70" s="41"/>
      <c r="L70" s="77"/>
      <c r="M70" s="50"/>
      <c r="N70" s="55"/>
      <c r="O70" s="51"/>
      <c r="P70" s="55">
        <v>292000</v>
      </c>
      <c r="Q70" s="51">
        <v>292000</v>
      </c>
      <c r="R70" s="150">
        <v>292000</v>
      </c>
      <c r="S70" s="6">
        <v>292000</v>
      </c>
      <c r="T70" s="55"/>
      <c r="U70" s="51"/>
      <c r="V70" s="77"/>
      <c r="W70" s="51"/>
      <c r="X70" s="55"/>
      <c r="Y70" s="51"/>
      <c r="Z70" s="55"/>
      <c r="AA70" s="55"/>
      <c r="AB70" s="100"/>
      <c r="AE70" s="106" t="s">
        <v>84</v>
      </c>
      <c r="AF70" s="102">
        <f t="shared" si="24"/>
        <v>0.99832026280048403</v>
      </c>
      <c r="AG70" s="102">
        <f>(9*((D70-(MIN($D$4:$D$224)))/(MAX($D$4:$D4290)-MIN($D$4:$D$224))))+1</f>
        <v>1</v>
      </c>
      <c r="AH70" s="102">
        <f t="shared" si="25"/>
        <v>3.5541629364368843</v>
      </c>
      <c r="AI70" s="102">
        <f t="shared" si="26"/>
        <v>1.0244934938377934</v>
      </c>
      <c r="AJ70" s="102">
        <f t="shared" si="27"/>
        <v>0.99995412208235257</v>
      </c>
      <c r="AK70" s="102">
        <f t="shared" si="28"/>
        <v>0.99998956814435835</v>
      </c>
      <c r="AL70" s="102">
        <f t="shared" si="29"/>
        <v>0.99992705847074037</v>
      </c>
      <c r="AM70" s="102">
        <f t="shared" si="30"/>
        <v>0.99993411371971974</v>
      </c>
      <c r="AN70" s="102">
        <f t="shared" si="31"/>
        <v>0.99996079097669677</v>
      </c>
      <c r="AO70" s="102">
        <f t="shared" si="32"/>
        <v>0.99980452842482492</v>
      </c>
      <c r="AP70" s="102">
        <f t="shared" si="33"/>
        <v>0.99996543403504567</v>
      </c>
      <c r="AQ70" s="102">
        <f t="shared" si="34"/>
        <v>0.99998431424493128</v>
      </c>
      <c r="AR70" s="102">
        <f t="shared" si="35"/>
        <v>0.99998451690888057</v>
      </c>
      <c r="AS70" s="102">
        <f t="shared" si="36"/>
        <v>1.0047389450097814</v>
      </c>
      <c r="AT70" s="102">
        <f t="shared" si="37"/>
        <v>1.0047389450097814</v>
      </c>
      <c r="AU70" s="102">
        <f t="shared" si="38"/>
        <v>1.0059711768654283</v>
      </c>
      <c r="AV70" s="102">
        <f t="shared" si="39"/>
        <v>1.0156475482273615</v>
      </c>
      <c r="AW70" s="102">
        <f t="shared" si="40"/>
        <v>0.99982173811628217</v>
      </c>
      <c r="AX70" s="102">
        <f t="shared" si="41"/>
        <v>0.99982173811628217</v>
      </c>
      <c r="AY70" s="102">
        <f t="shared" si="42"/>
        <v>0.47058823529411764</v>
      </c>
      <c r="AZ70" s="102">
        <f t="shared" si="43"/>
        <v>1</v>
      </c>
      <c r="BA70" s="102">
        <f t="shared" si="44"/>
        <v>0.99999509404722975</v>
      </c>
      <c r="BB70" s="102">
        <f t="shared" si="45"/>
        <v>0.99992341183826006</v>
      </c>
      <c r="BC70" s="102">
        <f t="shared" si="46"/>
        <v>1</v>
      </c>
      <c r="BD70" s="13">
        <f t="shared" si="47"/>
        <v>1.0865719988586346</v>
      </c>
    </row>
    <row r="71" spans="2:56">
      <c r="B71" s="32" t="s">
        <v>85</v>
      </c>
      <c r="C71" s="40"/>
      <c r="D71" s="77">
        <v>1</v>
      </c>
      <c r="E71" s="50">
        <v>14000</v>
      </c>
      <c r="F71" s="55">
        <v>66922.75</v>
      </c>
      <c r="G71" s="51">
        <v>90</v>
      </c>
      <c r="H71" s="55"/>
      <c r="I71" s="51"/>
      <c r="J71" s="77"/>
      <c r="K71" s="41">
        <v>90</v>
      </c>
      <c r="L71" s="77"/>
      <c r="M71" s="50"/>
      <c r="N71" s="55"/>
      <c r="O71" s="51">
        <v>19150902</v>
      </c>
      <c r="P71" s="55"/>
      <c r="Q71" s="51">
        <v>19150902</v>
      </c>
      <c r="R71" s="150">
        <v>17673354</v>
      </c>
      <c r="S71" s="6">
        <v>17673354</v>
      </c>
      <c r="T71" s="55">
        <v>10604010</v>
      </c>
      <c r="U71" s="51">
        <v>10604010</v>
      </c>
      <c r="V71" s="77">
        <v>1</v>
      </c>
      <c r="W71" s="51">
        <v>40000000</v>
      </c>
      <c r="X71" s="55"/>
      <c r="Y71" s="51">
        <v>10604010</v>
      </c>
      <c r="Z71" s="55"/>
      <c r="AA71" s="55"/>
      <c r="AB71" s="100">
        <v>2848.43</v>
      </c>
      <c r="AE71" s="106" t="s">
        <v>85</v>
      </c>
      <c r="AF71" s="102">
        <f t="shared" si="24"/>
        <v>0.99832026280048403</v>
      </c>
      <c r="AG71" s="102">
        <f>(9*((D71-(MIN($D$4:$D$224)))/(MAX($D$4:$D4291)-MIN($D$4:$D$224))))+1</f>
        <v>1</v>
      </c>
      <c r="AH71" s="102">
        <f t="shared" si="25"/>
        <v>1.8782452999104744</v>
      </c>
      <c r="AI71" s="102">
        <f t="shared" si="26"/>
        <v>1.923167024685339</v>
      </c>
      <c r="AJ71" s="102">
        <f t="shared" si="27"/>
        <v>1.0097851044353752</v>
      </c>
      <c r="AK71" s="102">
        <f t="shared" si="28"/>
        <v>0.99998956814435835</v>
      </c>
      <c r="AL71" s="102">
        <f t="shared" si="29"/>
        <v>0.99992705847074037</v>
      </c>
      <c r="AM71" s="102">
        <f t="shared" si="30"/>
        <v>0.99993411371971974</v>
      </c>
      <c r="AN71" s="102">
        <f t="shared" si="31"/>
        <v>1.0176048514631502</v>
      </c>
      <c r="AO71" s="102">
        <f t="shared" si="32"/>
        <v>0.99980452842482492</v>
      </c>
      <c r="AP71" s="102">
        <f t="shared" si="33"/>
        <v>0.99996543403504567</v>
      </c>
      <c r="AQ71" s="102">
        <f t="shared" si="34"/>
        <v>0.99998431424493128</v>
      </c>
      <c r="AR71" s="102">
        <f t="shared" si="35"/>
        <v>1.7412724186208246</v>
      </c>
      <c r="AS71" s="102">
        <f t="shared" si="36"/>
        <v>0.99999587352781072</v>
      </c>
      <c r="AT71" s="102">
        <f t="shared" si="37"/>
        <v>1.3110715486312892</v>
      </c>
      <c r="AU71" s="102">
        <f t="shared" si="38"/>
        <v>1.361716082106343</v>
      </c>
      <c r="AV71" s="102">
        <f t="shared" si="39"/>
        <v>1.9478817939795237</v>
      </c>
      <c r="AW71" s="102">
        <f t="shared" si="40"/>
        <v>3.2236932646601755</v>
      </c>
      <c r="AX71" s="102">
        <f t="shared" si="41"/>
        <v>3.2236932646601755</v>
      </c>
      <c r="AY71" s="102">
        <f t="shared" si="42"/>
        <v>1</v>
      </c>
      <c r="AZ71" s="102">
        <f t="shared" si="43"/>
        <v>10</v>
      </c>
      <c r="BA71" s="102">
        <f t="shared" si="44"/>
        <v>0.99999509404722975</v>
      </c>
      <c r="BB71" s="102">
        <f t="shared" si="45"/>
        <v>0.99992341183826006</v>
      </c>
      <c r="BC71" s="102">
        <f t="shared" si="46"/>
        <v>1.0744746209505527</v>
      </c>
      <c r="BD71" s="13">
        <f t="shared" si="47"/>
        <v>1.7379352055565265</v>
      </c>
    </row>
    <row r="72" spans="2:56">
      <c r="B72" s="32" t="s">
        <v>86</v>
      </c>
      <c r="C72" s="40"/>
      <c r="D72" s="77">
        <v>2</v>
      </c>
      <c r="E72" s="50">
        <v>22700</v>
      </c>
      <c r="F72" s="55">
        <v>5130</v>
      </c>
      <c r="G72" s="51"/>
      <c r="H72" s="55"/>
      <c r="I72" s="51"/>
      <c r="J72" s="77"/>
      <c r="K72" s="41"/>
      <c r="L72" s="77"/>
      <c r="M72" s="50"/>
      <c r="N72" s="55"/>
      <c r="O72" s="51"/>
      <c r="P72" s="55"/>
      <c r="Q72" s="51"/>
      <c r="R72" s="150"/>
      <c r="S72" s="6"/>
      <c r="T72" s="55"/>
      <c r="U72" s="51"/>
      <c r="V72" s="77"/>
      <c r="W72" s="51"/>
      <c r="X72" s="55"/>
      <c r="Y72" s="51"/>
      <c r="Z72" s="55"/>
      <c r="AA72" s="55"/>
      <c r="AB72" s="100"/>
      <c r="AE72" s="106" t="s">
        <v>86</v>
      </c>
      <c r="AF72" s="102">
        <f t="shared" si="24"/>
        <v>0.99832026280048403</v>
      </c>
      <c r="AG72" s="102">
        <f>(9*((D72-(MIN($D$4:$D$224)))/(MAX($D$4:$D4292)-MIN($D$4:$D$224))))+1</f>
        <v>2.125</v>
      </c>
      <c r="AH72" s="102">
        <f t="shared" si="25"/>
        <v>2.4390331244404653</v>
      </c>
      <c r="AI72" s="102">
        <f t="shared" si="26"/>
        <v>1.0699748031766654</v>
      </c>
      <c r="AJ72" s="102">
        <f t="shared" si="27"/>
        <v>0.99995412208235257</v>
      </c>
      <c r="AK72" s="102">
        <f t="shared" si="28"/>
        <v>0.99998956814435835</v>
      </c>
      <c r="AL72" s="102">
        <f t="shared" si="29"/>
        <v>0.99992705847074037</v>
      </c>
      <c r="AM72" s="102">
        <f t="shared" si="30"/>
        <v>0.99993411371971974</v>
      </c>
      <c r="AN72" s="102">
        <f t="shared" si="31"/>
        <v>0.99996079097669677</v>
      </c>
      <c r="AO72" s="102">
        <f t="shared" si="32"/>
        <v>0.99980452842482492</v>
      </c>
      <c r="AP72" s="102">
        <f t="shared" si="33"/>
        <v>0.99996543403504567</v>
      </c>
      <c r="AQ72" s="102">
        <f t="shared" si="34"/>
        <v>0.99998431424493128</v>
      </c>
      <c r="AR72" s="102">
        <f t="shared" si="35"/>
        <v>0.99998451690888057</v>
      </c>
      <c r="AS72" s="102">
        <f t="shared" si="36"/>
        <v>0.99999587352781072</v>
      </c>
      <c r="AT72" s="102">
        <f t="shared" si="37"/>
        <v>0.99999587352781072</v>
      </c>
      <c r="AU72" s="102">
        <f t="shared" si="38"/>
        <v>0.99999480055260781</v>
      </c>
      <c r="AV72" s="102">
        <f t="shared" si="39"/>
        <v>0.99998637477910002</v>
      </c>
      <c r="AW72" s="102">
        <f t="shared" si="40"/>
        <v>0.99982173811628217</v>
      </c>
      <c r="AX72" s="102">
        <f t="shared" si="41"/>
        <v>0.99982173811628217</v>
      </c>
      <c r="AY72" s="102">
        <f t="shared" si="42"/>
        <v>0.47058823529411764</v>
      </c>
      <c r="AZ72" s="102">
        <f t="shared" si="43"/>
        <v>1</v>
      </c>
      <c r="BA72" s="102">
        <f t="shared" si="44"/>
        <v>0.99999509404722975</v>
      </c>
      <c r="BB72" s="102">
        <f t="shared" si="45"/>
        <v>0.99992341183826006</v>
      </c>
      <c r="BC72" s="102">
        <f t="shared" si="46"/>
        <v>1</v>
      </c>
      <c r="BD72" s="13">
        <f t="shared" si="47"/>
        <v>1.0875814907176944</v>
      </c>
    </row>
    <row r="73" spans="2:56">
      <c r="B73" s="32" t="s">
        <v>87</v>
      </c>
      <c r="C73" s="40"/>
      <c r="D73" s="77">
        <v>1</v>
      </c>
      <c r="E73" s="50">
        <v>20000</v>
      </c>
      <c r="F73" s="55">
        <v>5400</v>
      </c>
      <c r="G73" s="51"/>
      <c r="H73" s="55"/>
      <c r="I73" s="51"/>
      <c r="J73" s="77"/>
      <c r="K73" s="41"/>
      <c r="L73" s="77"/>
      <c r="M73" s="50"/>
      <c r="N73" s="55"/>
      <c r="O73" s="51">
        <v>45000</v>
      </c>
      <c r="P73" s="55"/>
      <c r="Q73" s="51">
        <v>45000</v>
      </c>
      <c r="R73" s="150">
        <v>44000</v>
      </c>
      <c r="S73" s="6"/>
      <c r="T73" s="55"/>
      <c r="U73" s="51"/>
      <c r="V73" s="77"/>
      <c r="W73" s="51"/>
      <c r="X73" s="55"/>
      <c r="Y73" s="51"/>
      <c r="Z73" s="55"/>
      <c r="AA73" s="55">
        <v>27009</v>
      </c>
      <c r="AB73" s="100">
        <v>8000</v>
      </c>
      <c r="AE73" s="106" t="s">
        <v>87</v>
      </c>
      <c r="AF73" s="102">
        <f t="shared" si="24"/>
        <v>0.99832026280048403</v>
      </c>
      <c r="AG73" s="102">
        <f>(9*((D73-(MIN($D$4:$D$224)))/(MAX($D$4:$D4293)-MIN($D$4:$D$224))))+1</f>
        <v>1</v>
      </c>
      <c r="AH73" s="102">
        <f t="shared" si="25"/>
        <v>2.2649955237242612</v>
      </c>
      <c r="AI73" s="102">
        <f t="shared" si="26"/>
        <v>1.0737027793519827</v>
      </c>
      <c r="AJ73" s="102">
        <f t="shared" si="27"/>
        <v>0.99995412208235257</v>
      </c>
      <c r="AK73" s="102">
        <f t="shared" si="28"/>
        <v>0.99998956814435835</v>
      </c>
      <c r="AL73" s="102">
        <f t="shared" si="29"/>
        <v>0.99992705847074037</v>
      </c>
      <c r="AM73" s="102">
        <f t="shared" si="30"/>
        <v>0.99993411371971974</v>
      </c>
      <c r="AN73" s="102">
        <f t="shared" si="31"/>
        <v>0.99996079097669677</v>
      </c>
      <c r="AO73" s="102">
        <f t="shared" si="32"/>
        <v>0.99980452842482492</v>
      </c>
      <c r="AP73" s="102">
        <f t="shared" si="33"/>
        <v>0.99996543403504567</v>
      </c>
      <c r="AQ73" s="102">
        <f t="shared" si="34"/>
        <v>0.99998431424493128</v>
      </c>
      <c r="AR73" s="102">
        <f t="shared" si="35"/>
        <v>1.0017263646598136</v>
      </c>
      <c r="AS73" s="102">
        <f t="shared" si="36"/>
        <v>0.99999587352781072</v>
      </c>
      <c r="AT73" s="102">
        <f t="shared" si="37"/>
        <v>1.0007268263246898</v>
      </c>
      <c r="AU73" s="102">
        <f t="shared" si="38"/>
        <v>1.0008953504079643</v>
      </c>
      <c r="AV73" s="102">
        <f t="shared" si="39"/>
        <v>0.99998637477910002</v>
      </c>
      <c r="AW73" s="102">
        <f t="shared" si="40"/>
        <v>0.99982173811628217</v>
      </c>
      <c r="AX73" s="102">
        <f t="shared" si="41"/>
        <v>0.99982173811628217</v>
      </c>
      <c r="AY73" s="102">
        <f t="shared" si="42"/>
        <v>0.47058823529411764</v>
      </c>
      <c r="AZ73" s="102">
        <f t="shared" si="43"/>
        <v>1</v>
      </c>
      <c r="BA73" s="102">
        <f t="shared" si="44"/>
        <v>0.99999509404722975</v>
      </c>
      <c r="BB73" s="102">
        <f t="shared" si="45"/>
        <v>1.0014197729930876</v>
      </c>
      <c r="BC73" s="102">
        <f t="shared" si="46"/>
        <v>1.2091667927961796</v>
      </c>
      <c r="BD73" s="13">
        <f t="shared" si="47"/>
        <v>1.0425284440432481</v>
      </c>
    </row>
    <row r="74" spans="2:56">
      <c r="B74" s="32" t="s">
        <v>88</v>
      </c>
      <c r="C74" s="40"/>
      <c r="D74" s="77">
        <v>1</v>
      </c>
      <c r="E74" s="50">
        <v>10000</v>
      </c>
      <c r="F74" s="55">
        <v>1365</v>
      </c>
      <c r="G74" s="51"/>
      <c r="H74" s="55"/>
      <c r="I74" s="51"/>
      <c r="J74" s="77"/>
      <c r="K74" s="41"/>
      <c r="L74" s="77"/>
      <c r="M74" s="50"/>
      <c r="N74" s="55"/>
      <c r="O74" s="51"/>
      <c r="P74" s="55"/>
      <c r="Q74" s="51"/>
      <c r="R74" s="150"/>
      <c r="S74" s="6"/>
      <c r="T74" s="55"/>
      <c r="U74" s="51"/>
      <c r="V74" s="77">
        <v>1</v>
      </c>
      <c r="W74" s="51"/>
      <c r="X74" s="55"/>
      <c r="Y74" s="51"/>
      <c r="Z74" s="55"/>
      <c r="AA74" s="55"/>
      <c r="AB74" s="100">
        <v>3202.38</v>
      </c>
      <c r="AE74" s="106" t="s">
        <v>88</v>
      </c>
      <c r="AF74" s="102">
        <f t="shared" si="24"/>
        <v>0.99832026280048403</v>
      </c>
      <c r="AG74" s="102">
        <f>(9*((D74-(MIN($D$4:$D$224)))/(MAX($D$4:$D4294)-MIN($D$4:$D$224))))+1</f>
        <v>1</v>
      </c>
      <c r="AH74" s="102">
        <f t="shared" si="25"/>
        <v>1.6204118173679498</v>
      </c>
      <c r="AI74" s="102">
        <f t="shared" si="26"/>
        <v>1.0179902465097399</v>
      </c>
      <c r="AJ74" s="102">
        <f t="shared" si="27"/>
        <v>0.99995412208235257</v>
      </c>
      <c r="AK74" s="102">
        <f t="shared" si="28"/>
        <v>0.99998956814435835</v>
      </c>
      <c r="AL74" s="102">
        <f t="shared" si="29"/>
        <v>0.99992705847074037</v>
      </c>
      <c r="AM74" s="102">
        <f t="shared" si="30"/>
        <v>0.99993411371971974</v>
      </c>
      <c r="AN74" s="102">
        <f t="shared" si="31"/>
        <v>0.99996079097669677</v>
      </c>
      <c r="AO74" s="102">
        <f t="shared" si="32"/>
        <v>0.99980452842482492</v>
      </c>
      <c r="AP74" s="102">
        <f t="shared" si="33"/>
        <v>0.99996543403504567</v>
      </c>
      <c r="AQ74" s="102">
        <f t="shared" si="34"/>
        <v>0.99998431424493128</v>
      </c>
      <c r="AR74" s="102">
        <f t="shared" si="35"/>
        <v>0.99998451690888057</v>
      </c>
      <c r="AS74" s="102">
        <f t="shared" si="36"/>
        <v>0.99999587352781072</v>
      </c>
      <c r="AT74" s="102">
        <f t="shared" si="37"/>
        <v>0.99999587352781072</v>
      </c>
      <c r="AU74" s="102">
        <f t="shared" si="38"/>
        <v>0.99999480055260781</v>
      </c>
      <c r="AV74" s="102">
        <f t="shared" si="39"/>
        <v>0.99998637477910002</v>
      </c>
      <c r="AW74" s="102">
        <f t="shared" si="40"/>
        <v>0.99982173811628217</v>
      </c>
      <c r="AX74" s="102">
        <f t="shared" si="41"/>
        <v>0.99982173811628217</v>
      </c>
      <c r="AY74" s="102">
        <f t="shared" si="42"/>
        <v>1</v>
      </c>
      <c r="AZ74" s="102">
        <f t="shared" si="43"/>
        <v>1</v>
      </c>
      <c r="BA74" s="102">
        <f t="shared" si="44"/>
        <v>0.99999509404722975</v>
      </c>
      <c r="BB74" s="102">
        <f t="shared" si="45"/>
        <v>0.99992341183826006</v>
      </c>
      <c r="BC74" s="102">
        <f t="shared" si="46"/>
        <v>1.0837289442393288</v>
      </c>
      <c r="BD74" s="13">
        <f t="shared" si="47"/>
        <v>1.0299787759346015</v>
      </c>
    </row>
    <row r="75" spans="2:56">
      <c r="B75" s="32" t="s">
        <v>89</v>
      </c>
      <c r="C75" s="40"/>
      <c r="D75" s="77">
        <v>1</v>
      </c>
      <c r="E75" s="50">
        <v>24800</v>
      </c>
      <c r="F75" s="55">
        <v>2950</v>
      </c>
      <c r="G75" s="51"/>
      <c r="H75" s="55"/>
      <c r="I75" s="51"/>
      <c r="J75" s="77"/>
      <c r="K75" s="41"/>
      <c r="L75" s="77"/>
      <c r="M75" s="50"/>
      <c r="N75" s="55"/>
      <c r="O75" s="51">
        <v>776000</v>
      </c>
      <c r="P75" s="55"/>
      <c r="Q75" s="51">
        <v>776000</v>
      </c>
      <c r="R75" s="150">
        <v>776000</v>
      </c>
      <c r="S75" s="6"/>
      <c r="T75" s="55"/>
      <c r="U75" s="51"/>
      <c r="V75" s="77">
        <v>1</v>
      </c>
      <c r="W75" s="51">
        <v>13038</v>
      </c>
      <c r="X75" s="55"/>
      <c r="Y75" s="51"/>
      <c r="Z75" s="55"/>
      <c r="AA75" s="55"/>
      <c r="AB75" s="100"/>
      <c r="AE75" s="106" t="s">
        <v>89</v>
      </c>
      <c r="AF75" s="102">
        <f t="shared" si="24"/>
        <v>0.99832026280048403</v>
      </c>
      <c r="AG75" s="102">
        <f>(9*((D75-(MIN($D$4:$D$224)))/(MAX($D$4:$D4295)-MIN($D$4:$D$224))))+1</f>
        <v>1</v>
      </c>
      <c r="AH75" s="102">
        <f t="shared" si="25"/>
        <v>2.5743957027752908</v>
      </c>
      <c r="AI75" s="102">
        <f t="shared" si="26"/>
        <v>1.0398748473907695</v>
      </c>
      <c r="AJ75" s="102">
        <f t="shared" si="27"/>
        <v>0.99995412208235257</v>
      </c>
      <c r="AK75" s="102">
        <f t="shared" si="28"/>
        <v>0.99998956814435835</v>
      </c>
      <c r="AL75" s="102">
        <f t="shared" si="29"/>
        <v>0.99992705847074037</v>
      </c>
      <c r="AM75" s="102">
        <f t="shared" si="30"/>
        <v>0.99993411371971974</v>
      </c>
      <c r="AN75" s="102">
        <f t="shared" si="31"/>
        <v>0.99996079097669677</v>
      </c>
      <c r="AO75" s="102">
        <f t="shared" si="32"/>
        <v>0.99980452842482492</v>
      </c>
      <c r="AP75" s="102">
        <f t="shared" si="33"/>
        <v>0.99996543403504567</v>
      </c>
      <c r="AQ75" s="102">
        <f t="shared" si="34"/>
        <v>0.99998431424493128</v>
      </c>
      <c r="AR75" s="102">
        <f t="shared" si="35"/>
        <v>1.0300217136805245</v>
      </c>
      <c r="AS75" s="102">
        <f t="shared" si="36"/>
        <v>0.99999587352781072</v>
      </c>
      <c r="AT75" s="102">
        <f t="shared" si="37"/>
        <v>1.0126007484251027</v>
      </c>
      <c r="AU75" s="102">
        <f t="shared" si="38"/>
        <v>1.01587722527435</v>
      </c>
      <c r="AV75" s="102">
        <f t="shared" si="39"/>
        <v>0.99998637477910002</v>
      </c>
      <c r="AW75" s="102">
        <f t="shared" si="40"/>
        <v>0.99982173811628217</v>
      </c>
      <c r="AX75" s="102">
        <f t="shared" si="41"/>
        <v>0.99982173811628217</v>
      </c>
      <c r="AY75" s="102">
        <f t="shared" si="42"/>
        <v>1</v>
      </c>
      <c r="AZ75" s="102">
        <f t="shared" si="43"/>
        <v>1.0029335500000001</v>
      </c>
      <c r="BA75" s="102">
        <f t="shared" si="44"/>
        <v>0.99999509404722975</v>
      </c>
      <c r="BB75" s="102">
        <f t="shared" si="45"/>
        <v>0.99992341183826006</v>
      </c>
      <c r="BC75" s="102">
        <f t="shared" si="46"/>
        <v>1</v>
      </c>
      <c r="BD75" s="13">
        <f t="shared" si="47"/>
        <v>1.0697120087862564</v>
      </c>
    </row>
    <row r="76" spans="2:56">
      <c r="B76" s="32" t="s">
        <v>90</v>
      </c>
      <c r="C76" s="40">
        <v>27000</v>
      </c>
      <c r="D76" s="77"/>
      <c r="E76" s="50"/>
      <c r="F76" s="55">
        <v>679.26</v>
      </c>
      <c r="G76" s="51">
        <v>168</v>
      </c>
      <c r="H76" s="55">
        <v>3</v>
      </c>
      <c r="I76" s="51"/>
      <c r="J76" s="77"/>
      <c r="K76" s="41">
        <v>3</v>
      </c>
      <c r="L76" s="55">
        <v>18</v>
      </c>
      <c r="M76" s="51">
        <v>2438</v>
      </c>
      <c r="N76" s="55">
        <v>2441</v>
      </c>
      <c r="O76" s="51">
        <v>5475000</v>
      </c>
      <c r="P76" s="55"/>
      <c r="Q76" s="51">
        <v>5475000</v>
      </c>
      <c r="R76" s="150"/>
      <c r="S76" s="6"/>
      <c r="T76" s="55"/>
      <c r="U76" s="51">
        <v>4200000</v>
      </c>
      <c r="V76" s="77">
        <v>1</v>
      </c>
      <c r="W76" s="51"/>
      <c r="X76" s="55">
        <v>0</v>
      </c>
      <c r="Y76" s="51"/>
      <c r="Z76" s="55"/>
      <c r="AA76" s="55">
        <v>4200000</v>
      </c>
      <c r="AB76" s="100"/>
      <c r="AE76" s="106" t="s">
        <v>90</v>
      </c>
      <c r="AF76" s="102">
        <f t="shared" si="24"/>
        <v>1.0436731671874162</v>
      </c>
      <c r="AG76" s="102">
        <f>(9*((D76-(MIN($D$4:$D$224)))/(MAX($D$4:$D4296)-MIN($D$4:$D$224))))+1</f>
        <v>-0.125</v>
      </c>
      <c r="AH76" s="102">
        <f t="shared" si="25"/>
        <v>0.97582811101163835</v>
      </c>
      <c r="AI76" s="102">
        <f t="shared" si="26"/>
        <v>1.0085220154635839</v>
      </c>
      <c r="AJ76" s="102">
        <f t="shared" si="27"/>
        <v>1.018305289141328</v>
      </c>
      <c r="AK76" s="102">
        <f t="shared" si="28"/>
        <v>1.0031191248368574</v>
      </c>
      <c r="AL76" s="102">
        <f t="shared" si="29"/>
        <v>0.99992705847074037</v>
      </c>
      <c r="AM76" s="102">
        <f t="shared" si="30"/>
        <v>0.99993411371971974</v>
      </c>
      <c r="AN76" s="102">
        <f t="shared" si="31"/>
        <v>1.0005489263262453</v>
      </c>
      <c r="AO76" s="102">
        <f t="shared" si="32"/>
        <v>1.0173969701905847</v>
      </c>
      <c r="AP76" s="102">
        <f t="shared" si="33"/>
        <v>1.1914923034863791</v>
      </c>
      <c r="AQ76" s="102">
        <f t="shared" si="34"/>
        <v>1.1914289548581398</v>
      </c>
      <c r="AR76" s="102">
        <f t="shared" si="35"/>
        <v>1.2119093266057237</v>
      </c>
      <c r="AS76" s="102">
        <f t="shared" si="36"/>
        <v>0.99999587352781072</v>
      </c>
      <c r="AT76" s="102">
        <f t="shared" si="37"/>
        <v>1.0889284638147614</v>
      </c>
      <c r="AU76" s="102">
        <f t="shared" si="38"/>
        <v>0.99999480055260781</v>
      </c>
      <c r="AV76" s="102">
        <f t="shared" si="39"/>
        <v>0.99998637477910002</v>
      </c>
      <c r="AW76" s="102">
        <f t="shared" si="40"/>
        <v>0.99982173811628217</v>
      </c>
      <c r="AX76" s="102">
        <f t="shared" si="41"/>
        <v>1.8806451635453749</v>
      </c>
      <c r="AY76" s="102">
        <f t="shared" si="42"/>
        <v>1</v>
      </c>
      <c r="AZ76" s="102">
        <f t="shared" si="43"/>
        <v>1</v>
      </c>
      <c r="BA76" s="102">
        <f t="shared" si="44"/>
        <v>0.99999509404722975</v>
      </c>
      <c r="BB76" s="102">
        <f t="shared" si="45"/>
        <v>1.2326131393466888</v>
      </c>
      <c r="BC76" s="102">
        <f t="shared" si="46"/>
        <v>1</v>
      </c>
      <c r="BD76" s="13">
        <f t="shared" si="47"/>
        <v>1.0307944170428422</v>
      </c>
    </row>
    <row r="77" spans="2:56">
      <c r="B77" s="32" t="s">
        <v>91</v>
      </c>
      <c r="C77" s="40"/>
      <c r="D77" s="77">
        <v>1</v>
      </c>
      <c r="E77" s="50">
        <v>10000</v>
      </c>
      <c r="F77" s="55">
        <v>2555</v>
      </c>
      <c r="G77" s="51"/>
      <c r="H77" s="55"/>
      <c r="I77" s="51"/>
      <c r="J77" s="77"/>
      <c r="K77" s="41"/>
      <c r="L77" s="77"/>
      <c r="M77" s="50"/>
      <c r="N77" s="55"/>
      <c r="O77" s="51">
        <v>1460000</v>
      </c>
      <c r="P77" s="55"/>
      <c r="Q77" s="51">
        <v>1460000</v>
      </c>
      <c r="R77" s="150">
        <v>1460000</v>
      </c>
      <c r="S77" s="6"/>
      <c r="T77" s="55"/>
      <c r="U77" s="51"/>
      <c r="V77" s="77"/>
      <c r="W77" s="51"/>
      <c r="X77" s="55"/>
      <c r="Y77" s="51"/>
      <c r="Z77" s="55"/>
      <c r="AA77" s="55"/>
      <c r="AB77" s="100"/>
      <c r="AE77" s="106" t="s">
        <v>91</v>
      </c>
      <c r="AF77" s="102">
        <f t="shared" si="24"/>
        <v>0.99832026280048403</v>
      </c>
      <c r="AG77" s="102">
        <f>(9*((D77-(MIN($D$4:$D$224)))/(MAX($D$4:$D4297)-MIN($D$4:$D$224))))+1</f>
        <v>1</v>
      </c>
      <c r="AH77" s="102">
        <f t="shared" si="25"/>
        <v>1.6204118173679498</v>
      </c>
      <c r="AI77" s="102">
        <f t="shared" si="26"/>
        <v>1.034420956319472</v>
      </c>
      <c r="AJ77" s="102">
        <f t="shared" si="27"/>
        <v>0.99995412208235257</v>
      </c>
      <c r="AK77" s="102">
        <f t="shared" si="28"/>
        <v>0.99998956814435835</v>
      </c>
      <c r="AL77" s="102">
        <f t="shared" si="29"/>
        <v>0.99992705847074037</v>
      </c>
      <c r="AM77" s="102">
        <f t="shared" si="30"/>
        <v>0.99993411371971974</v>
      </c>
      <c r="AN77" s="102">
        <f t="shared" si="31"/>
        <v>0.99996079097669677</v>
      </c>
      <c r="AO77" s="102">
        <f t="shared" si="32"/>
        <v>0.99980452842482492</v>
      </c>
      <c r="AP77" s="102">
        <f t="shared" si="33"/>
        <v>0.99996543403504567</v>
      </c>
      <c r="AQ77" s="102">
        <f t="shared" si="34"/>
        <v>0.99998431424493128</v>
      </c>
      <c r="AR77" s="102">
        <f t="shared" si="35"/>
        <v>1.0564977994947053</v>
      </c>
      <c r="AS77" s="102">
        <f t="shared" si="36"/>
        <v>0.99999587352781072</v>
      </c>
      <c r="AT77" s="102">
        <f t="shared" si="37"/>
        <v>1.0237112309376641</v>
      </c>
      <c r="AU77" s="102">
        <f t="shared" si="38"/>
        <v>1.02987668211671</v>
      </c>
      <c r="AV77" s="102">
        <f t="shared" si="39"/>
        <v>0.99998637477910002</v>
      </c>
      <c r="AW77" s="102">
        <f t="shared" si="40"/>
        <v>0.99982173811628217</v>
      </c>
      <c r="AX77" s="102">
        <f t="shared" si="41"/>
        <v>0.99982173811628217</v>
      </c>
      <c r="AY77" s="102">
        <f t="shared" si="42"/>
        <v>0.47058823529411764</v>
      </c>
      <c r="AZ77" s="102">
        <f t="shared" si="43"/>
        <v>1</v>
      </c>
      <c r="BA77" s="102">
        <f t="shared" si="44"/>
        <v>0.99999509404722975</v>
      </c>
      <c r="BB77" s="102">
        <f t="shared" si="45"/>
        <v>0.99992341183826006</v>
      </c>
      <c r="BC77" s="102">
        <f t="shared" si="46"/>
        <v>1</v>
      </c>
      <c r="BD77" s="13">
        <f t="shared" si="47"/>
        <v>1.0097037977022805</v>
      </c>
    </row>
    <row r="78" spans="2:56">
      <c r="B78" s="32" t="s">
        <v>92</v>
      </c>
      <c r="C78" s="40"/>
      <c r="D78" s="77">
        <v>1</v>
      </c>
      <c r="E78" s="50">
        <v>14000</v>
      </c>
      <c r="F78" s="55">
        <v>25200</v>
      </c>
      <c r="G78" s="51"/>
      <c r="H78" s="55"/>
      <c r="I78" s="51"/>
      <c r="J78" s="77"/>
      <c r="K78" s="41"/>
      <c r="L78" s="77"/>
      <c r="M78" s="50"/>
      <c r="N78" s="55"/>
      <c r="O78" s="51">
        <v>21433577</v>
      </c>
      <c r="P78" s="55"/>
      <c r="Q78" s="51">
        <v>21433577</v>
      </c>
      <c r="R78" s="150">
        <v>21433577</v>
      </c>
      <c r="S78" s="6">
        <v>4863101</v>
      </c>
      <c r="T78" s="55">
        <v>1576800</v>
      </c>
      <c r="U78" s="51">
        <v>1576800</v>
      </c>
      <c r="V78" s="77">
        <v>1</v>
      </c>
      <c r="W78" s="51"/>
      <c r="X78" s="55"/>
      <c r="Y78" s="51">
        <v>1576800</v>
      </c>
      <c r="Z78" s="55"/>
      <c r="AA78" s="55">
        <v>1576800</v>
      </c>
      <c r="AB78" s="100">
        <v>141142.62</v>
      </c>
      <c r="AE78" s="106" t="s">
        <v>92</v>
      </c>
      <c r="AF78" s="102">
        <f t="shared" si="24"/>
        <v>0.99832026280048403</v>
      </c>
      <c r="AG78" s="102">
        <f>(9*((D78-(MIN($D$4:$D$224)))/(MAX($D$4:$D4298)-MIN($D$4:$D$224))))+1</f>
        <v>1</v>
      </c>
      <c r="AH78" s="102">
        <f t="shared" si="25"/>
        <v>1.8782452999104744</v>
      </c>
      <c r="AI78" s="102">
        <f t="shared" si="26"/>
        <v>1.3470876988752558</v>
      </c>
      <c r="AJ78" s="102">
        <f t="shared" si="27"/>
        <v>0.99995412208235257</v>
      </c>
      <c r="AK78" s="102">
        <f t="shared" si="28"/>
        <v>0.99998956814435835</v>
      </c>
      <c r="AL78" s="102">
        <f t="shared" si="29"/>
        <v>0.99992705847074037</v>
      </c>
      <c r="AM78" s="102">
        <f t="shared" si="30"/>
        <v>0.99993411371971974</v>
      </c>
      <c r="AN78" s="102">
        <f t="shared" si="31"/>
        <v>0.99996079097669677</v>
      </c>
      <c r="AO78" s="102">
        <f t="shared" si="32"/>
        <v>0.99980452842482492</v>
      </c>
      <c r="AP78" s="102">
        <f t="shared" si="33"/>
        <v>0.99996543403504567</v>
      </c>
      <c r="AQ78" s="102">
        <f t="shared" si="34"/>
        <v>0.99998431424493128</v>
      </c>
      <c r="AR78" s="102">
        <f t="shared" si="35"/>
        <v>1.8296295811732888</v>
      </c>
      <c r="AS78" s="102">
        <f t="shared" si="36"/>
        <v>0.99999587352781072</v>
      </c>
      <c r="AT78" s="102">
        <f t="shared" si="37"/>
        <v>1.3481499414227531</v>
      </c>
      <c r="AU78" s="102">
        <f t="shared" si="38"/>
        <v>1.4386767248053931</v>
      </c>
      <c r="AV78" s="102">
        <f t="shared" si="39"/>
        <v>1.2608146907291453</v>
      </c>
      <c r="AW78" s="102">
        <f t="shared" si="40"/>
        <v>1.3305080184059472</v>
      </c>
      <c r="AX78" s="102">
        <f t="shared" si="41"/>
        <v>1.3305080184059472</v>
      </c>
      <c r="AY78" s="102">
        <f t="shared" si="42"/>
        <v>1</v>
      </c>
      <c r="AZ78" s="102">
        <f t="shared" si="43"/>
        <v>1</v>
      </c>
      <c r="BA78" s="102">
        <f t="shared" si="44"/>
        <v>0.99999509404722975</v>
      </c>
      <c r="BB78" s="102">
        <f t="shared" si="45"/>
        <v>1.087281783822853</v>
      </c>
      <c r="BC78" s="102">
        <f t="shared" si="46"/>
        <v>4.6902936440312359</v>
      </c>
      <c r="BD78" s="13">
        <f t="shared" si="47"/>
        <v>1.3141261067523538</v>
      </c>
    </row>
    <row r="79" spans="2:56">
      <c r="B79" s="32" t="s">
        <v>93</v>
      </c>
      <c r="C79" s="40"/>
      <c r="D79" s="77">
        <v>2</v>
      </c>
      <c r="E79" s="50">
        <v>70000</v>
      </c>
      <c r="F79" s="55">
        <v>2520</v>
      </c>
      <c r="G79" s="51">
        <v>9.6</v>
      </c>
      <c r="H79" s="55">
        <v>9.6</v>
      </c>
      <c r="I79" s="51"/>
      <c r="J79" s="77"/>
      <c r="K79" s="41">
        <v>9.6</v>
      </c>
      <c r="L79" s="77"/>
      <c r="M79" s="50"/>
      <c r="N79" s="55">
        <v>9.6</v>
      </c>
      <c r="O79" s="51">
        <v>21433577</v>
      </c>
      <c r="P79" s="55"/>
      <c r="Q79" s="51">
        <v>21433577</v>
      </c>
      <c r="R79" s="150">
        <v>21422577</v>
      </c>
      <c r="S79" s="6">
        <v>4087647.13</v>
      </c>
      <c r="T79" s="55">
        <v>3910464</v>
      </c>
      <c r="U79" s="51">
        <v>3910464</v>
      </c>
      <c r="V79" s="77">
        <v>1</v>
      </c>
      <c r="W79" s="51"/>
      <c r="X79" s="55"/>
      <c r="Y79" s="51">
        <v>3910464</v>
      </c>
      <c r="Z79" s="55"/>
      <c r="AA79" s="55">
        <v>3910464</v>
      </c>
      <c r="AB79" s="100"/>
      <c r="AE79" s="106" t="s">
        <v>93</v>
      </c>
      <c r="AF79" s="102">
        <f t="shared" si="24"/>
        <v>0.99832026280048403</v>
      </c>
      <c r="AG79" s="102">
        <f>(9*((D79-(MIN($D$4:$D$224)))/(MAX($D$4:$D4299)-MIN($D$4:$D$224))))+1</f>
        <v>2.125</v>
      </c>
      <c r="AH79" s="102">
        <f t="shared" si="25"/>
        <v>5.4879140555058195</v>
      </c>
      <c r="AI79" s="102">
        <f t="shared" si="26"/>
        <v>1.0339377001485974</v>
      </c>
      <c r="AJ79" s="102">
        <f t="shared" si="27"/>
        <v>1.0010027602000082</v>
      </c>
      <c r="AK79" s="102">
        <f t="shared" si="28"/>
        <v>1.0100041495603553</v>
      </c>
      <c r="AL79" s="102">
        <f t="shared" si="29"/>
        <v>0.99992705847074037</v>
      </c>
      <c r="AM79" s="102">
        <f t="shared" si="30"/>
        <v>0.99993411371971974</v>
      </c>
      <c r="AN79" s="102">
        <f t="shared" si="31"/>
        <v>1.0018428240952517</v>
      </c>
      <c r="AO79" s="102">
        <f t="shared" si="32"/>
        <v>0.99980452842482492</v>
      </c>
      <c r="AP79" s="102">
        <f t="shared" si="33"/>
        <v>0.99996543403504567</v>
      </c>
      <c r="AQ79" s="102">
        <f t="shared" si="34"/>
        <v>1.0007372304882278</v>
      </c>
      <c r="AR79" s="102">
        <f t="shared" si="35"/>
        <v>1.8296295811732888</v>
      </c>
      <c r="AS79" s="102">
        <f t="shared" si="36"/>
        <v>0.99999587352781072</v>
      </c>
      <c r="AT79" s="102">
        <f t="shared" si="37"/>
        <v>1.3481499414227531</v>
      </c>
      <c r="AU79" s="102">
        <f t="shared" si="38"/>
        <v>1.438451587341554</v>
      </c>
      <c r="AV79" s="102">
        <f t="shared" si="39"/>
        <v>1.2192238771702566</v>
      </c>
      <c r="AW79" s="102">
        <f t="shared" si="40"/>
        <v>1.8199237132346515</v>
      </c>
      <c r="AX79" s="102">
        <f t="shared" si="41"/>
        <v>1.8199237132346515</v>
      </c>
      <c r="AY79" s="102">
        <f t="shared" si="42"/>
        <v>1</v>
      </c>
      <c r="AZ79" s="102">
        <f t="shared" si="43"/>
        <v>1</v>
      </c>
      <c r="BA79" s="102">
        <f t="shared" si="44"/>
        <v>0.99999509404722975</v>
      </c>
      <c r="BB79" s="102">
        <f t="shared" si="45"/>
        <v>1.2165721743600506</v>
      </c>
      <c r="BC79" s="102">
        <f t="shared" si="46"/>
        <v>1</v>
      </c>
      <c r="BD79" s="13">
        <f t="shared" si="47"/>
        <v>1.3895939863733886</v>
      </c>
    </row>
    <row r="80" spans="2:56">
      <c r="B80" s="32" t="s">
        <v>94</v>
      </c>
      <c r="C80" s="40"/>
      <c r="D80" s="77">
        <v>1</v>
      </c>
      <c r="E80" s="50">
        <v>50000</v>
      </c>
      <c r="F80" s="55">
        <v>14000</v>
      </c>
      <c r="G80" s="51"/>
      <c r="H80" s="55"/>
      <c r="I80" s="51"/>
      <c r="J80" s="77"/>
      <c r="K80" s="41"/>
      <c r="L80" s="55">
        <v>360</v>
      </c>
      <c r="M80" s="51">
        <v>360</v>
      </c>
      <c r="N80" s="55">
        <v>360</v>
      </c>
      <c r="O80" s="51">
        <v>21433577</v>
      </c>
      <c r="P80" s="55"/>
      <c r="Q80" s="51">
        <v>21433577</v>
      </c>
      <c r="R80" s="150">
        <v>21433577</v>
      </c>
      <c r="S80" s="6">
        <v>209756</v>
      </c>
      <c r="T80" s="55">
        <v>209756</v>
      </c>
      <c r="U80" s="51">
        <v>209756</v>
      </c>
      <c r="V80" s="77">
        <v>1</v>
      </c>
      <c r="W80" s="51">
        <v>0</v>
      </c>
      <c r="X80" s="55">
        <v>209756</v>
      </c>
      <c r="Y80" s="51">
        <v>209756</v>
      </c>
      <c r="Z80" s="55"/>
      <c r="AA80" s="55">
        <v>209756</v>
      </c>
      <c r="AB80" s="100"/>
      <c r="AE80" s="106" t="s">
        <v>94</v>
      </c>
      <c r="AF80" s="102">
        <f t="shared" si="24"/>
        <v>0.99832026280048403</v>
      </c>
      <c r="AG80" s="102">
        <f>(9*((D80-(MIN($D$4:$D$224)))/(MAX($D$4:$D4300)-MIN($D$4:$D$224))))+1</f>
        <v>1</v>
      </c>
      <c r="AH80" s="102">
        <f t="shared" si="25"/>
        <v>4.1987466427931963</v>
      </c>
      <c r="AI80" s="102">
        <f t="shared" si="26"/>
        <v>1.1924457241954245</v>
      </c>
      <c r="AJ80" s="102">
        <f t="shared" si="27"/>
        <v>0.99995412208235257</v>
      </c>
      <c r="AK80" s="102">
        <f t="shared" si="28"/>
        <v>0.99998956814435835</v>
      </c>
      <c r="AL80" s="102">
        <f t="shared" si="29"/>
        <v>0.99992705847074037</v>
      </c>
      <c r="AM80" s="102">
        <f t="shared" si="30"/>
        <v>0.99993411371971974</v>
      </c>
      <c r="AN80" s="102">
        <f t="shared" si="31"/>
        <v>0.99996079097669677</v>
      </c>
      <c r="AO80" s="102">
        <f t="shared" si="32"/>
        <v>1.3516533637400228</v>
      </c>
      <c r="AP80" s="102">
        <f t="shared" si="33"/>
        <v>1.0282466780885651</v>
      </c>
      <c r="AQ80" s="102">
        <f t="shared" si="34"/>
        <v>1.0282186733685508</v>
      </c>
      <c r="AR80" s="102">
        <f t="shared" si="35"/>
        <v>1.8296295811732888</v>
      </c>
      <c r="AS80" s="102">
        <f t="shared" si="36"/>
        <v>0.99999587352781072</v>
      </c>
      <c r="AT80" s="102">
        <f t="shared" si="37"/>
        <v>1.3481499414227531</v>
      </c>
      <c r="AU80" s="102">
        <f t="shared" si="38"/>
        <v>1.4386767248053931</v>
      </c>
      <c r="AV80" s="102">
        <f t="shared" si="39"/>
        <v>1.0112364607305162</v>
      </c>
      <c r="AW80" s="102">
        <f t="shared" si="40"/>
        <v>1.0438117377411167</v>
      </c>
      <c r="AX80" s="102">
        <f t="shared" si="41"/>
        <v>1.0438117377411167</v>
      </c>
      <c r="AY80" s="102">
        <f t="shared" si="42"/>
        <v>1</v>
      </c>
      <c r="AZ80" s="102">
        <f t="shared" si="43"/>
        <v>1</v>
      </c>
      <c r="BA80" s="102">
        <f t="shared" si="44"/>
        <v>0.99999509404722975</v>
      </c>
      <c r="BB80" s="102">
        <f t="shared" si="45"/>
        <v>1.0115443800485595</v>
      </c>
      <c r="BC80" s="102">
        <f t="shared" si="46"/>
        <v>1</v>
      </c>
      <c r="BD80" s="13">
        <f t="shared" si="47"/>
        <v>1.2301770220674122</v>
      </c>
    </row>
    <row r="81" spans="2:56">
      <c r="B81" s="32" t="s">
        <v>95</v>
      </c>
      <c r="C81" s="40">
        <v>20000</v>
      </c>
      <c r="D81" s="77"/>
      <c r="E81" s="50"/>
      <c r="F81" s="55">
        <v>12775</v>
      </c>
      <c r="G81" s="51">
        <v>2878.66</v>
      </c>
      <c r="H81" s="55"/>
      <c r="I81" s="51">
        <v>2347.06</v>
      </c>
      <c r="J81" s="55">
        <v>531.6</v>
      </c>
      <c r="K81" s="41">
        <v>2878.66</v>
      </c>
      <c r="L81" s="55">
        <v>531.6</v>
      </c>
      <c r="M81" s="51">
        <v>2878.66</v>
      </c>
      <c r="N81" s="55">
        <v>2878.66</v>
      </c>
      <c r="O81" s="51"/>
      <c r="P81" s="55">
        <v>4199040</v>
      </c>
      <c r="Q81" s="51">
        <v>4199040</v>
      </c>
      <c r="R81" s="150">
        <v>4017600</v>
      </c>
      <c r="S81" s="6"/>
      <c r="T81" s="55"/>
      <c r="U81" s="51"/>
      <c r="V81" s="77"/>
      <c r="W81" s="51"/>
      <c r="X81" s="55"/>
      <c r="Y81" s="51"/>
      <c r="Z81" s="55"/>
      <c r="AA81" s="55">
        <v>17639976.800000001</v>
      </c>
      <c r="AB81" s="100"/>
      <c r="AE81" s="106" t="s">
        <v>95</v>
      </c>
      <c r="AF81" s="102">
        <f t="shared" si="24"/>
        <v>1.0319150067908043</v>
      </c>
      <c r="AG81" s="102">
        <f>(9*((D81-(MIN($D$4:$D$224)))/(MAX($D$4:$D4301)-MIN($D$4:$D$224))))+1</f>
        <v>-0.125</v>
      </c>
      <c r="AH81" s="102">
        <f t="shared" si="25"/>
        <v>0.97582811101163835</v>
      </c>
      <c r="AI81" s="102">
        <f t="shared" si="26"/>
        <v>1.1755317582148179</v>
      </c>
      <c r="AJ81" s="102">
        <f t="shared" si="27"/>
        <v>1.314399184975152</v>
      </c>
      <c r="AK81" s="102">
        <f t="shared" si="28"/>
        <v>0.99998956814435835</v>
      </c>
      <c r="AL81" s="102">
        <f t="shared" si="29"/>
        <v>1.7132526654050484</v>
      </c>
      <c r="AM81" s="102">
        <f t="shared" si="30"/>
        <v>1.1750598467045879</v>
      </c>
      <c r="AN81" s="102">
        <f t="shared" si="31"/>
        <v>1.5643080260870701</v>
      </c>
      <c r="AO81" s="102">
        <f t="shared" si="32"/>
        <v>1.5193679752402671</v>
      </c>
      <c r="AP81" s="102">
        <f t="shared" si="33"/>
        <v>1.2261101173881119</v>
      </c>
      <c r="AQ81" s="102">
        <f t="shared" si="34"/>
        <v>1.2257540926749266</v>
      </c>
      <c r="AR81" s="102">
        <f t="shared" si="35"/>
        <v>0.99998451690888057</v>
      </c>
      <c r="AS81" s="102">
        <f t="shared" si="36"/>
        <v>1.0682025409101883</v>
      </c>
      <c r="AT81" s="102">
        <f t="shared" si="37"/>
        <v>1.0682025409101883</v>
      </c>
      <c r="AU81" s="102">
        <f t="shared" si="38"/>
        <v>1.0822231891635239</v>
      </c>
      <c r="AV81" s="102">
        <f t="shared" si="39"/>
        <v>0.99998637477910002</v>
      </c>
      <c r="AW81" s="102">
        <f t="shared" si="40"/>
        <v>0.99982173811628217</v>
      </c>
      <c r="AX81" s="102">
        <f t="shared" si="41"/>
        <v>0.99982173811628217</v>
      </c>
      <c r="AY81" s="102">
        <f t="shared" si="42"/>
        <v>0.47058823529411764</v>
      </c>
      <c r="AZ81" s="102">
        <f t="shared" si="43"/>
        <v>1</v>
      </c>
      <c r="BA81" s="102">
        <f t="shared" si="44"/>
        <v>0.99999509404722975</v>
      </c>
      <c r="BB81" s="102">
        <f t="shared" si="45"/>
        <v>1.9772189820399277</v>
      </c>
      <c r="BC81" s="102">
        <f t="shared" si="46"/>
        <v>1</v>
      </c>
      <c r="BD81" s="13">
        <f t="shared" si="47"/>
        <v>1.1026067209551045</v>
      </c>
    </row>
    <row r="82" spans="2:56">
      <c r="B82" s="32" t="s">
        <v>96</v>
      </c>
      <c r="C82" s="40"/>
      <c r="D82" s="77">
        <v>1</v>
      </c>
      <c r="E82" s="50">
        <v>3000</v>
      </c>
      <c r="F82" s="55">
        <v>2415</v>
      </c>
      <c r="G82" s="51"/>
      <c r="H82" s="55"/>
      <c r="I82" s="51"/>
      <c r="J82" s="77"/>
      <c r="K82" s="41"/>
      <c r="L82" s="77"/>
      <c r="M82" s="50"/>
      <c r="N82" s="55"/>
      <c r="O82" s="51">
        <v>21024000</v>
      </c>
      <c r="P82" s="55"/>
      <c r="Q82" s="51">
        <v>21024000</v>
      </c>
      <c r="R82" s="150"/>
      <c r="S82" s="6"/>
      <c r="T82" s="55"/>
      <c r="U82" s="51"/>
      <c r="V82" s="77"/>
      <c r="W82" s="51"/>
      <c r="X82" s="55"/>
      <c r="Y82" s="51"/>
      <c r="Z82" s="55"/>
      <c r="AA82" s="55"/>
      <c r="AB82" s="100"/>
      <c r="AE82" s="106" t="s">
        <v>96</v>
      </c>
      <c r="AF82" s="102">
        <f t="shared" si="24"/>
        <v>0.99832026280048403</v>
      </c>
      <c r="AG82" s="102">
        <f>(9*((D82-(MIN($D$4:$D$224)))/(MAX($D$4:$D4302)-MIN($D$4:$D$224))))+1</f>
        <v>1</v>
      </c>
      <c r="AH82" s="102">
        <f t="shared" si="25"/>
        <v>1.1692032229185318</v>
      </c>
      <c r="AI82" s="102">
        <f t="shared" si="26"/>
        <v>1.0324879316359741</v>
      </c>
      <c r="AJ82" s="102">
        <f t="shared" si="27"/>
        <v>0.99995412208235257</v>
      </c>
      <c r="AK82" s="102">
        <f t="shared" si="28"/>
        <v>0.99998956814435835</v>
      </c>
      <c r="AL82" s="102">
        <f t="shared" si="29"/>
        <v>0.99992705847074037</v>
      </c>
      <c r="AM82" s="102">
        <f t="shared" si="30"/>
        <v>0.99993411371971974</v>
      </c>
      <c r="AN82" s="102">
        <f t="shared" si="31"/>
        <v>0.99996079097669677</v>
      </c>
      <c r="AO82" s="102">
        <f t="shared" si="32"/>
        <v>0.99980452842482492</v>
      </c>
      <c r="AP82" s="102">
        <f t="shared" si="33"/>
        <v>0.99996543403504567</v>
      </c>
      <c r="AQ82" s="102">
        <f t="shared" si="34"/>
        <v>0.99998431424493128</v>
      </c>
      <c r="AR82" s="102">
        <f t="shared" si="35"/>
        <v>1.8137757861447585</v>
      </c>
      <c r="AS82" s="102">
        <f t="shared" si="36"/>
        <v>0.99999587352781072</v>
      </c>
      <c r="AT82" s="102">
        <f t="shared" si="37"/>
        <v>1.3414970202297014</v>
      </c>
      <c r="AU82" s="102">
        <f t="shared" si="38"/>
        <v>0.99999480055260781</v>
      </c>
      <c r="AV82" s="102">
        <f t="shared" si="39"/>
        <v>0.99998637477910002</v>
      </c>
      <c r="AW82" s="102">
        <f t="shared" si="40"/>
        <v>0.99982173811628217</v>
      </c>
      <c r="AX82" s="102">
        <f t="shared" si="41"/>
        <v>0.99982173811628217</v>
      </c>
      <c r="AY82" s="102">
        <f t="shared" si="42"/>
        <v>0.47058823529411764</v>
      </c>
      <c r="AZ82" s="102">
        <f t="shared" si="43"/>
        <v>1</v>
      </c>
      <c r="BA82" s="102">
        <f t="shared" si="44"/>
        <v>0.99999509404722975</v>
      </c>
      <c r="BB82" s="102">
        <f t="shared" si="45"/>
        <v>0.99992341183826006</v>
      </c>
      <c r="BC82" s="102">
        <f t="shared" si="46"/>
        <v>1</v>
      </c>
      <c r="BD82" s="13">
        <f t="shared" si="47"/>
        <v>1.0343721425041588</v>
      </c>
    </row>
    <row r="83" spans="2:56">
      <c r="B83" s="32" t="s">
        <v>97</v>
      </c>
      <c r="C83" s="40"/>
      <c r="D83" s="77"/>
      <c r="E83" s="50"/>
      <c r="F83" s="55">
        <v>832</v>
      </c>
      <c r="G83" s="51"/>
      <c r="H83" s="55"/>
      <c r="I83" s="51"/>
      <c r="J83" s="77"/>
      <c r="K83" s="41"/>
      <c r="L83" s="77"/>
      <c r="M83" s="51">
        <v>832</v>
      </c>
      <c r="N83" s="55">
        <v>832</v>
      </c>
      <c r="O83" s="51">
        <v>630720</v>
      </c>
      <c r="P83" s="55"/>
      <c r="Q83" s="51">
        <v>630720</v>
      </c>
      <c r="R83" s="150">
        <v>630720</v>
      </c>
      <c r="S83" s="6">
        <v>154819</v>
      </c>
      <c r="T83" s="55"/>
      <c r="U83" s="51"/>
      <c r="V83" s="77"/>
      <c r="W83" s="51"/>
      <c r="X83" s="55"/>
      <c r="Y83" s="51"/>
      <c r="Z83" s="55"/>
      <c r="AA83" s="55"/>
      <c r="AB83" s="100"/>
      <c r="AE83" s="106" t="s">
        <v>97</v>
      </c>
      <c r="AF83" s="102">
        <f t="shared" si="24"/>
        <v>0.99832026280048403</v>
      </c>
      <c r="AG83" s="102">
        <f>(9*((D83-(MIN($D$4:$D$224)))/(MAX($D$4:$D4303)-MIN($D$4:$D$224))))+1</f>
        <v>-0.125</v>
      </c>
      <c r="AH83" s="102">
        <f t="shared" si="25"/>
        <v>0.97582811101163835</v>
      </c>
      <c r="AI83" s="102">
        <f t="shared" si="26"/>
        <v>1.01063094539328</v>
      </c>
      <c r="AJ83" s="102">
        <f t="shared" si="27"/>
        <v>0.99995412208235257</v>
      </c>
      <c r="AK83" s="102">
        <f t="shared" si="28"/>
        <v>0.99998956814435835</v>
      </c>
      <c r="AL83" s="102">
        <f t="shared" si="29"/>
        <v>0.99992705847074037</v>
      </c>
      <c r="AM83" s="102">
        <f t="shared" si="30"/>
        <v>0.99993411371971974</v>
      </c>
      <c r="AN83" s="102">
        <f t="shared" si="31"/>
        <v>0.99996079097669677</v>
      </c>
      <c r="AO83" s="102">
        <f t="shared" si="32"/>
        <v>0.99980452842482492</v>
      </c>
      <c r="AP83" s="102">
        <f t="shared" si="33"/>
        <v>1.0653265314031792</v>
      </c>
      <c r="AQ83" s="102">
        <f t="shared" si="34"/>
        <v>1.0652370553306296</v>
      </c>
      <c r="AR83" s="102">
        <f t="shared" si="35"/>
        <v>1.0243982549859569</v>
      </c>
      <c r="AS83" s="102">
        <f t="shared" si="36"/>
        <v>0.99999587352781072</v>
      </c>
      <c r="AT83" s="102">
        <f t="shared" si="37"/>
        <v>1.0102409079288674</v>
      </c>
      <c r="AU83" s="102">
        <f t="shared" si="38"/>
        <v>1.0129037733883</v>
      </c>
      <c r="AV83" s="102">
        <f t="shared" si="39"/>
        <v>1.0082899611218616</v>
      </c>
      <c r="AW83" s="102">
        <f t="shared" si="40"/>
        <v>0.99982173811628217</v>
      </c>
      <c r="AX83" s="102">
        <f t="shared" si="41"/>
        <v>0.99982173811628217</v>
      </c>
      <c r="AY83" s="102">
        <f t="shared" si="42"/>
        <v>0.47058823529411764</v>
      </c>
      <c r="AZ83" s="102">
        <f t="shared" si="43"/>
        <v>1</v>
      </c>
      <c r="BA83" s="102">
        <f t="shared" si="44"/>
        <v>0.99999509404722975</v>
      </c>
      <c r="BB83" s="102">
        <f t="shared" si="45"/>
        <v>0.99992341183826006</v>
      </c>
      <c r="BC83" s="102">
        <f t="shared" si="46"/>
        <v>1</v>
      </c>
      <c r="BD83" s="13">
        <f t="shared" si="47"/>
        <v>0.93816216983845291</v>
      </c>
    </row>
    <row r="84" spans="2:56">
      <c r="B84" s="32" t="s">
        <v>98</v>
      </c>
      <c r="C84" s="40"/>
      <c r="D84" s="77">
        <v>1</v>
      </c>
      <c r="E84" s="50">
        <v>10500</v>
      </c>
      <c r="F84" s="55">
        <v>652</v>
      </c>
      <c r="G84" s="51"/>
      <c r="H84" s="55"/>
      <c r="I84" s="51"/>
      <c r="J84" s="77"/>
      <c r="K84" s="41"/>
      <c r="L84" s="77"/>
      <c r="M84" s="51">
        <v>508.56</v>
      </c>
      <c r="N84" s="55">
        <v>508.56</v>
      </c>
      <c r="O84" s="51"/>
      <c r="P84" s="55">
        <v>946080</v>
      </c>
      <c r="Q84" s="51">
        <v>946080</v>
      </c>
      <c r="R84" s="150">
        <v>946080</v>
      </c>
      <c r="S84" s="6">
        <v>310558</v>
      </c>
      <c r="T84" s="55"/>
      <c r="U84" s="51"/>
      <c r="V84" s="77"/>
      <c r="W84" s="51"/>
      <c r="X84" s="55"/>
      <c r="Y84" s="51"/>
      <c r="Z84" s="55"/>
      <c r="AA84" s="55"/>
      <c r="AB84" s="100"/>
      <c r="AE84" s="106" t="s">
        <v>98</v>
      </c>
      <c r="AF84" s="102">
        <f t="shared" si="24"/>
        <v>0.99832026280048403</v>
      </c>
      <c r="AG84" s="102">
        <f>(9*((D84-(MIN($D$4:$D$224)))/(MAX($D$4:$D4304)-MIN($D$4:$D$224))))+1</f>
        <v>1</v>
      </c>
      <c r="AH84" s="102">
        <f t="shared" si="25"/>
        <v>1.6526410026857654</v>
      </c>
      <c r="AI84" s="102">
        <f t="shared" si="26"/>
        <v>1.0081456279430685</v>
      </c>
      <c r="AJ84" s="102">
        <f t="shared" si="27"/>
        <v>0.99995412208235257</v>
      </c>
      <c r="AK84" s="102">
        <f t="shared" si="28"/>
        <v>0.99998956814435835</v>
      </c>
      <c r="AL84" s="102">
        <f t="shared" si="29"/>
        <v>0.99992705847074037</v>
      </c>
      <c r="AM84" s="102">
        <f t="shared" si="30"/>
        <v>0.99993411371971974</v>
      </c>
      <c r="AN84" s="102">
        <f t="shared" si="31"/>
        <v>0.99996079097669677</v>
      </c>
      <c r="AO84" s="102">
        <f t="shared" si="32"/>
        <v>0.99980452842482492</v>
      </c>
      <c r="AP84" s="102">
        <f t="shared" si="33"/>
        <v>1.0399174048013173</v>
      </c>
      <c r="AQ84" s="102">
        <f t="shared" si="34"/>
        <v>1.0398700522335644</v>
      </c>
      <c r="AR84" s="102">
        <f t="shared" si="35"/>
        <v>0.99998451690888057</v>
      </c>
      <c r="AS84" s="102">
        <f t="shared" si="36"/>
        <v>1.0153634251293957</v>
      </c>
      <c r="AT84" s="102">
        <f t="shared" si="37"/>
        <v>1.0153634251293957</v>
      </c>
      <c r="AU84" s="102">
        <f t="shared" si="38"/>
        <v>1.0193582598061461</v>
      </c>
      <c r="AV84" s="102">
        <f t="shared" si="39"/>
        <v>1.0166428908878162</v>
      </c>
      <c r="AW84" s="102">
        <f t="shared" si="40"/>
        <v>0.99982173811628217</v>
      </c>
      <c r="AX84" s="102">
        <f t="shared" si="41"/>
        <v>0.99982173811628217</v>
      </c>
      <c r="AY84" s="102">
        <f t="shared" si="42"/>
        <v>0.47058823529411764</v>
      </c>
      <c r="AZ84" s="102">
        <f t="shared" si="43"/>
        <v>1</v>
      </c>
      <c r="BA84" s="102">
        <f t="shared" si="44"/>
        <v>0.99999509404722975</v>
      </c>
      <c r="BB84" s="102">
        <f t="shared" si="45"/>
        <v>0.99992341183826006</v>
      </c>
      <c r="BC84" s="102">
        <f t="shared" si="46"/>
        <v>1</v>
      </c>
      <c r="BD84" s="13">
        <f t="shared" si="47"/>
        <v>1.0114719694815288</v>
      </c>
    </row>
    <row r="85" spans="2:56">
      <c r="B85" s="32" t="s">
        <v>99</v>
      </c>
      <c r="C85" s="40"/>
      <c r="D85" s="77">
        <v>1</v>
      </c>
      <c r="E85" s="50">
        <v>12000</v>
      </c>
      <c r="F85" s="55">
        <v>2683</v>
      </c>
      <c r="G85" s="51"/>
      <c r="H85" s="55"/>
      <c r="I85" s="51"/>
      <c r="J85" s="77"/>
      <c r="K85" s="41"/>
      <c r="L85" s="77"/>
      <c r="M85" s="50"/>
      <c r="N85" s="55"/>
      <c r="O85" s="51">
        <v>1400000</v>
      </c>
      <c r="P85" s="55"/>
      <c r="Q85" s="51">
        <v>1400000</v>
      </c>
      <c r="R85" s="150">
        <v>1200000</v>
      </c>
      <c r="S85" s="6"/>
      <c r="T85" s="55"/>
      <c r="U85" s="51"/>
      <c r="V85" s="77">
        <v>1</v>
      </c>
      <c r="W85" s="51"/>
      <c r="X85" s="55"/>
      <c r="Y85" s="51"/>
      <c r="Z85" s="55"/>
      <c r="AA85" s="55"/>
      <c r="AB85" s="100"/>
      <c r="AE85" s="106" t="s">
        <v>99</v>
      </c>
      <c r="AF85" s="102">
        <f t="shared" si="24"/>
        <v>0.99832026280048403</v>
      </c>
      <c r="AG85" s="102">
        <f>(9*((D85-(MIN($D$4:$D$224)))/(MAX($D$4:$D4305)-MIN($D$4:$D$224))))+1</f>
        <v>1</v>
      </c>
      <c r="AH85" s="102">
        <f t="shared" si="25"/>
        <v>1.7493285586392122</v>
      </c>
      <c r="AI85" s="102">
        <f t="shared" si="26"/>
        <v>1.0361882931729558</v>
      </c>
      <c r="AJ85" s="102">
        <f t="shared" si="27"/>
        <v>0.99995412208235257</v>
      </c>
      <c r="AK85" s="102">
        <f t="shared" si="28"/>
        <v>0.99998956814435835</v>
      </c>
      <c r="AL85" s="102">
        <f t="shared" si="29"/>
        <v>0.99992705847074037</v>
      </c>
      <c r="AM85" s="102">
        <f t="shared" si="30"/>
        <v>0.99993411371971974</v>
      </c>
      <c r="AN85" s="102">
        <f t="shared" si="31"/>
        <v>0.99996079097669677</v>
      </c>
      <c r="AO85" s="102">
        <f t="shared" si="32"/>
        <v>0.99980452842482492</v>
      </c>
      <c r="AP85" s="102">
        <f t="shared" si="33"/>
        <v>0.99996543403504567</v>
      </c>
      <c r="AQ85" s="102">
        <f t="shared" si="34"/>
        <v>0.99998431424493128</v>
      </c>
      <c r="AR85" s="102">
        <f t="shared" si="35"/>
        <v>1.0541753358267949</v>
      </c>
      <c r="AS85" s="102">
        <f t="shared" si="36"/>
        <v>0.99999587352781072</v>
      </c>
      <c r="AT85" s="102">
        <f t="shared" si="37"/>
        <v>1.0227366272084921</v>
      </c>
      <c r="AU85" s="102">
        <f t="shared" si="38"/>
        <v>1.0245552511532399</v>
      </c>
      <c r="AV85" s="102">
        <f t="shared" si="39"/>
        <v>0.99998637477910002</v>
      </c>
      <c r="AW85" s="102">
        <f t="shared" si="40"/>
        <v>0.99982173811628217</v>
      </c>
      <c r="AX85" s="102">
        <f t="shared" si="41"/>
        <v>0.99982173811628217</v>
      </c>
      <c r="AY85" s="102">
        <f t="shared" si="42"/>
        <v>1</v>
      </c>
      <c r="AZ85" s="102">
        <f t="shared" si="43"/>
        <v>1</v>
      </c>
      <c r="BA85" s="102">
        <f t="shared" si="44"/>
        <v>0.99999509404722975</v>
      </c>
      <c r="BB85" s="102">
        <f t="shared" si="45"/>
        <v>0.99992341183826006</v>
      </c>
      <c r="BC85" s="102">
        <f t="shared" si="46"/>
        <v>1</v>
      </c>
      <c r="BD85" s="13">
        <f t="shared" si="47"/>
        <v>1.0368486870552005</v>
      </c>
    </row>
    <row r="86" spans="2:56">
      <c r="B86" s="32" t="s">
        <v>100</v>
      </c>
      <c r="C86" s="40"/>
      <c r="D86" s="77">
        <v>1</v>
      </c>
      <c r="E86" s="50">
        <v>10000</v>
      </c>
      <c r="F86" s="55">
        <v>2190</v>
      </c>
      <c r="G86" s="51"/>
      <c r="H86" s="55"/>
      <c r="I86" s="51"/>
      <c r="J86" s="77"/>
      <c r="K86" s="41"/>
      <c r="L86" s="77"/>
      <c r="M86" s="50"/>
      <c r="N86" s="55"/>
      <c r="O86" s="51">
        <v>14801731</v>
      </c>
      <c r="P86" s="55"/>
      <c r="Q86" s="51">
        <v>14801731</v>
      </c>
      <c r="R86" s="150"/>
      <c r="S86" s="6"/>
      <c r="T86" s="55"/>
      <c r="U86" s="51"/>
      <c r="V86" s="77"/>
      <c r="W86" s="51"/>
      <c r="X86" s="55"/>
      <c r="Y86" s="51"/>
      <c r="Z86" s="55"/>
      <c r="AA86" s="55"/>
      <c r="AB86" s="100"/>
      <c r="AE86" s="106" t="s">
        <v>100</v>
      </c>
      <c r="AF86" s="102">
        <f t="shared" si="24"/>
        <v>0.99832026280048403</v>
      </c>
      <c r="AG86" s="102">
        <f>(9*((D86-(MIN($D$4:$D$224)))/(MAX($D$4:$D4306)-MIN($D$4:$D$224))))+1</f>
        <v>1</v>
      </c>
      <c r="AH86" s="102">
        <f t="shared" si="25"/>
        <v>1.6204118173679498</v>
      </c>
      <c r="AI86" s="102">
        <f t="shared" si="26"/>
        <v>1.0293812848232096</v>
      </c>
      <c r="AJ86" s="102">
        <f t="shared" si="27"/>
        <v>0.99995412208235257</v>
      </c>
      <c r="AK86" s="102">
        <f t="shared" si="28"/>
        <v>0.99998956814435835</v>
      </c>
      <c r="AL86" s="102">
        <f t="shared" si="29"/>
        <v>0.99992705847074037</v>
      </c>
      <c r="AM86" s="102">
        <f t="shared" si="30"/>
        <v>0.99993411371971974</v>
      </c>
      <c r="AN86" s="102">
        <f t="shared" si="31"/>
        <v>0.99996079097669677</v>
      </c>
      <c r="AO86" s="102">
        <f t="shared" si="32"/>
        <v>0.99980452842482492</v>
      </c>
      <c r="AP86" s="102">
        <f t="shared" si="33"/>
        <v>0.99996543403504567</v>
      </c>
      <c r="AQ86" s="102">
        <f t="shared" si="34"/>
        <v>0.99998431424493128</v>
      </c>
      <c r="AR86" s="102">
        <f t="shared" si="35"/>
        <v>1.5729258914036504</v>
      </c>
      <c r="AS86" s="102">
        <f t="shared" si="36"/>
        <v>0.99999587352781072</v>
      </c>
      <c r="AT86" s="102">
        <f t="shared" si="37"/>
        <v>1.2404262440411726</v>
      </c>
      <c r="AU86" s="102">
        <f t="shared" si="38"/>
        <v>0.99999480055260781</v>
      </c>
      <c r="AV86" s="102">
        <f t="shared" si="39"/>
        <v>0.99998637477910002</v>
      </c>
      <c r="AW86" s="102">
        <f t="shared" si="40"/>
        <v>0.99982173811628217</v>
      </c>
      <c r="AX86" s="102">
        <f t="shared" si="41"/>
        <v>0.99982173811628217</v>
      </c>
      <c r="AY86" s="102">
        <f t="shared" si="42"/>
        <v>0.47058823529411764</v>
      </c>
      <c r="AZ86" s="102">
        <f t="shared" si="43"/>
        <v>1</v>
      </c>
      <c r="BA86" s="102">
        <f t="shared" si="44"/>
        <v>0.99999509404722975</v>
      </c>
      <c r="BB86" s="102">
        <f t="shared" si="45"/>
        <v>0.99992341183826006</v>
      </c>
      <c r="BC86" s="102">
        <f t="shared" si="46"/>
        <v>1</v>
      </c>
      <c r="BD86" s="13">
        <f t="shared" si="47"/>
        <v>1.0387963623669512</v>
      </c>
    </row>
    <row r="87" spans="2:56">
      <c r="B87" s="32" t="s">
        <v>101</v>
      </c>
      <c r="C87" s="40"/>
      <c r="D87" s="77">
        <v>1</v>
      </c>
      <c r="E87" s="50">
        <v>15000</v>
      </c>
      <c r="F87" s="55">
        <v>1277.5</v>
      </c>
      <c r="G87" s="51">
        <v>1277.5</v>
      </c>
      <c r="H87" s="55"/>
      <c r="I87" s="51">
        <v>766.5</v>
      </c>
      <c r="J87" s="55">
        <v>332.15</v>
      </c>
      <c r="K87" s="41">
        <v>1098.6500000000001</v>
      </c>
      <c r="L87" s="77"/>
      <c r="M87" s="51">
        <v>1098.6500000000001</v>
      </c>
      <c r="N87" s="55">
        <v>1098.6500000000001</v>
      </c>
      <c r="O87" s="51">
        <v>622080</v>
      </c>
      <c r="P87" s="55"/>
      <c r="Q87" s="51">
        <v>622080</v>
      </c>
      <c r="R87" s="150">
        <v>240000</v>
      </c>
      <c r="S87" s="6"/>
      <c r="T87" s="55"/>
      <c r="U87" s="51"/>
      <c r="V87" s="77"/>
      <c r="W87" s="51"/>
      <c r="X87" s="55"/>
      <c r="Y87" s="51"/>
      <c r="Z87" s="55"/>
      <c r="AA87" s="55"/>
      <c r="AB87" s="100"/>
      <c r="AE87" s="106" t="s">
        <v>101</v>
      </c>
      <c r="AF87" s="102">
        <f t="shared" si="24"/>
        <v>0.99832026280048403</v>
      </c>
      <c r="AG87" s="102">
        <f>(9*((D87-(MIN($D$4:$D$224)))/(MAX($D$4:$D4307)-MIN($D$4:$D$224))))+1</f>
        <v>1</v>
      </c>
      <c r="AH87" s="102">
        <f t="shared" si="25"/>
        <v>1.9427036705461056</v>
      </c>
      <c r="AI87" s="102">
        <f t="shared" si="26"/>
        <v>1.0167821060825537</v>
      </c>
      <c r="AJ87" s="102">
        <f t="shared" si="27"/>
        <v>1.1394994549266451</v>
      </c>
      <c r="AK87" s="102">
        <f t="shared" si="28"/>
        <v>0.99998956814435835</v>
      </c>
      <c r="AL87" s="102">
        <f t="shared" si="29"/>
        <v>1.2328840675438562</v>
      </c>
      <c r="AM87" s="102">
        <f t="shared" si="30"/>
        <v>1.1093547536951223</v>
      </c>
      <c r="AN87" s="102">
        <f t="shared" si="31"/>
        <v>1.2153457582371623</v>
      </c>
      <c r="AO87" s="102">
        <f t="shared" si="32"/>
        <v>0.99980452842482492</v>
      </c>
      <c r="AP87" s="102">
        <f t="shared" si="33"/>
        <v>1.0862742917555983</v>
      </c>
      <c r="AQ87" s="102">
        <f t="shared" si="34"/>
        <v>1.0861500882759438</v>
      </c>
      <c r="AR87" s="102">
        <f t="shared" si="35"/>
        <v>1.0240638202177779</v>
      </c>
      <c r="AS87" s="102">
        <f t="shared" si="36"/>
        <v>0.99999587352781072</v>
      </c>
      <c r="AT87" s="102">
        <f t="shared" si="37"/>
        <v>1.0101005649918666</v>
      </c>
      <c r="AU87" s="102">
        <f t="shared" si="38"/>
        <v>1.0049068906727343</v>
      </c>
      <c r="AV87" s="102">
        <f t="shared" si="39"/>
        <v>0.99998637477910002</v>
      </c>
      <c r="AW87" s="102">
        <f t="shared" si="40"/>
        <v>0.99982173811628217</v>
      </c>
      <c r="AX87" s="102">
        <f t="shared" si="41"/>
        <v>0.99982173811628217</v>
      </c>
      <c r="AY87" s="102">
        <f t="shared" si="42"/>
        <v>0.47058823529411764</v>
      </c>
      <c r="AZ87" s="102">
        <f t="shared" si="43"/>
        <v>1</v>
      </c>
      <c r="BA87" s="102">
        <f t="shared" si="44"/>
        <v>0.99999509404722975</v>
      </c>
      <c r="BB87" s="102">
        <f t="shared" si="45"/>
        <v>0.99992341183826006</v>
      </c>
      <c r="BC87" s="102">
        <f t="shared" si="46"/>
        <v>1</v>
      </c>
      <c r="BD87" s="13">
        <f t="shared" si="47"/>
        <v>1.0556796788347549</v>
      </c>
    </row>
    <row r="88" spans="2:56">
      <c r="B88" s="32" t="s">
        <v>102</v>
      </c>
      <c r="C88" s="40">
        <v>9600</v>
      </c>
      <c r="D88" s="77"/>
      <c r="E88" s="50"/>
      <c r="F88" s="55">
        <v>24124</v>
      </c>
      <c r="G88" s="51">
        <v>24124</v>
      </c>
      <c r="H88" s="55">
        <v>3036</v>
      </c>
      <c r="I88" s="51">
        <v>2540</v>
      </c>
      <c r="J88" s="55">
        <v>626</v>
      </c>
      <c r="K88" s="41">
        <v>6202</v>
      </c>
      <c r="L88" s="77"/>
      <c r="M88" s="51">
        <v>851</v>
      </c>
      <c r="N88" s="55">
        <v>3887</v>
      </c>
      <c r="O88" s="51">
        <v>710000</v>
      </c>
      <c r="P88" s="55"/>
      <c r="Q88" s="51">
        <v>710000</v>
      </c>
      <c r="R88" s="150"/>
      <c r="S88" s="6"/>
      <c r="T88" s="55"/>
      <c r="U88" s="51"/>
      <c r="V88" s="77">
        <v>1</v>
      </c>
      <c r="W88" s="51">
        <v>6912</v>
      </c>
      <c r="X88" s="55"/>
      <c r="Y88" s="51"/>
      <c r="Z88" s="55"/>
      <c r="AA88" s="55">
        <v>1382.4</v>
      </c>
      <c r="AB88" s="100">
        <v>3200</v>
      </c>
      <c r="AE88" s="106" t="s">
        <v>102</v>
      </c>
      <c r="AF88" s="102">
        <f t="shared" si="24"/>
        <v>1.0144457399158378</v>
      </c>
      <c r="AG88" s="102">
        <f>(9*((D88-(MIN($D$4:$D$224)))/(MAX($D$4:$D4308)-MIN($D$4:$D$224))))+1</f>
        <v>-0.125</v>
      </c>
      <c r="AH88" s="102">
        <f t="shared" si="25"/>
        <v>0.97582811101163835</v>
      </c>
      <c r="AI88" s="102">
        <f t="shared" si="26"/>
        <v>1.3322310234506576</v>
      </c>
      <c r="AJ88" s="102">
        <f t="shared" si="27"/>
        <v>3.6350943252414232</v>
      </c>
      <c r="AK88" s="102">
        <f t="shared" si="28"/>
        <v>4.1671009409533788</v>
      </c>
      <c r="AL88" s="102">
        <f t="shared" si="29"/>
        <v>1.7718915764690628</v>
      </c>
      <c r="AM88" s="102">
        <f t="shared" si="30"/>
        <v>1.2061581709968594</v>
      </c>
      <c r="AN88" s="102">
        <f t="shared" si="31"/>
        <v>2.2158326036098437</v>
      </c>
      <c r="AO88" s="102">
        <f t="shared" si="32"/>
        <v>0.99980452842482492</v>
      </c>
      <c r="AP88" s="102">
        <f t="shared" si="33"/>
        <v>1.0668191526171149</v>
      </c>
      <c r="AQ88" s="102">
        <f t="shared" si="34"/>
        <v>1.3048369640046777</v>
      </c>
      <c r="AR88" s="102">
        <f t="shared" si="35"/>
        <v>1.0274670036458229</v>
      </c>
      <c r="AS88" s="102">
        <f t="shared" si="36"/>
        <v>0.99999587352781072</v>
      </c>
      <c r="AT88" s="102">
        <f t="shared" si="37"/>
        <v>1.0115286843230133</v>
      </c>
      <c r="AU88" s="102">
        <f t="shared" si="38"/>
        <v>0.99999480055260781</v>
      </c>
      <c r="AV88" s="102">
        <f t="shared" si="39"/>
        <v>0.99998637477910002</v>
      </c>
      <c r="AW88" s="102">
        <f t="shared" si="40"/>
        <v>0.99982173811628217</v>
      </c>
      <c r="AX88" s="102">
        <f t="shared" si="41"/>
        <v>0.99982173811628217</v>
      </c>
      <c r="AY88" s="102">
        <f t="shared" si="42"/>
        <v>1</v>
      </c>
      <c r="AZ88" s="102">
        <f t="shared" si="43"/>
        <v>1.0015552000000001</v>
      </c>
      <c r="BA88" s="102">
        <f t="shared" si="44"/>
        <v>0.99999509404722975</v>
      </c>
      <c r="BB88" s="102">
        <f t="shared" si="45"/>
        <v>1</v>
      </c>
      <c r="BC88" s="102">
        <f t="shared" si="46"/>
        <v>1.0836667171184717</v>
      </c>
      <c r="BD88" s="13">
        <f t="shared" si="47"/>
        <v>1.3203698483717472</v>
      </c>
    </row>
    <row r="89" spans="2:56">
      <c r="B89" s="32" t="s">
        <v>103</v>
      </c>
      <c r="C89" s="40">
        <v>6000</v>
      </c>
      <c r="D89" s="77"/>
      <c r="E89" s="50"/>
      <c r="F89" s="55">
        <v>1210</v>
      </c>
      <c r="G89" s="51">
        <v>1020</v>
      </c>
      <c r="H89" s="55"/>
      <c r="I89" s="51">
        <v>250</v>
      </c>
      <c r="J89" s="55">
        <v>750</v>
      </c>
      <c r="K89" s="41">
        <v>1000</v>
      </c>
      <c r="L89" s="77"/>
      <c r="M89" s="51">
        <v>1000</v>
      </c>
      <c r="N89" s="55">
        <v>1000</v>
      </c>
      <c r="O89" s="51"/>
      <c r="P89" s="55">
        <v>91250</v>
      </c>
      <c r="Q89" s="51">
        <v>91250</v>
      </c>
      <c r="R89" s="150"/>
      <c r="S89" s="6"/>
      <c r="T89" s="55"/>
      <c r="U89" s="51"/>
      <c r="V89" s="77"/>
      <c r="W89" s="51"/>
      <c r="X89" s="55">
        <v>42000</v>
      </c>
      <c r="Y89" s="51"/>
      <c r="Z89" s="55"/>
      <c r="AA89" s="55"/>
      <c r="AB89" s="100"/>
      <c r="AE89" s="106" t="s">
        <v>103</v>
      </c>
      <c r="AF89" s="102">
        <f t="shared" si="24"/>
        <v>1.00839868599758</v>
      </c>
      <c r="AG89" s="102">
        <f>(9*((D89-(MIN($D$4:$D$224)))/(MAX($D$4:$D4309)-MIN($D$4:$D$224))))+1</f>
        <v>-0.125</v>
      </c>
      <c r="AH89" s="102">
        <f t="shared" si="25"/>
        <v>0.97582811101163835</v>
      </c>
      <c r="AI89" s="102">
        <f t="shared" si="26"/>
        <v>1.0158501120387242</v>
      </c>
      <c r="AJ89" s="102">
        <f t="shared" si="27"/>
        <v>1.111371922083275</v>
      </c>
      <c r="AK89" s="102">
        <f t="shared" si="28"/>
        <v>0.99998956814435835</v>
      </c>
      <c r="AL89" s="102">
        <f t="shared" si="29"/>
        <v>1.0759078181162445</v>
      </c>
      <c r="AM89" s="102">
        <f t="shared" si="30"/>
        <v>1.2470076647706059</v>
      </c>
      <c r="AN89" s="102">
        <f t="shared" si="31"/>
        <v>1.1960059074928444</v>
      </c>
      <c r="AO89" s="102">
        <f t="shared" si="32"/>
        <v>0.99980452842482492</v>
      </c>
      <c r="AP89" s="102">
        <f t="shared" si="33"/>
        <v>1.0785244452948215</v>
      </c>
      <c r="AQ89" s="102">
        <f t="shared" si="34"/>
        <v>1.0784130895883186</v>
      </c>
      <c r="AR89" s="102">
        <f t="shared" si="35"/>
        <v>0.99998451690888057</v>
      </c>
      <c r="AS89" s="102">
        <f t="shared" si="36"/>
        <v>1.0014780833659265</v>
      </c>
      <c r="AT89" s="102">
        <f t="shared" si="37"/>
        <v>1.0014780833659265</v>
      </c>
      <c r="AU89" s="102">
        <f t="shared" si="38"/>
        <v>0.99999480055260781</v>
      </c>
      <c r="AV89" s="102">
        <f t="shared" si="39"/>
        <v>0.99998637477910002</v>
      </c>
      <c r="AW89" s="102">
        <f t="shared" si="40"/>
        <v>0.99982173811628217</v>
      </c>
      <c r="AX89" s="102">
        <f t="shared" si="41"/>
        <v>0.99982173811628217</v>
      </c>
      <c r="AY89" s="102">
        <f t="shared" si="42"/>
        <v>0.47058823529411764</v>
      </c>
      <c r="AZ89" s="102">
        <f t="shared" si="43"/>
        <v>1</v>
      </c>
      <c r="BA89" s="102">
        <f t="shared" si="44"/>
        <v>0.99999509404722975</v>
      </c>
      <c r="BB89" s="102">
        <f t="shared" si="45"/>
        <v>0.99992341183826006</v>
      </c>
      <c r="BC89" s="102">
        <f t="shared" si="46"/>
        <v>1</v>
      </c>
      <c r="BD89" s="13">
        <f t="shared" si="47"/>
        <v>0.96396558038949343</v>
      </c>
    </row>
    <row r="90" spans="2:56">
      <c r="B90" s="32" t="s">
        <v>104</v>
      </c>
      <c r="C90" s="40">
        <v>35000</v>
      </c>
      <c r="D90" s="77"/>
      <c r="E90" s="50"/>
      <c r="F90" s="55">
        <v>1894</v>
      </c>
      <c r="G90" s="51">
        <v>1894</v>
      </c>
      <c r="H90" s="55">
        <v>90</v>
      </c>
      <c r="I90" s="51">
        <v>1080</v>
      </c>
      <c r="J90" s="55">
        <v>720</v>
      </c>
      <c r="K90" s="41">
        <v>1894</v>
      </c>
      <c r="L90" s="55">
        <v>720</v>
      </c>
      <c r="M90" s="51">
        <v>1800</v>
      </c>
      <c r="N90" s="55">
        <v>1890</v>
      </c>
      <c r="O90" s="51"/>
      <c r="P90" s="55">
        <v>1800000</v>
      </c>
      <c r="Q90" s="51">
        <v>1800000</v>
      </c>
      <c r="R90" s="150"/>
      <c r="S90" s="6"/>
      <c r="T90" s="55"/>
      <c r="U90" s="51"/>
      <c r="V90" s="77"/>
      <c r="W90" s="51"/>
      <c r="X90" s="55"/>
      <c r="Y90" s="51"/>
      <c r="Z90" s="55"/>
      <c r="AA90" s="55"/>
      <c r="AB90" s="100">
        <v>72</v>
      </c>
      <c r="AE90" s="106" t="s">
        <v>104</v>
      </c>
      <c r="AF90" s="102">
        <f t="shared" si="24"/>
        <v>1.0571110647835444</v>
      </c>
      <c r="AG90" s="102">
        <f>(9*((D90-(MIN($D$4:$D$224)))/(MAX($D$4:$D4310)-MIN($D$4:$D$224))))+1</f>
        <v>-0.125</v>
      </c>
      <c r="AH90" s="102">
        <f t="shared" si="25"/>
        <v>0.97582811101163835</v>
      </c>
      <c r="AI90" s="102">
        <f t="shared" si="26"/>
        <v>1.0252943183495282</v>
      </c>
      <c r="AJ90" s="102">
        <f t="shared" si="27"/>
        <v>1.2068416840448497</v>
      </c>
      <c r="AK90" s="102">
        <f t="shared" si="28"/>
        <v>1.0938762689193293</v>
      </c>
      <c r="AL90" s="102">
        <f t="shared" si="29"/>
        <v>1.3281639401393184</v>
      </c>
      <c r="AM90" s="102">
        <f t="shared" si="30"/>
        <v>1.2371247227285704</v>
      </c>
      <c r="AN90" s="102">
        <f t="shared" si="31"/>
        <v>1.3712702416582803</v>
      </c>
      <c r="AO90" s="102">
        <f t="shared" si="32"/>
        <v>1.7035021990552206</v>
      </c>
      <c r="AP90" s="102">
        <f t="shared" si="33"/>
        <v>1.1413716543026422</v>
      </c>
      <c r="AQ90" s="102">
        <f t="shared" si="34"/>
        <v>1.1482146996439333</v>
      </c>
      <c r="AR90" s="102">
        <f t="shared" si="35"/>
        <v>0.99998451690888057</v>
      </c>
      <c r="AS90" s="102">
        <f t="shared" si="36"/>
        <v>1.0292339854029726</v>
      </c>
      <c r="AT90" s="102">
        <f t="shared" si="37"/>
        <v>1.0292339854029726</v>
      </c>
      <c r="AU90" s="102">
        <f t="shared" si="38"/>
        <v>0.99999480055260781</v>
      </c>
      <c r="AV90" s="102">
        <f t="shared" si="39"/>
        <v>0.99998637477910002</v>
      </c>
      <c r="AW90" s="102">
        <f t="shared" si="40"/>
        <v>0.99982173811628217</v>
      </c>
      <c r="AX90" s="102">
        <f t="shared" si="41"/>
        <v>0.99982173811628217</v>
      </c>
      <c r="AY90" s="102">
        <f t="shared" si="42"/>
        <v>0.47058823529411764</v>
      </c>
      <c r="AZ90" s="102">
        <f t="shared" si="43"/>
        <v>1</v>
      </c>
      <c r="BA90" s="102">
        <f t="shared" si="44"/>
        <v>0.99999509404722975</v>
      </c>
      <c r="BB90" s="102">
        <f t="shared" si="45"/>
        <v>0.99992341183826006</v>
      </c>
      <c r="BC90" s="102">
        <f t="shared" si="46"/>
        <v>1.0018825011351655</v>
      </c>
      <c r="BD90" s="13">
        <f t="shared" si="47"/>
        <v>1.0289193869262798</v>
      </c>
    </row>
    <row r="91" spans="2:56">
      <c r="B91" s="32" t="s">
        <v>105</v>
      </c>
      <c r="C91" s="40">
        <v>240000</v>
      </c>
      <c r="D91" s="77"/>
      <c r="E91" s="50"/>
      <c r="F91" s="55">
        <v>84600</v>
      </c>
      <c r="G91" s="51">
        <v>211.5</v>
      </c>
      <c r="H91" s="55">
        <v>211.5</v>
      </c>
      <c r="I91" s="51"/>
      <c r="J91" s="77"/>
      <c r="K91" s="41">
        <v>211.5</v>
      </c>
      <c r="L91" s="77"/>
      <c r="M91" s="50"/>
      <c r="N91" s="55">
        <v>211.5</v>
      </c>
      <c r="O91" s="51">
        <v>8339676.9000000004</v>
      </c>
      <c r="P91" s="55">
        <v>19459246.100000001</v>
      </c>
      <c r="Q91" s="51">
        <v>27798923</v>
      </c>
      <c r="R91" s="150">
        <v>27798923</v>
      </c>
      <c r="S91" s="6"/>
      <c r="T91" s="55"/>
      <c r="U91" s="51"/>
      <c r="V91" s="77"/>
      <c r="W91" s="51"/>
      <c r="X91" s="55">
        <v>20840000</v>
      </c>
      <c r="Y91" s="51"/>
      <c r="Z91" s="55">
        <v>20840000</v>
      </c>
      <c r="AA91" s="55">
        <v>20840000</v>
      </c>
      <c r="AB91" s="100">
        <v>344222.9</v>
      </c>
      <c r="AE91" s="106" t="s">
        <v>105</v>
      </c>
      <c r="AF91" s="102">
        <f t="shared" si="24"/>
        <v>1.4014571906843267</v>
      </c>
      <c r="AG91" s="102">
        <f>(9*((D91-(MIN($D$4:$D$224)))/(MAX($D$4:$D4311)-MIN($D$4:$D$224))))+1</f>
        <v>-0.125</v>
      </c>
      <c r="AH91" s="102">
        <f t="shared" si="25"/>
        <v>0.97582811101163835</v>
      </c>
      <c r="AI91" s="102">
        <f t="shared" si="26"/>
        <v>2.1672424574450755</v>
      </c>
      <c r="AJ91" s="102">
        <f t="shared" si="27"/>
        <v>1.0230569306119557</v>
      </c>
      <c r="AK91" s="102">
        <f t="shared" si="28"/>
        <v>1.2206233149655401</v>
      </c>
      <c r="AL91" s="102">
        <f t="shared" si="29"/>
        <v>0.99992705847074037</v>
      </c>
      <c r="AM91" s="102">
        <f t="shared" si="30"/>
        <v>0.99993411371971974</v>
      </c>
      <c r="AN91" s="102">
        <f t="shared" si="31"/>
        <v>1.041424333119862</v>
      </c>
      <c r="AO91" s="102">
        <f t="shared" si="32"/>
        <v>0.99980452842482492</v>
      </c>
      <c r="AP91" s="102">
        <f t="shared" si="33"/>
        <v>0.99996543403504567</v>
      </c>
      <c r="AQ91" s="102">
        <f t="shared" si="34"/>
        <v>1.0165720002300578</v>
      </c>
      <c r="AR91" s="102">
        <f t="shared" si="35"/>
        <v>1.3227944602816037</v>
      </c>
      <c r="AS91" s="102">
        <f t="shared" si="36"/>
        <v>1.316080103793426</v>
      </c>
      <c r="AT91" s="102">
        <f t="shared" si="37"/>
        <v>1.4515447739072611</v>
      </c>
      <c r="AU91" s="102">
        <f t="shared" si="38"/>
        <v>1.5689565297961685</v>
      </c>
      <c r="AV91" s="102">
        <f t="shared" si="39"/>
        <v>0.99998637477910002</v>
      </c>
      <c r="AW91" s="102">
        <f t="shared" si="40"/>
        <v>0.99982173811628217</v>
      </c>
      <c r="AX91" s="102">
        <f t="shared" si="41"/>
        <v>0.99982173811628217</v>
      </c>
      <c r="AY91" s="102">
        <f t="shared" si="42"/>
        <v>0.47058823529411764</v>
      </c>
      <c r="AZ91" s="102">
        <f t="shared" si="43"/>
        <v>1</v>
      </c>
      <c r="BA91" s="102">
        <f t="shared" si="44"/>
        <v>10</v>
      </c>
      <c r="BB91" s="102">
        <f t="shared" si="45"/>
        <v>2.1545076788086539</v>
      </c>
      <c r="BC91" s="102">
        <f t="shared" si="46"/>
        <v>10</v>
      </c>
      <c r="BD91" s="13">
        <f t="shared" si="47"/>
        <v>1.87520571273382</v>
      </c>
    </row>
    <row r="92" spans="2:56">
      <c r="B92" s="32" t="s">
        <v>106</v>
      </c>
      <c r="C92" s="40"/>
      <c r="D92" s="77">
        <v>1</v>
      </c>
      <c r="E92" s="50">
        <v>60000</v>
      </c>
      <c r="F92" s="55">
        <v>7200</v>
      </c>
      <c r="G92" s="51">
        <v>7200</v>
      </c>
      <c r="H92" s="55">
        <v>3</v>
      </c>
      <c r="I92" s="51"/>
      <c r="J92" s="77"/>
      <c r="K92" s="41">
        <v>3</v>
      </c>
      <c r="L92" s="77"/>
      <c r="M92" s="50"/>
      <c r="N92" s="55">
        <v>3</v>
      </c>
      <c r="O92" s="51">
        <v>3639168</v>
      </c>
      <c r="P92" s="55"/>
      <c r="Q92" s="51">
        <v>3639168</v>
      </c>
      <c r="R92" s="150">
        <v>3639168</v>
      </c>
      <c r="S92" s="6"/>
      <c r="T92" s="55"/>
      <c r="U92" s="51"/>
      <c r="V92" s="77"/>
      <c r="W92" s="51"/>
      <c r="X92" s="55"/>
      <c r="Y92" s="51"/>
      <c r="Z92" s="55"/>
      <c r="AA92" s="55"/>
      <c r="AB92" s="100"/>
      <c r="AE92" s="106" t="s">
        <v>106</v>
      </c>
      <c r="AF92" s="102">
        <f t="shared" si="24"/>
        <v>0.99832026280048403</v>
      </c>
      <c r="AG92" s="102">
        <f>(9*((D92-(MIN($D$4:$D$224)))/(MAX($D$4:$D4312)-MIN($D$4:$D$224))))+1</f>
        <v>1</v>
      </c>
      <c r="AH92" s="102">
        <f t="shared" si="25"/>
        <v>4.8433303491495074</v>
      </c>
      <c r="AI92" s="102">
        <f t="shared" si="26"/>
        <v>1.0985559538540983</v>
      </c>
      <c r="AJ92" s="102">
        <f t="shared" si="27"/>
        <v>1.7864327103241577</v>
      </c>
      <c r="AK92" s="102">
        <f t="shared" si="28"/>
        <v>1.0031191248368574</v>
      </c>
      <c r="AL92" s="102">
        <f t="shared" si="29"/>
        <v>0.99992705847074037</v>
      </c>
      <c r="AM92" s="102">
        <f t="shared" si="30"/>
        <v>0.99993411371971974</v>
      </c>
      <c r="AN92" s="102">
        <f t="shared" si="31"/>
        <v>1.0005489263262453</v>
      </c>
      <c r="AO92" s="102">
        <f t="shared" si="32"/>
        <v>0.99980452842482492</v>
      </c>
      <c r="AP92" s="102">
        <f t="shared" si="33"/>
        <v>0.99996543403504567</v>
      </c>
      <c r="AQ92" s="102">
        <f t="shared" si="34"/>
        <v>1.0002196005709614</v>
      </c>
      <c r="AR92" s="102">
        <f t="shared" si="35"/>
        <v>1.1408484412659292</v>
      </c>
      <c r="AS92" s="102">
        <f t="shared" si="36"/>
        <v>0.99999587352781072</v>
      </c>
      <c r="AT92" s="102">
        <f t="shared" si="37"/>
        <v>1.0591083185925378</v>
      </c>
      <c r="AU92" s="102">
        <f t="shared" si="38"/>
        <v>1.0744778054621085</v>
      </c>
      <c r="AV92" s="102">
        <f t="shared" si="39"/>
        <v>0.99998637477910002</v>
      </c>
      <c r="AW92" s="102">
        <f t="shared" si="40"/>
        <v>0.99982173811628217</v>
      </c>
      <c r="AX92" s="102">
        <f t="shared" si="41"/>
        <v>0.99982173811628217</v>
      </c>
      <c r="AY92" s="102">
        <f t="shared" si="42"/>
        <v>0.47058823529411764</v>
      </c>
      <c r="AZ92" s="102">
        <f t="shared" si="43"/>
        <v>1</v>
      </c>
      <c r="BA92" s="102">
        <f t="shared" si="44"/>
        <v>0.99999509404722975</v>
      </c>
      <c r="BB92" s="102">
        <f t="shared" si="45"/>
        <v>0.99992341183826006</v>
      </c>
      <c r="BC92" s="102">
        <f t="shared" si="46"/>
        <v>1</v>
      </c>
      <c r="BD92" s="13">
        <f t="shared" si="47"/>
        <v>1.1864468788980125</v>
      </c>
    </row>
    <row r="93" spans="2:56">
      <c r="B93" s="32" t="s">
        <v>107</v>
      </c>
      <c r="C93" s="40"/>
      <c r="D93" s="77">
        <v>1</v>
      </c>
      <c r="E93" s="50">
        <v>3000</v>
      </c>
      <c r="F93" s="55">
        <v>2190</v>
      </c>
      <c r="G93" s="51"/>
      <c r="H93" s="55"/>
      <c r="I93" s="51"/>
      <c r="J93" s="77"/>
      <c r="K93" s="41"/>
      <c r="L93" s="77"/>
      <c r="M93" s="50"/>
      <c r="N93" s="55"/>
      <c r="O93" s="51">
        <v>268056</v>
      </c>
      <c r="P93" s="55">
        <v>126144</v>
      </c>
      <c r="Q93" s="51">
        <v>394200</v>
      </c>
      <c r="R93" s="150">
        <v>394200</v>
      </c>
      <c r="S93" s="6"/>
      <c r="T93" s="55">
        <v>252288</v>
      </c>
      <c r="U93" s="51">
        <v>252288</v>
      </c>
      <c r="V93" s="77">
        <v>3</v>
      </c>
      <c r="W93" s="51">
        <v>180</v>
      </c>
      <c r="X93" s="55">
        <v>37843</v>
      </c>
      <c r="Y93" s="51">
        <v>252288</v>
      </c>
      <c r="Z93" s="55">
        <v>37843</v>
      </c>
      <c r="AA93" s="55">
        <v>290131</v>
      </c>
      <c r="AB93" s="100"/>
      <c r="AE93" s="106" t="s">
        <v>107</v>
      </c>
      <c r="AF93" s="102">
        <f t="shared" si="24"/>
        <v>0.99832026280048403</v>
      </c>
      <c r="AG93" s="102">
        <f>(9*((D93-(MIN($D$4:$D$224)))/(MAX($D$4:$D4313)-MIN($D$4:$D$224))))+1</f>
        <v>1</v>
      </c>
      <c r="AH93" s="102">
        <f t="shared" si="25"/>
        <v>1.1692032229185318</v>
      </c>
      <c r="AI93" s="102">
        <f t="shared" si="26"/>
        <v>1.0293812848232096</v>
      </c>
      <c r="AJ93" s="102">
        <f t="shared" si="27"/>
        <v>0.99995412208235257</v>
      </c>
      <c r="AK93" s="102">
        <f t="shared" si="28"/>
        <v>0.99998956814435835</v>
      </c>
      <c r="AL93" s="102">
        <f t="shared" si="29"/>
        <v>0.99992705847074037</v>
      </c>
      <c r="AM93" s="102">
        <f t="shared" si="30"/>
        <v>0.99993411371971974</v>
      </c>
      <c r="AN93" s="102">
        <f t="shared" si="31"/>
        <v>0.99996079097669677</v>
      </c>
      <c r="AO93" s="102">
        <f t="shared" si="32"/>
        <v>0.99980452842482492</v>
      </c>
      <c r="AP93" s="102">
        <f t="shared" si="33"/>
        <v>0.99996543403504567</v>
      </c>
      <c r="AQ93" s="102">
        <f t="shared" si="34"/>
        <v>0.99998431424493128</v>
      </c>
      <c r="AR93" s="102">
        <f t="shared" si="35"/>
        <v>1.0103603555916381</v>
      </c>
      <c r="AS93" s="102">
        <f t="shared" si="36"/>
        <v>1.002044880408022</v>
      </c>
      <c r="AT93" s="102">
        <f t="shared" si="37"/>
        <v>1.0063990200284711</v>
      </c>
      <c r="AU93" s="102">
        <f t="shared" si="38"/>
        <v>1.0080629085749155</v>
      </c>
      <c r="AV93" s="102">
        <f t="shared" si="39"/>
        <v>0.99998637477910002</v>
      </c>
      <c r="AW93" s="102">
        <f t="shared" si="40"/>
        <v>1.0527315429626287</v>
      </c>
      <c r="AX93" s="102">
        <f t="shared" si="41"/>
        <v>1.0527315429626287</v>
      </c>
      <c r="AY93" s="102">
        <f t="shared" si="42"/>
        <v>2.0588235294117645</v>
      </c>
      <c r="AZ93" s="102">
        <f t="shared" si="43"/>
        <v>1.0000405000000001</v>
      </c>
      <c r="BA93" s="102">
        <f t="shared" si="44"/>
        <v>1.0163380492130634</v>
      </c>
      <c r="BB93" s="102">
        <f t="shared" si="45"/>
        <v>1.0159973412029619</v>
      </c>
      <c r="BC93" s="102">
        <f t="shared" si="46"/>
        <v>1</v>
      </c>
      <c r="BD93" s="13">
        <f t="shared" si="47"/>
        <v>1.0591641977406705</v>
      </c>
    </row>
    <row r="94" spans="2:56">
      <c r="B94" s="32" t="s">
        <v>108</v>
      </c>
      <c r="C94" s="40"/>
      <c r="D94" s="77">
        <v>1</v>
      </c>
      <c r="E94" s="50">
        <v>6000</v>
      </c>
      <c r="F94" s="55">
        <v>1460</v>
      </c>
      <c r="G94" s="51"/>
      <c r="H94" s="55"/>
      <c r="I94" s="51"/>
      <c r="J94" s="77"/>
      <c r="K94" s="41"/>
      <c r="L94" s="77"/>
      <c r="M94" s="50"/>
      <c r="N94" s="55"/>
      <c r="O94" s="51">
        <v>409968</v>
      </c>
      <c r="P94" s="55"/>
      <c r="Q94" s="51">
        <v>409968</v>
      </c>
      <c r="R94" s="150">
        <v>409968</v>
      </c>
      <c r="S94" s="6"/>
      <c r="T94" s="55"/>
      <c r="U94" s="51"/>
      <c r="V94" s="77"/>
      <c r="W94" s="51"/>
      <c r="X94" s="55"/>
      <c r="Y94" s="51"/>
      <c r="Z94" s="55"/>
      <c r="AA94" s="55"/>
      <c r="AB94" s="100"/>
      <c r="AE94" s="106" t="s">
        <v>108</v>
      </c>
      <c r="AF94" s="102">
        <f t="shared" si="24"/>
        <v>0.99832026280048403</v>
      </c>
      <c r="AG94" s="102">
        <f>(9*((D94-(MIN($D$4:$D$224)))/(MAX($D$4:$D4314)-MIN($D$4:$D$224))))+1</f>
        <v>1</v>
      </c>
      <c r="AH94" s="102">
        <f t="shared" si="25"/>
        <v>1.3625783348254252</v>
      </c>
      <c r="AI94" s="102">
        <f t="shared" si="26"/>
        <v>1.0193019418306848</v>
      </c>
      <c r="AJ94" s="102">
        <f t="shared" si="27"/>
        <v>0.99995412208235257</v>
      </c>
      <c r="AK94" s="102">
        <f t="shared" si="28"/>
        <v>0.99998956814435835</v>
      </c>
      <c r="AL94" s="102">
        <f t="shared" si="29"/>
        <v>0.99992705847074037</v>
      </c>
      <c r="AM94" s="102">
        <f t="shared" si="30"/>
        <v>0.99993411371971974</v>
      </c>
      <c r="AN94" s="102">
        <f t="shared" si="31"/>
        <v>0.99996079097669677</v>
      </c>
      <c r="AO94" s="102">
        <f t="shared" si="32"/>
        <v>0.99980452842482492</v>
      </c>
      <c r="AP94" s="102">
        <f t="shared" si="33"/>
        <v>0.99996543403504567</v>
      </c>
      <c r="AQ94" s="102">
        <f t="shared" si="34"/>
        <v>0.99998431424493128</v>
      </c>
      <c r="AR94" s="102">
        <f t="shared" si="35"/>
        <v>1.0158534466589801</v>
      </c>
      <c r="AS94" s="102">
        <f t="shared" si="36"/>
        <v>0.99999587352781072</v>
      </c>
      <c r="AT94" s="102">
        <f t="shared" si="37"/>
        <v>1.0066551458884976</v>
      </c>
      <c r="AU94" s="102">
        <f t="shared" si="38"/>
        <v>1.0083856328958078</v>
      </c>
      <c r="AV94" s="102">
        <f t="shared" si="39"/>
        <v>0.99998637477910002</v>
      </c>
      <c r="AW94" s="102">
        <f t="shared" si="40"/>
        <v>0.99982173811628217</v>
      </c>
      <c r="AX94" s="102">
        <f t="shared" si="41"/>
        <v>0.99982173811628217</v>
      </c>
      <c r="AY94" s="102">
        <f t="shared" si="42"/>
        <v>0.47058823529411764</v>
      </c>
      <c r="AZ94" s="102">
        <f t="shared" si="43"/>
        <v>1</v>
      </c>
      <c r="BA94" s="102">
        <f t="shared" si="44"/>
        <v>0.99999509404722975</v>
      </c>
      <c r="BB94" s="102">
        <f t="shared" si="45"/>
        <v>0.99992341183826006</v>
      </c>
      <c r="BC94" s="102">
        <f t="shared" si="46"/>
        <v>1</v>
      </c>
      <c r="BD94" s="13">
        <f t="shared" si="47"/>
        <v>0.99503113169656798</v>
      </c>
    </row>
    <row r="95" spans="2:56">
      <c r="B95" s="32" t="s">
        <v>109</v>
      </c>
      <c r="C95" s="40"/>
      <c r="D95" s="77"/>
      <c r="E95" s="50"/>
      <c r="F95" s="55">
        <v>3212.4</v>
      </c>
      <c r="G95" s="51"/>
      <c r="H95" s="55"/>
      <c r="I95" s="51"/>
      <c r="J95" s="77"/>
      <c r="K95" s="41"/>
      <c r="L95" s="77"/>
      <c r="M95" s="51">
        <v>3212</v>
      </c>
      <c r="N95" s="55">
        <v>3212.4</v>
      </c>
      <c r="O95" s="51">
        <v>333728.63</v>
      </c>
      <c r="P95" s="55">
        <v>123433.88</v>
      </c>
      <c r="Q95" s="51">
        <v>457162.51</v>
      </c>
      <c r="R95" s="150">
        <v>457162.51</v>
      </c>
      <c r="S95" s="6"/>
      <c r="T95" s="55">
        <v>157680</v>
      </c>
      <c r="U95" s="51">
        <v>157680</v>
      </c>
      <c r="V95" s="77">
        <v>5</v>
      </c>
      <c r="W95" s="51">
        <v>300</v>
      </c>
      <c r="X95" s="55"/>
      <c r="Y95" s="51">
        <v>157680</v>
      </c>
      <c r="Z95" s="55"/>
      <c r="AA95" s="55">
        <v>157680</v>
      </c>
      <c r="AB95" s="100"/>
      <c r="AE95" s="106" t="s">
        <v>109</v>
      </c>
      <c r="AF95" s="102">
        <f t="shared" si="24"/>
        <v>0.99832026280048403</v>
      </c>
      <c r="AG95" s="102">
        <f>(9*((D95-(MIN($D$4:$D$224)))/(MAX($D$4:$D4315)-MIN($D$4:$D$224))))+1</f>
        <v>-0.125</v>
      </c>
      <c r="AH95" s="102">
        <f t="shared" si="25"/>
        <v>0.97582811101163835</v>
      </c>
      <c r="AI95" s="102">
        <f t="shared" si="26"/>
        <v>1.0434978879404113</v>
      </c>
      <c r="AJ95" s="102">
        <f t="shared" si="27"/>
        <v>0.99995412208235257</v>
      </c>
      <c r="AK95" s="102">
        <f t="shared" si="28"/>
        <v>0.99998956814435835</v>
      </c>
      <c r="AL95" s="102">
        <f t="shared" si="29"/>
        <v>0.99992705847074037</v>
      </c>
      <c r="AM95" s="102">
        <f t="shared" si="30"/>
        <v>0.99993411371971974</v>
      </c>
      <c r="AN95" s="102">
        <f t="shared" si="31"/>
        <v>0.99996079097669677</v>
      </c>
      <c r="AO95" s="102">
        <f t="shared" si="32"/>
        <v>0.99980452842482492</v>
      </c>
      <c r="AP95" s="102">
        <f t="shared" si="33"/>
        <v>1.2522969782014455</v>
      </c>
      <c r="AQ95" s="102">
        <f t="shared" si="34"/>
        <v>1.2519289121580288</v>
      </c>
      <c r="AR95" s="102">
        <f t="shared" si="35"/>
        <v>1.0129023938774904</v>
      </c>
      <c r="AS95" s="102">
        <f t="shared" si="36"/>
        <v>1.002000858857047</v>
      </c>
      <c r="AT95" s="102">
        <f t="shared" si="37"/>
        <v>1.0074217449792051</v>
      </c>
      <c r="AU95" s="102">
        <f t="shared" si="38"/>
        <v>1.0093515649220377</v>
      </c>
      <c r="AV95" s="102">
        <f t="shared" si="39"/>
        <v>0.99998637477910002</v>
      </c>
      <c r="AW95" s="102">
        <f t="shared" si="40"/>
        <v>1.0328903661452487</v>
      </c>
      <c r="AX95" s="102">
        <f t="shared" si="41"/>
        <v>1.0328903661452487</v>
      </c>
      <c r="AY95" s="102">
        <f t="shared" si="42"/>
        <v>3.1176470588235294</v>
      </c>
      <c r="AZ95" s="102">
        <f t="shared" si="43"/>
        <v>1.0000675000000001</v>
      </c>
      <c r="BA95" s="102">
        <f t="shared" si="44"/>
        <v>0.99999509404722975</v>
      </c>
      <c r="BB95" s="102">
        <f t="shared" si="45"/>
        <v>1.0086592490367194</v>
      </c>
      <c r="BC95" s="102">
        <f t="shared" si="46"/>
        <v>1</v>
      </c>
      <c r="BD95" s="13">
        <f t="shared" si="47"/>
        <v>1.0675106210643148</v>
      </c>
    </row>
    <row r="96" spans="2:56">
      <c r="B96" s="32" t="s">
        <v>110</v>
      </c>
      <c r="C96" s="40">
        <v>40000</v>
      </c>
      <c r="D96" s="77"/>
      <c r="E96" s="50"/>
      <c r="F96" s="55">
        <v>16062.4</v>
      </c>
      <c r="G96" s="51">
        <v>16062.4</v>
      </c>
      <c r="H96" s="55">
        <v>2.4</v>
      </c>
      <c r="I96" s="51">
        <v>9636</v>
      </c>
      <c r="J96" s="55">
        <v>6424</v>
      </c>
      <c r="K96" s="41">
        <v>16062.4</v>
      </c>
      <c r="L96" s="55">
        <v>360</v>
      </c>
      <c r="M96" s="51">
        <v>3592</v>
      </c>
      <c r="N96" s="55">
        <v>16062.4</v>
      </c>
      <c r="O96" s="51">
        <v>1289822.3999999999</v>
      </c>
      <c r="P96" s="55">
        <v>1261440</v>
      </c>
      <c r="Q96" s="51">
        <v>2551262.4</v>
      </c>
      <c r="R96" s="150">
        <v>2551262.4</v>
      </c>
      <c r="S96" s="6"/>
      <c r="T96" s="55"/>
      <c r="U96" s="51">
        <v>309052.79999999999</v>
      </c>
      <c r="V96" s="77">
        <v>4</v>
      </c>
      <c r="W96" s="51">
        <v>8467.2000000000007</v>
      </c>
      <c r="X96" s="55"/>
      <c r="Y96" s="51"/>
      <c r="Z96" s="55"/>
      <c r="AA96" s="55">
        <v>309052.79999999999</v>
      </c>
      <c r="AB96" s="100"/>
      <c r="AE96" s="106" t="s">
        <v>110</v>
      </c>
      <c r="AF96" s="102">
        <f t="shared" si="24"/>
        <v>1.0655097507811244</v>
      </c>
      <c r="AG96" s="102">
        <f>(9*((D96-(MIN($D$4:$D$224)))/(MAX($D$4:$D4316)-MIN($D$4:$D$224))))+1</f>
        <v>-0.125</v>
      </c>
      <c r="AH96" s="102">
        <f t="shared" si="25"/>
        <v>0.97582811101163835</v>
      </c>
      <c r="AI96" s="102">
        <f t="shared" si="26"/>
        <v>1.220921939247182</v>
      </c>
      <c r="AJ96" s="102">
        <f t="shared" si="27"/>
        <v>2.7545004659400156</v>
      </c>
      <c r="AK96" s="102">
        <f t="shared" si="28"/>
        <v>1.0024932134983575</v>
      </c>
      <c r="AL96" s="102">
        <f t="shared" si="29"/>
        <v>3.9285294582470534</v>
      </c>
      <c r="AM96" s="102">
        <f t="shared" si="30"/>
        <v>3.1162014363209103</v>
      </c>
      <c r="AN96" s="102">
        <f t="shared" si="31"/>
        <v>4.1489158705056655</v>
      </c>
      <c r="AO96" s="102">
        <f t="shared" si="32"/>
        <v>1.3516533637400228</v>
      </c>
      <c r="AP96" s="102">
        <f t="shared" si="33"/>
        <v>1.2821494024801603</v>
      </c>
      <c r="AQ96" s="102">
        <f t="shared" si="34"/>
        <v>2.2597386753205555</v>
      </c>
      <c r="AR96" s="102">
        <f t="shared" si="35"/>
        <v>1.0499106112765018</v>
      </c>
      <c r="AS96" s="102">
        <f t="shared" si="36"/>
        <v>1.0204859423299242</v>
      </c>
      <c r="AT96" s="102">
        <f t="shared" si="37"/>
        <v>1.0414370376800852</v>
      </c>
      <c r="AU96" s="102">
        <f t="shared" si="38"/>
        <v>1.0522115956729827</v>
      </c>
      <c r="AV96" s="102">
        <f t="shared" si="39"/>
        <v>0.99998637477910002</v>
      </c>
      <c r="AW96" s="102">
        <f t="shared" si="40"/>
        <v>0.99982173811628217</v>
      </c>
      <c r="AX96" s="102">
        <f t="shared" si="41"/>
        <v>1.0646362490530565</v>
      </c>
      <c r="AY96" s="102">
        <f t="shared" si="42"/>
        <v>2.5882352941176472</v>
      </c>
      <c r="AZ96" s="102">
        <f t="shared" si="43"/>
        <v>1.00190512</v>
      </c>
      <c r="BA96" s="102">
        <f t="shared" si="44"/>
        <v>0.99999509404722975</v>
      </c>
      <c r="BB96" s="102">
        <f t="shared" si="45"/>
        <v>1.0170456527472402</v>
      </c>
      <c r="BC96" s="102">
        <f t="shared" si="46"/>
        <v>1</v>
      </c>
      <c r="BD96" s="13">
        <f t="shared" si="47"/>
        <v>1.5340463498713641</v>
      </c>
    </row>
    <row r="97" spans="2:56">
      <c r="B97" s="32" t="s">
        <v>111</v>
      </c>
      <c r="C97" s="40">
        <v>5358981</v>
      </c>
      <c r="D97" s="77"/>
      <c r="E97" s="50"/>
      <c r="F97" s="55">
        <v>830.68</v>
      </c>
      <c r="G97" s="51">
        <v>1.8</v>
      </c>
      <c r="H97" s="55">
        <v>1.8</v>
      </c>
      <c r="I97" s="51"/>
      <c r="J97" s="77"/>
      <c r="K97" s="41">
        <v>1.8</v>
      </c>
      <c r="L97" s="77"/>
      <c r="M97" s="50"/>
      <c r="N97" s="55">
        <v>1.8</v>
      </c>
      <c r="O97" s="51">
        <v>2488320</v>
      </c>
      <c r="P97" s="55"/>
      <c r="Q97" s="51">
        <v>2488320</v>
      </c>
      <c r="R97" s="150"/>
      <c r="S97" s="6"/>
      <c r="T97" s="55"/>
      <c r="U97" s="51"/>
      <c r="V97" s="77"/>
      <c r="W97" s="51"/>
      <c r="X97" s="55"/>
      <c r="Y97" s="51"/>
      <c r="Z97" s="55"/>
      <c r="AA97" s="55"/>
      <c r="AB97" s="100"/>
      <c r="AE97" s="106" t="s">
        <v>111</v>
      </c>
      <c r="AF97" s="102">
        <f t="shared" si="24"/>
        <v>10</v>
      </c>
      <c r="AG97" s="102">
        <f>(9*((D97-(MIN($D$4:$D$224)))/(MAX($D$4:$D4317)-MIN($D$4:$D$224))))+1</f>
        <v>-0.125</v>
      </c>
      <c r="AH97" s="102">
        <f t="shared" si="25"/>
        <v>0.97582811101163835</v>
      </c>
      <c r="AI97" s="102">
        <f t="shared" si="26"/>
        <v>1.0106127197319785</v>
      </c>
      <c r="AJ97" s="102">
        <f t="shared" si="27"/>
        <v>1.0001507417294131</v>
      </c>
      <c r="AK97" s="102">
        <f t="shared" si="28"/>
        <v>1.0018673021598579</v>
      </c>
      <c r="AL97" s="102">
        <f t="shared" si="29"/>
        <v>0.99992705847074037</v>
      </c>
      <c r="AM97" s="102">
        <f t="shared" si="30"/>
        <v>0.99993411371971974</v>
      </c>
      <c r="AN97" s="102">
        <f t="shared" si="31"/>
        <v>1.0003136721864259</v>
      </c>
      <c r="AO97" s="102">
        <f t="shared" si="32"/>
        <v>0.99980452842482492</v>
      </c>
      <c r="AP97" s="102">
        <f t="shared" si="33"/>
        <v>0.99996543403504567</v>
      </c>
      <c r="AQ97" s="102">
        <f t="shared" si="34"/>
        <v>1.0001254860405495</v>
      </c>
      <c r="AR97" s="102">
        <f t="shared" si="35"/>
        <v>1.0963017301444695</v>
      </c>
      <c r="AS97" s="102">
        <f t="shared" si="36"/>
        <v>0.99999587352781072</v>
      </c>
      <c r="AT97" s="102">
        <f t="shared" si="37"/>
        <v>1.0404146393840346</v>
      </c>
      <c r="AU97" s="102">
        <f t="shared" si="38"/>
        <v>0.99999480055260781</v>
      </c>
      <c r="AV97" s="102">
        <f t="shared" si="39"/>
        <v>0.99998637477910002</v>
      </c>
      <c r="AW97" s="102">
        <f t="shared" si="40"/>
        <v>0.99982173811628217</v>
      </c>
      <c r="AX97" s="102">
        <f t="shared" si="41"/>
        <v>0.99982173811628217</v>
      </c>
      <c r="AY97" s="102">
        <f t="shared" si="42"/>
        <v>0.47058823529411764</v>
      </c>
      <c r="AZ97" s="102">
        <f t="shared" si="43"/>
        <v>1</v>
      </c>
      <c r="BA97" s="102">
        <f t="shared" si="44"/>
        <v>0.99999509404722975</v>
      </c>
      <c r="BB97" s="102">
        <f t="shared" si="45"/>
        <v>0.99992341183826006</v>
      </c>
      <c r="BC97" s="102">
        <f t="shared" si="46"/>
        <v>1</v>
      </c>
      <c r="BD97" s="13">
        <f t="shared" si="47"/>
        <v>1.3112655334712662</v>
      </c>
    </row>
    <row r="98" spans="2:56">
      <c r="B98" s="32" t="s">
        <v>112</v>
      </c>
      <c r="C98" s="40"/>
      <c r="D98" s="77">
        <v>1</v>
      </c>
      <c r="E98" s="50">
        <v>8215</v>
      </c>
      <c r="F98" s="55">
        <v>396.56</v>
      </c>
      <c r="G98" s="51"/>
      <c r="H98" s="55"/>
      <c r="I98" s="51"/>
      <c r="J98" s="77"/>
      <c r="K98" s="41"/>
      <c r="L98" s="77"/>
      <c r="M98" s="50"/>
      <c r="N98" s="55"/>
      <c r="O98" s="51">
        <v>404352</v>
      </c>
      <c r="P98" s="55"/>
      <c r="Q98" s="51">
        <v>404352</v>
      </c>
      <c r="R98" s="150">
        <v>404352</v>
      </c>
      <c r="S98" s="6"/>
      <c r="T98" s="55"/>
      <c r="U98" s="51"/>
      <c r="V98" s="77"/>
      <c r="W98" s="51"/>
      <c r="X98" s="55"/>
      <c r="Y98" s="51"/>
      <c r="Z98" s="55"/>
      <c r="AA98" s="55"/>
      <c r="AB98" s="100"/>
      <c r="AE98" s="106" t="s">
        <v>112</v>
      </c>
      <c r="AF98" s="102">
        <f t="shared" si="24"/>
        <v>0.99832026280048403</v>
      </c>
      <c r="AG98" s="102">
        <f>(9*((D98-(MIN($D$4:$D$224)))/(MAX($D$4:$D4318)-MIN($D$4:$D$224))))+1</f>
        <v>1</v>
      </c>
      <c r="AH98" s="102">
        <f t="shared" si="25"/>
        <v>1.5053536257833482</v>
      </c>
      <c r="AI98" s="102">
        <f t="shared" si="26"/>
        <v>1.0046186863348348</v>
      </c>
      <c r="AJ98" s="102">
        <f t="shared" si="27"/>
        <v>0.99995412208235257</v>
      </c>
      <c r="AK98" s="102">
        <f t="shared" si="28"/>
        <v>0.99998956814435835</v>
      </c>
      <c r="AL98" s="102">
        <f t="shared" si="29"/>
        <v>0.99992705847074037</v>
      </c>
      <c r="AM98" s="102">
        <f t="shared" si="30"/>
        <v>0.99993411371971974</v>
      </c>
      <c r="AN98" s="102">
        <f t="shared" si="31"/>
        <v>0.99996079097669677</v>
      </c>
      <c r="AO98" s="102">
        <f t="shared" si="32"/>
        <v>0.99980452842482492</v>
      </c>
      <c r="AP98" s="102">
        <f t="shared" si="33"/>
        <v>0.99996543403504567</v>
      </c>
      <c r="AQ98" s="102">
        <f t="shared" si="34"/>
        <v>0.99998431424493128</v>
      </c>
      <c r="AR98" s="102">
        <f t="shared" si="35"/>
        <v>1.0156360640596638</v>
      </c>
      <c r="AS98" s="102">
        <f t="shared" si="36"/>
        <v>0.99999587352781072</v>
      </c>
      <c r="AT98" s="102">
        <f t="shared" si="37"/>
        <v>1.006563922979447</v>
      </c>
      <c r="AU98" s="102">
        <f t="shared" si="38"/>
        <v>1.0082706899869969</v>
      </c>
      <c r="AV98" s="102">
        <f t="shared" si="39"/>
        <v>0.99998637477910002</v>
      </c>
      <c r="AW98" s="102">
        <f t="shared" si="40"/>
        <v>0.99982173811628217</v>
      </c>
      <c r="AX98" s="102">
        <f t="shared" si="41"/>
        <v>0.99982173811628217</v>
      </c>
      <c r="AY98" s="102">
        <f t="shared" si="42"/>
        <v>0.47058823529411764</v>
      </c>
      <c r="AZ98" s="102">
        <f t="shared" si="43"/>
        <v>1</v>
      </c>
      <c r="BA98" s="102">
        <f t="shared" si="44"/>
        <v>0.99999509404722975</v>
      </c>
      <c r="BB98" s="102">
        <f t="shared" si="45"/>
        <v>0.99992341183826006</v>
      </c>
      <c r="BC98" s="102">
        <f t="shared" si="46"/>
        <v>1</v>
      </c>
      <c r="BD98" s="13">
        <f t="shared" si="47"/>
        <v>1.0003506519901053</v>
      </c>
    </row>
    <row r="99" spans="2:56">
      <c r="B99" s="32" t="s">
        <v>113</v>
      </c>
      <c r="C99" s="40"/>
      <c r="D99" s="77">
        <v>1</v>
      </c>
      <c r="E99" s="50">
        <v>7000</v>
      </c>
      <c r="F99" s="55">
        <v>500</v>
      </c>
      <c r="G99" s="51"/>
      <c r="H99" s="55"/>
      <c r="I99" s="51"/>
      <c r="J99" s="77"/>
      <c r="K99" s="41"/>
      <c r="L99" s="77"/>
      <c r="M99" s="50"/>
      <c r="N99" s="55"/>
      <c r="O99" s="51">
        <v>219301.34</v>
      </c>
      <c r="P99" s="55">
        <v>11542.18</v>
      </c>
      <c r="Q99" s="51">
        <v>230843.51999999999</v>
      </c>
      <c r="R99" s="150">
        <v>230843.51999999999</v>
      </c>
      <c r="S99" s="6"/>
      <c r="T99" s="55">
        <v>110478.39999999999</v>
      </c>
      <c r="U99" s="51">
        <v>110478.39999999999</v>
      </c>
      <c r="V99" s="77">
        <v>5</v>
      </c>
      <c r="W99" s="51">
        <v>4665</v>
      </c>
      <c r="X99" s="55"/>
      <c r="Y99" s="51">
        <v>110478.39999999999</v>
      </c>
      <c r="Z99" s="55"/>
      <c r="AA99" s="55"/>
      <c r="AB99" s="100"/>
      <c r="AE99" s="106" t="s">
        <v>113</v>
      </c>
      <c r="AF99" s="102">
        <f t="shared" si="24"/>
        <v>0.99832026280048403</v>
      </c>
      <c r="AG99" s="102">
        <f>(9*((D99-(MIN($D$4:$D$224)))/(MAX($D$4:$D4319)-MIN($D$4:$D$224))))+1</f>
        <v>1</v>
      </c>
      <c r="AH99" s="102">
        <f t="shared" si="25"/>
        <v>1.4270367054610564</v>
      </c>
      <c r="AI99" s="102">
        <f t="shared" si="26"/>
        <v>1.0060469154295564</v>
      </c>
      <c r="AJ99" s="102">
        <f t="shared" si="27"/>
        <v>0.99995412208235257</v>
      </c>
      <c r="AK99" s="102">
        <f t="shared" si="28"/>
        <v>0.99998956814435835</v>
      </c>
      <c r="AL99" s="102">
        <f t="shared" si="29"/>
        <v>0.99992705847074037</v>
      </c>
      <c r="AM99" s="102">
        <f t="shared" si="30"/>
        <v>0.99993411371971974</v>
      </c>
      <c r="AN99" s="102">
        <f t="shared" si="31"/>
        <v>0.99996079097669677</v>
      </c>
      <c r="AO99" s="102">
        <f t="shared" si="32"/>
        <v>0.99980452842482492</v>
      </c>
      <c r="AP99" s="102">
        <f t="shared" si="33"/>
        <v>0.99996543403504567</v>
      </c>
      <c r="AQ99" s="102">
        <f t="shared" si="34"/>
        <v>0.99998431424493128</v>
      </c>
      <c r="AR99" s="102">
        <f t="shared" si="35"/>
        <v>1.0084731734834491</v>
      </c>
      <c r="AS99" s="102">
        <f t="shared" si="36"/>
        <v>1.0001833577223236</v>
      </c>
      <c r="AT99" s="102">
        <f t="shared" si="37"/>
        <v>1.0037455561185975</v>
      </c>
      <c r="AU99" s="102">
        <f t="shared" si="38"/>
        <v>1.0047194846104712</v>
      </c>
      <c r="AV99" s="102">
        <f t="shared" si="39"/>
        <v>0.99998637477910002</v>
      </c>
      <c r="AW99" s="102">
        <f t="shared" si="40"/>
        <v>1.0229912530505503</v>
      </c>
      <c r="AX99" s="102">
        <f t="shared" si="41"/>
        <v>1.0229912530505503</v>
      </c>
      <c r="AY99" s="102">
        <f t="shared" si="42"/>
        <v>3.1176470588235294</v>
      </c>
      <c r="AZ99" s="102">
        <f t="shared" si="43"/>
        <v>1.0010496250000001</v>
      </c>
      <c r="BA99" s="102">
        <f t="shared" si="44"/>
        <v>0.99999509404722975</v>
      </c>
      <c r="BB99" s="102">
        <f t="shared" si="45"/>
        <v>0.99992341183826006</v>
      </c>
      <c r="BC99" s="102">
        <f t="shared" si="46"/>
        <v>1</v>
      </c>
      <c r="BD99" s="13">
        <f t="shared" si="47"/>
        <v>1.1088595606797427</v>
      </c>
    </row>
    <row r="100" spans="2:56">
      <c r="B100" s="32" t="s">
        <v>114</v>
      </c>
      <c r="C100" s="40"/>
      <c r="D100" s="77">
        <v>1</v>
      </c>
      <c r="E100" s="50">
        <v>17000</v>
      </c>
      <c r="F100" s="55">
        <v>1872</v>
      </c>
      <c r="G100" s="51"/>
      <c r="H100" s="55"/>
      <c r="I100" s="51"/>
      <c r="J100" s="77"/>
      <c r="K100" s="41"/>
      <c r="L100" s="77"/>
      <c r="M100" s="50"/>
      <c r="N100" s="55"/>
      <c r="O100" s="51"/>
      <c r="P100" s="55">
        <v>983923.19999999995</v>
      </c>
      <c r="Q100" s="51">
        <v>983923.19999999995</v>
      </c>
      <c r="R100" s="150">
        <v>983923.19999999995</v>
      </c>
      <c r="S100" s="6">
        <v>602996</v>
      </c>
      <c r="T100" s="55"/>
      <c r="U100" s="51"/>
      <c r="V100" s="77"/>
      <c r="W100" s="51"/>
      <c r="X100" s="55">
        <v>422097.2</v>
      </c>
      <c r="Y100" s="51"/>
      <c r="Z100" s="55"/>
      <c r="AA100" s="55">
        <v>422097.2</v>
      </c>
      <c r="AB100" s="100"/>
      <c r="AE100" s="106" t="s">
        <v>114</v>
      </c>
      <c r="AF100" s="102">
        <f t="shared" si="24"/>
        <v>0.99832026280048403</v>
      </c>
      <c r="AG100" s="102">
        <f>(9*((D100-(MIN($D$4:$D$224)))/(MAX($D$4:$D4320)-MIN($D$4:$D$224))))+1</f>
        <v>1</v>
      </c>
      <c r="AH100" s="102">
        <f t="shared" si="25"/>
        <v>2.071620411817368</v>
      </c>
      <c r="AI100" s="102">
        <f t="shared" si="26"/>
        <v>1.0249905573278357</v>
      </c>
      <c r="AJ100" s="102">
        <f t="shared" si="27"/>
        <v>0.99995412208235257</v>
      </c>
      <c r="AK100" s="102">
        <f t="shared" si="28"/>
        <v>0.99998956814435835</v>
      </c>
      <c r="AL100" s="102">
        <f t="shared" si="29"/>
        <v>0.99992705847074037</v>
      </c>
      <c r="AM100" s="102">
        <f t="shared" si="30"/>
        <v>0.99993411371971974</v>
      </c>
      <c r="AN100" s="102">
        <f t="shared" si="31"/>
        <v>0.99996079097669677</v>
      </c>
      <c r="AO100" s="102">
        <f t="shared" si="32"/>
        <v>0.99980452842482492</v>
      </c>
      <c r="AP100" s="102">
        <f t="shared" si="33"/>
        <v>0.99996543403504567</v>
      </c>
      <c r="AQ100" s="102">
        <f t="shared" si="34"/>
        <v>0.99998431424493128</v>
      </c>
      <c r="AR100" s="102">
        <f t="shared" si="35"/>
        <v>0.99998451690888057</v>
      </c>
      <c r="AS100" s="102">
        <f t="shared" si="36"/>
        <v>1.0159781271934591</v>
      </c>
      <c r="AT100" s="102">
        <f t="shared" si="37"/>
        <v>1.0159781271934591</v>
      </c>
      <c r="AU100" s="102">
        <f t="shared" si="38"/>
        <v>1.0201327981762875</v>
      </c>
      <c r="AV100" s="102">
        <f t="shared" si="39"/>
        <v>1.0323275560962499</v>
      </c>
      <c r="AW100" s="102">
        <f t="shared" si="40"/>
        <v>0.99982173811628217</v>
      </c>
      <c r="AX100" s="102">
        <f t="shared" si="41"/>
        <v>0.99982173811628217</v>
      </c>
      <c r="AY100" s="102">
        <f t="shared" si="42"/>
        <v>0.47058823529411764</v>
      </c>
      <c r="AZ100" s="102">
        <f t="shared" si="43"/>
        <v>1</v>
      </c>
      <c r="BA100" s="102">
        <f t="shared" si="44"/>
        <v>0.99999509404722975</v>
      </c>
      <c r="BB100" s="102">
        <f t="shared" si="45"/>
        <v>1.0233085743263721</v>
      </c>
      <c r="BC100" s="102">
        <f t="shared" si="46"/>
        <v>1</v>
      </c>
      <c r="BD100" s="13">
        <f t="shared" si="47"/>
        <v>1.0280161528130407</v>
      </c>
    </row>
    <row r="101" spans="2:56">
      <c r="B101" s="32" t="s">
        <v>115</v>
      </c>
      <c r="C101" s="40"/>
      <c r="D101" s="77"/>
      <c r="E101" s="50"/>
      <c r="F101" s="55">
        <v>3800</v>
      </c>
      <c r="G101" s="51"/>
      <c r="H101" s="55"/>
      <c r="I101" s="51"/>
      <c r="J101" s="77"/>
      <c r="K101" s="41"/>
      <c r="L101" s="77"/>
      <c r="M101" s="51">
        <v>3800</v>
      </c>
      <c r="N101" s="55">
        <v>3800</v>
      </c>
      <c r="O101" s="51">
        <v>1639872</v>
      </c>
      <c r="P101" s="55"/>
      <c r="Q101" s="51">
        <v>1639872</v>
      </c>
      <c r="R101" s="150">
        <v>1639872</v>
      </c>
      <c r="S101" s="6"/>
      <c r="T101" s="55"/>
      <c r="U101" s="51"/>
      <c r="V101" s="77"/>
      <c r="W101" s="51"/>
      <c r="X101" s="55">
        <v>410400</v>
      </c>
      <c r="Y101" s="51"/>
      <c r="Z101" s="55">
        <v>410400</v>
      </c>
      <c r="AA101" s="55">
        <v>410400</v>
      </c>
      <c r="AB101" s="100"/>
      <c r="AE101" s="106" t="s">
        <v>115</v>
      </c>
      <c r="AF101" s="102">
        <f t="shared" si="24"/>
        <v>0.99832026280048403</v>
      </c>
      <c r="AG101" s="102">
        <f>(9*((D101-(MIN($D$4:$D$224)))/(MAX($D$4:$D4321)-MIN($D$4:$D$224))))+1</f>
        <v>-0.125</v>
      </c>
      <c r="AH101" s="102">
        <f t="shared" si="25"/>
        <v>0.97582811101163835</v>
      </c>
      <c r="AI101" s="102">
        <f t="shared" si="26"/>
        <v>1.0516110686834352</v>
      </c>
      <c r="AJ101" s="102">
        <f t="shared" si="27"/>
        <v>0.99995412208235257</v>
      </c>
      <c r="AK101" s="102">
        <f t="shared" si="28"/>
        <v>0.99998956814435835</v>
      </c>
      <c r="AL101" s="102">
        <f t="shared" si="29"/>
        <v>0.99992705847074037</v>
      </c>
      <c r="AM101" s="102">
        <f t="shared" si="30"/>
        <v>0.99993411371971974</v>
      </c>
      <c r="AN101" s="102">
        <f t="shared" si="31"/>
        <v>0.99996079097669677</v>
      </c>
      <c r="AO101" s="102">
        <f t="shared" si="32"/>
        <v>0.99980452842482492</v>
      </c>
      <c r="AP101" s="102">
        <f t="shared" si="33"/>
        <v>1.2984896768221936</v>
      </c>
      <c r="AQ101" s="102">
        <f t="shared" si="34"/>
        <v>1.2980136605498032</v>
      </c>
      <c r="AR101" s="102">
        <f t="shared" si="35"/>
        <v>1.0634602359092791</v>
      </c>
      <c r="AS101" s="102">
        <f t="shared" si="36"/>
        <v>0.99999587352781072</v>
      </c>
      <c r="AT101" s="102">
        <f t="shared" si="37"/>
        <v>1.0266329629705582</v>
      </c>
      <c r="AU101" s="102">
        <f t="shared" si="38"/>
        <v>1.0335581299254075</v>
      </c>
      <c r="AV101" s="102">
        <f t="shared" si="39"/>
        <v>0.99998637477910002</v>
      </c>
      <c r="AW101" s="102">
        <f t="shared" si="40"/>
        <v>0.99982173811628217</v>
      </c>
      <c r="AX101" s="102">
        <f t="shared" si="41"/>
        <v>0.99982173811628217</v>
      </c>
      <c r="AY101" s="102">
        <f t="shared" si="42"/>
        <v>0.47058823529411764</v>
      </c>
      <c r="AZ101" s="102">
        <f t="shared" si="43"/>
        <v>1</v>
      </c>
      <c r="BA101" s="102">
        <f t="shared" si="44"/>
        <v>1.1772312751126337</v>
      </c>
      <c r="BB101" s="102">
        <f t="shared" si="45"/>
        <v>1.022660522354798</v>
      </c>
      <c r="BC101" s="102">
        <f t="shared" si="46"/>
        <v>1</v>
      </c>
      <c r="BD101" s="13">
        <f t="shared" si="47"/>
        <v>0.97044125199135445</v>
      </c>
    </row>
    <row r="102" spans="2:56">
      <c r="B102" s="32" t="s">
        <v>116</v>
      </c>
      <c r="C102" s="40">
        <v>20000</v>
      </c>
      <c r="D102" s="77"/>
      <c r="E102" s="50"/>
      <c r="F102" s="55">
        <v>910</v>
      </c>
      <c r="G102" s="51">
        <v>910</v>
      </c>
      <c r="H102" s="55"/>
      <c r="I102" s="51">
        <v>546</v>
      </c>
      <c r="J102" s="55">
        <v>318.5</v>
      </c>
      <c r="K102" s="41">
        <v>864.5</v>
      </c>
      <c r="L102" s="55">
        <v>318.5</v>
      </c>
      <c r="M102" s="51">
        <v>864.5</v>
      </c>
      <c r="N102" s="55">
        <v>864.5</v>
      </c>
      <c r="O102" s="51">
        <v>441504</v>
      </c>
      <c r="P102" s="55"/>
      <c r="Q102" s="51">
        <v>441504</v>
      </c>
      <c r="R102" s="150">
        <v>441504</v>
      </c>
      <c r="S102" s="6"/>
      <c r="T102" s="55"/>
      <c r="U102" s="51"/>
      <c r="V102" s="77">
        <v>2</v>
      </c>
      <c r="W102" s="51">
        <v>10500</v>
      </c>
      <c r="X102" s="55"/>
      <c r="Y102" s="51"/>
      <c r="Z102" s="55"/>
      <c r="AA102" s="55">
        <v>323850</v>
      </c>
      <c r="AB102" s="100"/>
      <c r="AE102" s="106" t="s">
        <v>116</v>
      </c>
      <c r="AF102" s="102">
        <f t="shared" si="24"/>
        <v>1.0319150067908043</v>
      </c>
      <c r="AG102" s="102">
        <f>(9*((D102-(MIN($D$4:$D$224)))/(MAX($D$4:$D4322)-MIN($D$4:$D$224))))+1</f>
        <v>-0.125</v>
      </c>
      <c r="AH102" s="102">
        <f t="shared" si="25"/>
        <v>0.97582811101163835</v>
      </c>
      <c r="AI102" s="102">
        <f t="shared" si="26"/>
        <v>1.0117079162883718</v>
      </c>
      <c r="AJ102" s="102">
        <f t="shared" si="27"/>
        <v>1.0993562769851364</v>
      </c>
      <c r="AK102" s="102">
        <f t="shared" si="28"/>
        <v>0.99998956814435835</v>
      </c>
      <c r="AL102" s="102">
        <f t="shared" si="29"/>
        <v>1.1658690375365215</v>
      </c>
      <c r="AM102" s="102">
        <f t="shared" si="30"/>
        <v>1.1048580150659961</v>
      </c>
      <c r="AN102" s="102">
        <f t="shared" si="31"/>
        <v>1.1694417942049062</v>
      </c>
      <c r="AO102" s="102">
        <f t="shared" si="32"/>
        <v>1.3110930118911874</v>
      </c>
      <c r="AP102" s="102">
        <f t="shared" si="33"/>
        <v>1.067879699269122</v>
      </c>
      <c r="AQ102" s="102">
        <f t="shared" si="34"/>
        <v>1.0677859905292897</v>
      </c>
      <c r="AR102" s="102">
        <f t="shared" si="35"/>
        <v>1.0170741335628339</v>
      </c>
      <c r="AS102" s="102">
        <f t="shared" si="36"/>
        <v>0.99999587352781072</v>
      </c>
      <c r="AT102" s="102">
        <f t="shared" si="37"/>
        <v>1.0071673976085505</v>
      </c>
      <c r="AU102" s="102">
        <f t="shared" si="38"/>
        <v>1.0090310815375925</v>
      </c>
      <c r="AV102" s="102">
        <f t="shared" si="39"/>
        <v>0.99998637477910002</v>
      </c>
      <c r="AW102" s="102">
        <f t="shared" si="40"/>
        <v>0.99982173811628217</v>
      </c>
      <c r="AX102" s="102">
        <f t="shared" si="41"/>
        <v>0.99982173811628217</v>
      </c>
      <c r="AY102" s="102">
        <f t="shared" si="42"/>
        <v>1.5294117647058822</v>
      </c>
      <c r="AZ102" s="102">
        <f t="shared" si="43"/>
        <v>1.0023625</v>
      </c>
      <c r="BA102" s="102">
        <f t="shared" si="44"/>
        <v>0.99999509404722975</v>
      </c>
      <c r="BB102" s="102">
        <f t="shared" si="45"/>
        <v>1.0178654518986421</v>
      </c>
      <c r="BC102" s="102">
        <f t="shared" si="46"/>
        <v>1</v>
      </c>
      <c r="BD102" s="13">
        <f t="shared" si="47"/>
        <v>1.0193023989840644</v>
      </c>
    </row>
    <row r="103" spans="2:56">
      <c r="B103" s="32" t="s">
        <v>117</v>
      </c>
      <c r="C103" s="40"/>
      <c r="D103" s="77">
        <v>1</v>
      </c>
      <c r="E103" s="50">
        <v>8000</v>
      </c>
      <c r="F103" s="55"/>
      <c r="G103" s="51"/>
      <c r="H103" s="55"/>
      <c r="I103" s="51"/>
      <c r="J103" s="77"/>
      <c r="K103" s="41"/>
      <c r="L103" s="77"/>
      <c r="M103" s="50"/>
      <c r="N103" s="55"/>
      <c r="O103" s="51">
        <v>444184.56</v>
      </c>
      <c r="P103" s="55">
        <v>148061.51999999999</v>
      </c>
      <c r="Q103" s="51">
        <v>592246.07999999996</v>
      </c>
      <c r="R103" s="150">
        <v>592246.07999999996</v>
      </c>
      <c r="S103" s="6"/>
      <c r="T103" s="55"/>
      <c r="U103" s="51"/>
      <c r="V103" s="77"/>
      <c r="W103" s="51"/>
      <c r="X103" s="55"/>
      <c r="Y103" s="51"/>
      <c r="Z103" s="55"/>
      <c r="AA103" s="55"/>
      <c r="AB103" s="100"/>
      <c r="AE103" s="106" t="s">
        <v>117</v>
      </c>
      <c r="AF103" s="102">
        <f t="shared" si="24"/>
        <v>0.99832026280048403</v>
      </c>
      <c r="AG103" s="102">
        <f>(9*((D103-(MIN($D$4:$D$224)))/(MAX($D$4:$D4323)-MIN($D$4:$D$224))))+1</f>
        <v>1</v>
      </c>
      <c r="AH103" s="102">
        <f t="shared" si="25"/>
        <v>1.4914950760966876</v>
      </c>
      <c r="AI103" s="102">
        <f t="shared" si="26"/>
        <v>0.99914325584563535</v>
      </c>
      <c r="AJ103" s="102">
        <f t="shared" si="27"/>
        <v>0.99995412208235257</v>
      </c>
      <c r="AK103" s="102">
        <f t="shared" si="28"/>
        <v>0.99998956814435835</v>
      </c>
      <c r="AL103" s="102">
        <f t="shared" si="29"/>
        <v>0.99992705847074037</v>
      </c>
      <c r="AM103" s="102">
        <f t="shared" si="30"/>
        <v>0.99993411371971974</v>
      </c>
      <c r="AN103" s="102">
        <f t="shared" si="31"/>
        <v>0.99996079097669677</v>
      </c>
      <c r="AO103" s="102">
        <f t="shared" si="32"/>
        <v>0.99980452842482492</v>
      </c>
      <c r="AP103" s="102">
        <f t="shared" si="33"/>
        <v>0.99996543403504567</v>
      </c>
      <c r="AQ103" s="102">
        <f t="shared" si="34"/>
        <v>0.99998431424493128</v>
      </c>
      <c r="AR103" s="102">
        <f t="shared" si="35"/>
        <v>1.0171778919496617</v>
      </c>
      <c r="AS103" s="102">
        <f t="shared" si="36"/>
        <v>1.0024008953534587</v>
      </c>
      <c r="AT103" s="102">
        <f t="shared" si="37"/>
        <v>1.0096159608304029</v>
      </c>
      <c r="AU103" s="102">
        <f t="shared" si="38"/>
        <v>1.0121163260453228</v>
      </c>
      <c r="AV103" s="102">
        <f t="shared" si="39"/>
        <v>0.99998637477910002</v>
      </c>
      <c r="AW103" s="102">
        <f t="shared" si="40"/>
        <v>0.99982173811628217</v>
      </c>
      <c r="AX103" s="102">
        <f t="shared" si="41"/>
        <v>0.99982173811628217</v>
      </c>
      <c r="AY103" s="102">
        <f t="shared" si="42"/>
        <v>0.47058823529411764</v>
      </c>
      <c r="AZ103" s="102">
        <f t="shared" si="43"/>
        <v>1</v>
      </c>
      <c r="BA103" s="102">
        <f t="shared" si="44"/>
        <v>0.99999509404722975</v>
      </c>
      <c r="BB103" s="102">
        <f t="shared" si="45"/>
        <v>0.99992341183826006</v>
      </c>
      <c r="BC103" s="102">
        <f t="shared" si="46"/>
        <v>1</v>
      </c>
      <c r="BD103" s="13">
        <f t="shared" si="47"/>
        <v>0.9999969246338164</v>
      </c>
    </row>
    <row r="104" spans="2:56">
      <c r="B104" s="32" t="s">
        <v>118</v>
      </c>
      <c r="C104" s="40">
        <v>4000</v>
      </c>
      <c r="D104" s="77"/>
      <c r="E104" s="50"/>
      <c r="F104" s="55">
        <v>4200.8</v>
      </c>
      <c r="G104" s="51">
        <v>4200.8</v>
      </c>
      <c r="H104" s="55"/>
      <c r="I104" s="51">
        <v>3048</v>
      </c>
      <c r="J104" s="55">
        <v>1152.8</v>
      </c>
      <c r="K104" s="41">
        <v>4200.8</v>
      </c>
      <c r="L104" s="55">
        <v>420</v>
      </c>
      <c r="M104" s="51">
        <v>4200.8</v>
      </c>
      <c r="N104" s="55">
        <v>4200.8</v>
      </c>
      <c r="O104" s="51">
        <v>800000</v>
      </c>
      <c r="P104" s="55"/>
      <c r="Q104" s="51">
        <v>800000</v>
      </c>
      <c r="R104" s="150">
        <v>800000</v>
      </c>
      <c r="S104" s="6">
        <v>720000</v>
      </c>
      <c r="T104" s="55"/>
      <c r="U104" s="51"/>
      <c r="V104" s="77"/>
      <c r="W104" s="51"/>
      <c r="X104" s="55">
        <v>576000</v>
      </c>
      <c r="Y104" s="51"/>
      <c r="Z104" s="55"/>
      <c r="AA104" s="55">
        <v>576000</v>
      </c>
      <c r="AB104" s="100"/>
      <c r="AE104" s="106" t="s">
        <v>118</v>
      </c>
      <c r="AF104" s="102">
        <f t="shared" si="24"/>
        <v>1.005039211598548</v>
      </c>
      <c r="AG104" s="102">
        <f>(9*((D104-(MIN($D$4:$D$224)))/(MAX($D$4:$D4324)-MIN($D$4:$D$224))))+1</f>
        <v>-0.125</v>
      </c>
      <c r="AH104" s="102">
        <f t="shared" si="25"/>
        <v>0.97582811101163835</v>
      </c>
      <c r="AI104" s="102">
        <f t="shared" si="26"/>
        <v>1.0571450422059063</v>
      </c>
      <c r="AJ104" s="102">
        <f t="shared" si="27"/>
        <v>1.4588206850665437</v>
      </c>
      <c r="AK104" s="102">
        <f t="shared" si="28"/>
        <v>0.99998956814435835</v>
      </c>
      <c r="AL104" s="102">
        <f t="shared" si="29"/>
        <v>1.9262844800687273</v>
      </c>
      <c r="AM104" s="102">
        <f t="shared" si="30"/>
        <v>1.3797026332550018</v>
      </c>
      <c r="AN104" s="102">
        <f t="shared" si="31"/>
        <v>1.8235071164377294</v>
      </c>
      <c r="AO104" s="102">
        <f t="shared" si="32"/>
        <v>1.4102948362925558</v>
      </c>
      <c r="AP104" s="102">
        <f t="shared" si="33"/>
        <v>1.3299761285351119</v>
      </c>
      <c r="AQ104" s="102">
        <f t="shared" si="34"/>
        <v>1.3294479137074329</v>
      </c>
      <c r="AR104" s="102">
        <f t="shared" si="35"/>
        <v>1.0309506991476887</v>
      </c>
      <c r="AS104" s="102">
        <f t="shared" si="36"/>
        <v>0.99999587352781072</v>
      </c>
      <c r="AT104" s="102">
        <f t="shared" si="37"/>
        <v>1.0129905899167715</v>
      </c>
      <c r="AU104" s="102">
        <f t="shared" si="38"/>
        <v>1.0163684342863626</v>
      </c>
      <c r="AV104" s="102">
        <f t="shared" si="39"/>
        <v>1.0386029668433061</v>
      </c>
      <c r="AW104" s="102">
        <f t="shared" si="40"/>
        <v>0.99982173811628217</v>
      </c>
      <c r="AX104" s="102">
        <f t="shared" si="41"/>
        <v>0.99982173811628217</v>
      </c>
      <c r="AY104" s="102">
        <f t="shared" si="42"/>
        <v>0.47058823529411764</v>
      </c>
      <c r="AZ104" s="102">
        <f t="shared" si="43"/>
        <v>1</v>
      </c>
      <c r="BA104" s="102">
        <f t="shared" si="44"/>
        <v>0.99999509404722975</v>
      </c>
      <c r="BB104" s="102">
        <f t="shared" si="45"/>
        <v>1.0318351458965589</v>
      </c>
      <c r="BC104" s="102">
        <f t="shared" si="46"/>
        <v>1</v>
      </c>
      <c r="BD104" s="13">
        <f t="shared" si="47"/>
        <v>1.090500260063165</v>
      </c>
    </row>
    <row r="105" spans="2:56">
      <c r="B105" s="32" t="s">
        <v>119</v>
      </c>
      <c r="C105" s="40"/>
      <c r="D105" s="77">
        <v>1</v>
      </c>
      <c r="E105" s="50">
        <v>25000</v>
      </c>
      <c r="F105" s="55">
        <v>62.05</v>
      </c>
      <c r="G105" s="51"/>
      <c r="H105" s="55"/>
      <c r="I105" s="51"/>
      <c r="J105" s="77"/>
      <c r="K105" s="41"/>
      <c r="L105" s="77"/>
      <c r="M105" s="50"/>
      <c r="N105" s="55"/>
      <c r="O105" s="51">
        <v>126144</v>
      </c>
      <c r="P105" s="55">
        <v>630720</v>
      </c>
      <c r="Q105" s="51">
        <v>756864</v>
      </c>
      <c r="R105" s="150">
        <v>756864</v>
      </c>
      <c r="S105" s="6"/>
      <c r="T105" s="55"/>
      <c r="U105" s="51"/>
      <c r="V105" s="77"/>
      <c r="W105" s="51"/>
      <c r="X105" s="55">
        <v>240354</v>
      </c>
      <c r="Y105" s="51"/>
      <c r="Z105" s="55">
        <v>240354</v>
      </c>
      <c r="AA105" s="55">
        <v>240354</v>
      </c>
      <c r="AB105" s="100"/>
      <c r="AE105" s="106" t="s">
        <v>119</v>
      </c>
      <c r="AF105" s="102">
        <f t="shared" si="24"/>
        <v>0.99832026280048403</v>
      </c>
      <c r="AG105" s="102">
        <f>(9*((D105-(MIN($D$4:$D$224)))/(MAX($D$4:$D4325)-MIN($D$4:$D$224))))+1</f>
        <v>1</v>
      </c>
      <c r="AH105" s="102">
        <f t="shared" si="25"/>
        <v>2.5872873769024172</v>
      </c>
      <c r="AI105" s="102">
        <f t="shared" si="26"/>
        <v>1</v>
      </c>
      <c r="AJ105" s="102">
        <f t="shared" si="27"/>
        <v>0.99995412208235257</v>
      </c>
      <c r="AK105" s="102">
        <f t="shared" si="28"/>
        <v>0.99998956814435835</v>
      </c>
      <c r="AL105" s="102">
        <f t="shared" si="29"/>
        <v>0.99992705847074037</v>
      </c>
      <c r="AM105" s="102">
        <f t="shared" si="30"/>
        <v>0.99993411371971974</v>
      </c>
      <c r="AN105" s="102">
        <f t="shared" si="31"/>
        <v>0.99996079097669677</v>
      </c>
      <c r="AO105" s="102">
        <f t="shared" si="32"/>
        <v>0.99980452842482492</v>
      </c>
      <c r="AP105" s="102">
        <f t="shared" si="33"/>
        <v>0.99996543403504567</v>
      </c>
      <c r="AQ105" s="102">
        <f t="shared" si="34"/>
        <v>0.99998431424493128</v>
      </c>
      <c r="AR105" s="102">
        <f t="shared" si="35"/>
        <v>1.0048672645242958</v>
      </c>
      <c r="AS105" s="102">
        <f t="shared" si="36"/>
        <v>1.0102409079288674</v>
      </c>
      <c r="AT105" s="102">
        <f t="shared" si="37"/>
        <v>1.0122899148090787</v>
      </c>
      <c r="AU105" s="102">
        <f t="shared" si="38"/>
        <v>1.0154855679554384</v>
      </c>
      <c r="AV105" s="102">
        <f t="shared" si="39"/>
        <v>0.99998637477910002</v>
      </c>
      <c r="AW105" s="102">
        <f t="shared" si="40"/>
        <v>0.99982173811628217</v>
      </c>
      <c r="AX105" s="102">
        <f t="shared" si="41"/>
        <v>0.99982173811628217</v>
      </c>
      <c r="AY105" s="102">
        <f t="shared" si="42"/>
        <v>0.47058823529411764</v>
      </c>
      <c r="AZ105" s="102">
        <f t="shared" si="43"/>
        <v>1</v>
      </c>
      <c r="BA105" s="102">
        <f t="shared" si="44"/>
        <v>1.103794862721192</v>
      </c>
      <c r="BB105" s="102">
        <f t="shared" si="45"/>
        <v>1.0132395801157745</v>
      </c>
      <c r="BC105" s="102">
        <f t="shared" si="46"/>
        <v>1</v>
      </c>
      <c r="BD105" s="13">
        <f t="shared" si="47"/>
        <v>1.0506359897567499</v>
      </c>
    </row>
    <row r="106" spans="2:56">
      <c r="B106" s="32" t="s">
        <v>120</v>
      </c>
      <c r="C106" s="40"/>
      <c r="D106" s="77">
        <v>1</v>
      </c>
      <c r="E106" s="50">
        <v>4000</v>
      </c>
      <c r="F106" s="55">
        <v>2170</v>
      </c>
      <c r="G106" s="51"/>
      <c r="H106" s="55"/>
      <c r="I106" s="51"/>
      <c r="J106" s="77"/>
      <c r="K106" s="41"/>
      <c r="L106" s="77"/>
      <c r="M106" s="50"/>
      <c r="N106" s="55"/>
      <c r="O106" s="51">
        <v>1399680</v>
      </c>
      <c r="P106" s="55">
        <v>1399680</v>
      </c>
      <c r="Q106" s="51">
        <v>2799360</v>
      </c>
      <c r="R106" s="150">
        <v>2799360</v>
      </c>
      <c r="S106" s="6"/>
      <c r="T106" s="55"/>
      <c r="U106" s="51"/>
      <c r="V106" s="77"/>
      <c r="W106" s="51"/>
      <c r="X106" s="55">
        <v>1923696</v>
      </c>
      <c r="Y106" s="51"/>
      <c r="Z106" s="55"/>
      <c r="AA106" s="55">
        <v>1923696</v>
      </c>
      <c r="AB106" s="100"/>
      <c r="AE106" s="106" t="s">
        <v>120</v>
      </c>
      <c r="AF106" s="102">
        <f t="shared" si="24"/>
        <v>0.99832026280048403</v>
      </c>
      <c r="AG106" s="102">
        <f>(9*((D106-(MIN($D$4:$D$224)))/(MAX($D$4:$D4326)-MIN($D$4:$D$224))))+1</f>
        <v>1</v>
      </c>
      <c r="AH106" s="102">
        <f t="shared" si="25"/>
        <v>1.2336615935541628</v>
      </c>
      <c r="AI106" s="102">
        <f t="shared" si="26"/>
        <v>1.0291051384398526</v>
      </c>
      <c r="AJ106" s="102">
        <f t="shared" si="27"/>
        <v>0.99995412208235257</v>
      </c>
      <c r="AK106" s="102">
        <f t="shared" si="28"/>
        <v>0.99998956814435835</v>
      </c>
      <c r="AL106" s="102">
        <f t="shared" si="29"/>
        <v>0.99992705847074037</v>
      </c>
      <c r="AM106" s="102">
        <f t="shared" si="30"/>
        <v>0.99993411371971974</v>
      </c>
      <c r="AN106" s="102">
        <f t="shared" si="31"/>
        <v>0.99996079097669677</v>
      </c>
      <c r="AO106" s="102">
        <f t="shared" si="32"/>
        <v>0.99980452842482492</v>
      </c>
      <c r="AP106" s="102">
        <f t="shared" si="33"/>
        <v>0.99996543403504567</v>
      </c>
      <c r="AQ106" s="102">
        <f t="shared" si="34"/>
        <v>0.99998431424493128</v>
      </c>
      <c r="AR106" s="102">
        <f t="shared" si="35"/>
        <v>1.0541629493538993</v>
      </c>
      <c r="AS106" s="102">
        <f t="shared" si="36"/>
        <v>1.0227314293219365</v>
      </c>
      <c r="AT106" s="102">
        <f t="shared" si="37"/>
        <v>1.0454669851160625</v>
      </c>
      <c r="AU106" s="102">
        <f t="shared" si="38"/>
        <v>1.0572894197137621</v>
      </c>
      <c r="AV106" s="102">
        <f t="shared" si="39"/>
        <v>0.99998637477910002</v>
      </c>
      <c r="AW106" s="102">
        <f t="shared" si="40"/>
        <v>0.99982173811628217</v>
      </c>
      <c r="AX106" s="102">
        <f t="shared" si="41"/>
        <v>0.99982173811628217</v>
      </c>
      <c r="AY106" s="102">
        <f t="shared" si="42"/>
        <v>0.47058823529411764</v>
      </c>
      <c r="AZ106" s="102">
        <f t="shared" si="43"/>
        <v>1</v>
      </c>
      <c r="BA106" s="102">
        <f t="shared" si="44"/>
        <v>0.99999509404722975</v>
      </c>
      <c r="BB106" s="102">
        <f t="shared" si="45"/>
        <v>1.1065006256594634</v>
      </c>
      <c r="BC106" s="102">
        <f t="shared" si="46"/>
        <v>1</v>
      </c>
      <c r="BD106" s="13">
        <f t="shared" si="47"/>
        <v>1.0007071464338042</v>
      </c>
    </row>
    <row r="107" spans="2:56">
      <c r="B107" s="32" t="s">
        <v>121</v>
      </c>
      <c r="C107" s="40"/>
      <c r="D107" s="77"/>
      <c r="E107" s="50"/>
      <c r="F107" s="55">
        <v>1188</v>
      </c>
      <c r="G107" s="51">
        <v>1188</v>
      </c>
      <c r="H107" s="55"/>
      <c r="I107" s="51">
        <v>939</v>
      </c>
      <c r="J107" s="55">
        <v>249</v>
      </c>
      <c r="K107" s="41">
        <v>1188</v>
      </c>
      <c r="L107" s="77"/>
      <c r="M107" s="51">
        <v>1188</v>
      </c>
      <c r="N107" s="55">
        <v>1188</v>
      </c>
      <c r="O107" s="51">
        <v>653184</v>
      </c>
      <c r="P107" s="55"/>
      <c r="Q107" s="51">
        <v>653184</v>
      </c>
      <c r="R107" s="150">
        <v>653184</v>
      </c>
      <c r="S107" s="6"/>
      <c r="T107" s="55"/>
      <c r="U107" s="51"/>
      <c r="V107" s="77"/>
      <c r="W107" s="51"/>
      <c r="X107" s="55">
        <v>528768</v>
      </c>
      <c r="Y107" s="51"/>
      <c r="Z107" s="55"/>
      <c r="AA107" s="55">
        <v>528768</v>
      </c>
      <c r="AB107" s="100"/>
      <c r="AE107" s="106" t="s">
        <v>121</v>
      </c>
      <c r="AF107" s="102">
        <f t="shared" si="24"/>
        <v>0.99832026280048403</v>
      </c>
      <c r="AG107" s="102">
        <f>(9*((D107-(MIN($D$4:$D$224)))/(MAX($D$4:$D4327)-MIN($D$4:$D$224))))+1</f>
        <v>-0.125</v>
      </c>
      <c r="AH107" s="102">
        <f t="shared" si="25"/>
        <v>0.97582811101163835</v>
      </c>
      <c r="AI107" s="102">
        <f t="shared" si="26"/>
        <v>1.0155463510170317</v>
      </c>
      <c r="AJ107" s="102">
        <f t="shared" si="27"/>
        <v>1.1297230891422505</v>
      </c>
      <c r="AK107" s="102">
        <f t="shared" si="28"/>
        <v>0.99998956814435835</v>
      </c>
      <c r="AL107" s="102">
        <f t="shared" si="29"/>
        <v>1.2853107916992539</v>
      </c>
      <c r="AM107" s="102">
        <f t="shared" si="30"/>
        <v>1.081962532668614</v>
      </c>
      <c r="AN107" s="102">
        <f t="shared" si="31"/>
        <v>1.2328623893978801</v>
      </c>
      <c r="AO107" s="102">
        <f t="shared" si="32"/>
        <v>0.99980452842482492</v>
      </c>
      <c r="AP107" s="102">
        <f t="shared" si="33"/>
        <v>1.0932935394116594</v>
      </c>
      <c r="AQ107" s="102">
        <f t="shared" si="34"/>
        <v>1.0931576993528755</v>
      </c>
      <c r="AR107" s="102">
        <f t="shared" si="35"/>
        <v>1.0252677853832226</v>
      </c>
      <c r="AS107" s="102">
        <f t="shared" si="36"/>
        <v>0.99999587352781072</v>
      </c>
      <c r="AT107" s="102">
        <f t="shared" si="37"/>
        <v>1.0106057995650695</v>
      </c>
      <c r="AU107" s="102">
        <f t="shared" si="38"/>
        <v>1.0133635450235439</v>
      </c>
      <c r="AV107" s="102">
        <f t="shared" si="39"/>
        <v>0.99998637477910002</v>
      </c>
      <c r="AW107" s="102">
        <f t="shared" si="40"/>
        <v>0.99982173811628217</v>
      </c>
      <c r="AX107" s="102">
        <f t="shared" si="41"/>
        <v>0.99982173811628217</v>
      </c>
      <c r="AY107" s="102">
        <f t="shared" si="42"/>
        <v>0.47058823529411764</v>
      </c>
      <c r="AZ107" s="102">
        <f t="shared" si="43"/>
        <v>1</v>
      </c>
      <c r="BA107" s="102">
        <f t="shared" si="44"/>
        <v>0.99999509404722975</v>
      </c>
      <c r="BB107" s="102">
        <f t="shared" si="45"/>
        <v>1.0292183837037783</v>
      </c>
      <c r="BC107" s="102">
        <f t="shared" si="46"/>
        <v>1</v>
      </c>
      <c r="BD107" s="13">
        <f t="shared" si="47"/>
        <v>0.97206097627613774</v>
      </c>
    </row>
    <row r="108" spans="2:56">
      <c r="B108" s="32" t="s">
        <v>122</v>
      </c>
      <c r="C108" s="40"/>
      <c r="D108" s="77">
        <v>1</v>
      </c>
      <c r="E108" s="50">
        <v>12000</v>
      </c>
      <c r="F108" s="55">
        <v>182</v>
      </c>
      <c r="G108" s="51"/>
      <c r="H108" s="55"/>
      <c r="I108" s="51"/>
      <c r="J108" s="77"/>
      <c r="K108" s="41"/>
      <c r="L108" s="77"/>
      <c r="M108" s="50"/>
      <c r="N108" s="55"/>
      <c r="O108" s="51"/>
      <c r="P108" s="55">
        <v>283824</v>
      </c>
      <c r="Q108" s="51">
        <v>283824</v>
      </c>
      <c r="R108" s="150">
        <v>283824</v>
      </c>
      <c r="S108" s="6"/>
      <c r="T108" s="55">
        <v>189216</v>
      </c>
      <c r="U108" s="51">
        <v>189216</v>
      </c>
      <c r="V108" s="77">
        <v>1</v>
      </c>
      <c r="W108" s="51">
        <v>60</v>
      </c>
      <c r="X108" s="55">
        <v>0</v>
      </c>
      <c r="Y108" s="51">
        <v>189216</v>
      </c>
      <c r="Z108" s="55"/>
      <c r="AA108" s="55">
        <v>189216</v>
      </c>
      <c r="AB108" s="100"/>
      <c r="AE108" s="106" t="s">
        <v>122</v>
      </c>
      <c r="AF108" s="102">
        <f t="shared" si="24"/>
        <v>0.99832026280048403</v>
      </c>
      <c r="AG108" s="102">
        <f>(9*((D108-(MIN($D$4:$D$224)))/(MAX($D$4:$D4328)-MIN($D$4:$D$224))))+1</f>
        <v>1</v>
      </c>
      <c r="AH108" s="102">
        <f t="shared" si="25"/>
        <v>1.7493285586392122</v>
      </c>
      <c r="AI108" s="102">
        <f t="shared" si="26"/>
        <v>1.0016561879341828</v>
      </c>
      <c r="AJ108" s="102">
        <f t="shared" si="27"/>
        <v>0.99995412208235257</v>
      </c>
      <c r="AK108" s="102">
        <f t="shared" si="28"/>
        <v>0.99998956814435835</v>
      </c>
      <c r="AL108" s="102">
        <f t="shared" si="29"/>
        <v>0.99992705847074037</v>
      </c>
      <c r="AM108" s="102">
        <f t="shared" si="30"/>
        <v>0.99993411371971974</v>
      </c>
      <c r="AN108" s="102">
        <f t="shared" si="31"/>
        <v>0.99996079097669677</v>
      </c>
      <c r="AO108" s="102">
        <f t="shared" si="32"/>
        <v>0.99980452842482492</v>
      </c>
      <c r="AP108" s="102">
        <f t="shared" si="33"/>
        <v>0.99996543403504567</v>
      </c>
      <c r="AQ108" s="102">
        <f t="shared" si="34"/>
        <v>0.99998431424493128</v>
      </c>
      <c r="AR108" s="102">
        <f t="shared" si="35"/>
        <v>0.99998451690888057</v>
      </c>
      <c r="AS108" s="102">
        <f t="shared" si="36"/>
        <v>1.0046061390082861</v>
      </c>
      <c r="AT108" s="102">
        <f t="shared" si="37"/>
        <v>1.0046061390082861</v>
      </c>
      <c r="AU108" s="102">
        <f t="shared" si="38"/>
        <v>1.0058038383286694</v>
      </c>
      <c r="AV108" s="102">
        <f t="shared" si="39"/>
        <v>0.99998637477910002</v>
      </c>
      <c r="AW108" s="102">
        <f t="shared" si="40"/>
        <v>1.0395040917510421</v>
      </c>
      <c r="AX108" s="102">
        <f t="shared" si="41"/>
        <v>1.0395040917510421</v>
      </c>
      <c r="AY108" s="102">
        <f t="shared" si="42"/>
        <v>1</v>
      </c>
      <c r="AZ108" s="102">
        <f t="shared" si="43"/>
        <v>1.0000135000000001</v>
      </c>
      <c r="BA108" s="102">
        <f t="shared" si="44"/>
        <v>0.99999509404722975</v>
      </c>
      <c r="BB108" s="102">
        <f t="shared" si="45"/>
        <v>1.0104064164764113</v>
      </c>
      <c r="BC108" s="102">
        <f t="shared" si="46"/>
        <v>1</v>
      </c>
      <c r="BD108" s="13">
        <f t="shared" si="47"/>
        <v>1.0355514642304791</v>
      </c>
    </row>
    <row r="109" spans="2:56">
      <c r="B109" s="32" t="s">
        <v>123</v>
      </c>
      <c r="C109" s="40"/>
      <c r="D109" s="77">
        <v>1</v>
      </c>
      <c r="E109" s="50">
        <v>100000</v>
      </c>
      <c r="F109" s="55">
        <v>34675</v>
      </c>
      <c r="G109" s="51"/>
      <c r="H109" s="55"/>
      <c r="I109" s="51"/>
      <c r="J109" s="77"/>
      <c r="K109" s="41"/>
      <c r="L109" s="77"/>
      <c r="M109" s="50"/>
      <c r="N109" s="55"/>
      <c r="O109" s="51">
        <v>14191200</v>
      </c>
      <c r="P109" s="55"/>
      <c r="Q109" s="51">
        <v>14191200</v>
      </c>
      <c r="R109" s="150">
        <v>14191200</v>
      </c>
      <c r="S109" s="6"/>
      <c r="T109" s="55">
        <v>2628000</v>
      </c>
      <c r="U109" s="51">
        <v>2628000</v>
      </c>
      <c r="V109" s="77">
        <v>1</v>
      </c>
      <c r="W109" s="51">
        <v>2400</v>
      </c>
      <c r="X109" s="55">
        <v>0</v>
      </c>
      <c r="Y109" s="51">
        <v>2628000</v>
      </c>
      <c r="Z109" s="55"/>
      <c r="AA109" s="55">
        <v>2628000</v>
      </c>
      <c r="AB109" s="100"/>
      <c r="AE109" s="106" t="s">
        <v>123</v>
      </c>
      <c r="AF109" s="102">
        <f t="shared" si="24"/>
        <v>0.99832026280048403</v>
      </c>
      <c r="AG109" s="102">
        <f>(9*((D109-(MIN($D$4:$D$224)))/(MAX($D$4:$D4329)-MIN($D$4:$D$224))))+1</f>
        <v>1</v>
      </c>
      <c r="AH109" s="102">
        <f t="shared" si="25"/>
        <v>7.4216651745747537</v>
      </c>
      <c r="AI109" s="102">
        <f t="shared" si="26"/>
        <v>1.4779120479905594</v>
      </c>
      <c r="AJ109" s="102">
        <f t="shared" si="27"/>
        <v>0.99995412208235257</v>
      </c>
      <c r="AK109" s="102">
        <f t="shared" si="28"/>
        <v>0.99998956814435835</v>
      </c>
      <c r="AL109" s="102">
        <f t="shared" si="29"/>
        <v>0.99992705847074037</v>
      </c>
      <c r="AM109" s="102">
        <f t="shared" si="30"/>
        <v>0.99993411371971974</v>
      </c>
      <c r="AN109" s="102">
        <f t="shared" si="31"/>
        <v>0.99996079097669677</v>
      </c>
      <c r="AO109" s="102">
        <f t="shared" si="32"/>
        <v>0.99980452842482492</v>
      </c>
      <c r="AP109" s="102">
        <f t="shared" si="33"/>
        <v>0.99996543403504567</v>
      </c>
      <c r="AQ109" s="102">
        <f t="shared" si="34"/>
        <v>0.99998431424493128</v>
      </c>
      <c r="AR109" s="102">
        <f t="shared" si="35"/>
        <v>1.5492936236430981</v>
      </c>
      <c r="AS109" s="102">
        <f t="shared" si="36"/>
        <v>0.99999587352781072</v>
      </c>
      <c r="AT109" s="102">
        <f t="shared" si="37"/>
        <v>1.230509147551587</v>
      </c>
      <c r="AU109" s="102">
        <f t="shared" si="38"/>
        <v>1.2904466893556821</v>
      </c>
      <c r="AV109" s="102">
        <f t="shared" si="39"/>
        <v>0.99998637477910002</v>
      </c>
      <c r="AW109" s="102">
        <f t="shared" si="40"/>
        <v>1.5509655385990575</v>
      </c>
      <c r="AX109" s="102">
        <f t="shared" si="41"/>
        <v>1.5509655385990575</v>
      </c>
      <c r="AY109" s="102">
        <f t="shared" si="42"/>
        <v>1</v>
      </c>
      <c r="AZ109" s="102">
        <f t="shared" si="43"/>
        <v>1.00054</v>
      </c>
      <c r="BA109" s="102">
        <f t="shared" si="44"/>
        <v>0.99999509404722975</v>
      </c>
      <c r="BB109" s="102">
        <f t="shared" si="45"/>
        <v>1.1455206984792483</v>
      </c>
      <c r="BC109" s="102">
        <f t="shared" si="46"/>
        <v>1</v>
      </c>
      <c r="BD109" s="13">
        <f t="shared" si="47"/>
        <v>1.383984833085264</v>
      </c>
    </row>
    <row r="110" spans="2:56">
      <c r="B110" s="32" t="s">
        <v>124</v>
      </c>
      <c r="C110" s="40">
        <v>25000</v>
      </c>
      <c r="D110" s="77"/>
      <c r="E110" s="50"/>
      <c r="F110" s="55">
        <v>18356</v>
      </c>
      <c r="G110" s="51"/>
      <c r="H110" s="55"/>
      <c r="I110" s="51"/>
      <c r="J110" s="77"/>
      <c r="K110" s="41"/>
      <c r="L110" s="77"/>
      <c r="M110" s="50"/>
      <c r="N110" s="55"/>
      <c r="O110" s="51">
        <v>3374352</v>
      </c>
      <c r="P110" s="55"/>
      <c r="Q110" s="51">
        <v>3374352</v>
      </c>
      <c r="R110" s="150"/>
      <c r="S110" s="6"/>
      <c r="T110" s="55"/>
      <c r="U110" s="51">
        <v>21900</v>
      </c>
      <c r="V110" s="77">
        <v>2</v>
      </c>
      <c r="W110" s="51">
        <v>7500</v>
      </c>
      <c r="X110" s="55"/>
      <c r="Y110" s="51"/>
      <c r="Z110" s="55"/>
      <c r="AA110" s="55">
        <v>21900</v>
      </c>
      <c r="AB110" s="100"/>
      <c r="AE110" s="106" t="s">
        <v>124</v>
      </c>
      <c r="AF110" s="102">
        <f t="shared" si="24"/>
        <v>1.0403136927883843</v>
      </c>
      <c r="AG110" s="102">
        <f>(9*((D110-(MIN($D$4:$D$224)))/(MAX($D$4:$D4330)-MIN($D$4:$D$224))))+1</f>
        <v>-0.125</v>
      </c>
      <c r="AH110" s="102">
        <f t="shared" si="25"/>
        <v>0.97582811101163835</v>
      </c>
      <c r="AI110" s="102">
        <f t="shared" si="26"/>
        <v>1.2525904064905446</v>
      </c>
      <c r="AJ110" s="102">
        <f t="shared" si="27"/>
        <v>0.99995412208235257</v>
      </c>
      <c r="AK110" s="102">
        <f t="shared" si="28"/>
        <v>0.99998956814435835</v>
      </c>
      <c r="AL110" s="102">
        <f t="shared" si="29"/>
        <v>0.99992705847074037</v>
      </c>
      <c r="AM110" s="102">
        <f t="shared" si="30"/>
        <v>0.99993411371971974</v>
      </c>
      <c r="AN110" s="102">
        <f t="shared" si="31"/>
        <v>0.99996079097669677</v>
      </c>
      <c r="AO110" s="102">
        <f t="shared" si="32"/>
        <v>0.99980452842482492</v>
      </c>
      <c r="AP110" s="102">
        <f t="shared" si="33"/>
        <v>0.99996543403504567</v>
      </c>
      <c r="AQ110" s="102">
        <f t="shared" si="34"/>
        <v>0.99998431424493128</v>
      </c>
      <c r="AR110" s="102">
        <f t="shared" si="35"/>
        <v>1.130598015621239</v>
      </c>
      <c r="AS110" s="102">
        <f t="shared" si="36"/>
        <v>0.99999587352781072</v>
      </c>
      <c r="AT110" s="102">
        <f t="shared" si="37"/>
        <v>1.0548068075734642</v>
      </c>
      <c r="AU110" s="102">
        <f t="shared" si="38"/>
        <v>0.99999480055260781</v>
      </c>
      <c r="AV110" s="102">
        <f t="shared" si="39"/>
        <v>0.99998637477910002</v>
      </c>
      <c r="AW110" s="102">
        <f t="shared" si="40"/>
        <v>0.99982173811628217</v>
      </c>
      <c r="AX110" s="102">
        <f t="shared" si="41"/>
        <v>1.0044146031203054</v>
      </c>
      <c r="AY110" s="102">
        <f t="shared" si="42"/>
        <v>1.5294117647058822</v>
      </c>
      <c r="AZ110" s="102">
        <f t="shared" si="43"/>
        <v>1.0016875000000001</v>
      </c>
      <c r="BA110" s="102">
        <f t="shared" si="44"/>
        <v>0.99999509404722975</v>
      </c>
      <c r="BB110" s="102">
        <f t="shared" si="45"/>
        <v>1.0011367225602683</v>
      </c>
      <c r="BC110" s="102">
        <f t="shared" si="46"/>
        <v>1</v>
      </c>
      <c r="BD110" s="13">
        <f t="shared" si="47"/>
        <v>0.99437922645805932</v>
      </c>
    </row>
    <row r="111" spans="2:56">
      <c r="B111" s="32" t="s">
        <v>125</v>
      </c>
      <c r="C111" s="40"/>
      <c r="D111" s="77">
        <v>1</v>
      </c>
      <c r="E111" s="50">
        <v>4000</v>
      </c>
      <c r="F111" s="55">
        <v>82461</v>
      </c>
      <c r="G111" s="51">
        <v>336</v>
      </c>
      <c r="H111" s="55">
        <v>336</v>
      </c>
      <c r="I111" s="51"/>
      <c r="J111" s="77"/>
      <c r="K111" s="41">
        <v>336</v>
      </c>
      <c r="L111" s="77"/>
      <c r="M111" s="50"/>
      <c r="N111" s="55">
        <v>336</v>
      </c>
      <c r="O111" s="51">
        <v>3908822</v>
      </c>
      <c r="P111" s="55">
        <v>10881562</v>
      </c>
      <c r="Q111" s="51">
        <v>14790384</v>
      </c>
      <c r="R111" s="150">
        <v>14790384</v>
      </c>
      <c r="S111" s="6"/>
      <c r="T111" s="55"/>
      <c r="U111" s="51"/>
      <c r="V111" s="77"/>
      <c r="W111" s="51"/>
      <c r="X111" s="55">
        <v>4790329</v>
      </c>
      <c r="Y111" s="51"/>
      <c r="Z111" s="55">
        <v>4790329</v>
      </c>
      <c r="AA111" s="55">
        <v>4790329</v>
      </c>
      <c r="AB111" s="100"/>
      <c r="AE111" s="106" t="s">
        <v>125</v>
      </c>
      <c r="AF111" s="102">
        <f t="shared" si="24"/>
        <v>0.99832026280048403</v>
      </c>
      <c r="AG111" s="102">
        <f>(9*((D111-(MIN($D$4:$D$224)))/(MAX($D$4:$D4331)-MIN($D$4:$D$224))))+1</f>
        <v>1</v>
      </c>
      <c r="AH111" s="102">
        <f t="shared" si="25"/>
        <v>1.2336615935541628</v>
      </c>
      <c r="AI111" s="102">
        <f t="shared" si="26"/>
        <v>2.1377086017450608</v>
      </c>
      <c r="AJ111" s="102">
        <f t="shared" si="27"/>
        <v>1.0366564562003036</v>
      </c>
      <c r="AK111" s="102">
        <f t="shared" si="28"/>
        <v>1.35049991770425</v>
      </c>
      <c r="AL111" s="102">
        <f t="shared" si="29"/>
        <v>0.99992705847074037</v>
      </c>
      <c r="AM111" s="102">
        <f t="shared" si="30"/>
        <v>0.99993411371971974</v>
      </c>
      <c r="AN111" s="102">
        <f t="shared" si="31"/>
        <v>1.0658319501261224</v>
      </c>
      <c r="AO111" s="102">
        <f t="shared" si="32"/>
        <v>0.99980452842482492</v>
      </c>
      <c r="AP111" s="102">
        <f t="shared" si="33"/>
        <v>0.99996543403504567</v>
      </c>
      <c r="AQ111" s="102">
        <f t="shared" si="34"/>
        <v>1.0263363827603094</v>
      </c>
      <c r="AR111" s="102">
        <f t="shared" si="35"/>
        <v>1.1512861348977088</v>
      </c>
      <c r="AS111" s="102">
        <f t="shared" si="36"/>
        <v>1.1767493886014275</v>
      </c>
      <c r="AT111" s="102">
        <f t="shared" si="37"/>
        <v>1.2402419302325909</v>
      </c>
      <c r="AU111" s="102">
        <f t="shared" si="38"/>
        <v>1.3027102135495894</v>
      </c>
      <c r="AV111" s="102">
        <f t="shared" si="39"/>
        <v>0.99998637477910002</v>
      </c>
      <c r="AW111" s="102">
        <f t="shared" si="40"/>
        <v>0.99982173811628217</v>
      </c>
      <c r="AX111" s="102">
        <f t="shared" si="41"/>
        <v>0.99982173811628217</v>
      </c>
      <c r="AY111" s="102">
        <f t="shared" si="42"/>
        <v>0.47058823529411764</v>
      </c>
      <c r="AZ111" s="102">
        <f t="shared" si="43"/>
        <v>1</v>
      </c>
      <c r="BA111" s="102">
        <f t="shared" si="44"/>
        <v>3.0687563465005803</v>
      </c>
      <c r="BB111" s="102">
        <f t="shared" si="45"/>
        <v>1.2653187331920037</v>
      </c>
      <c r="BC111" s="102">
        <f t="shared" si="46"/>
        <v>1</v>
      </c>
      <c r="BD111" s="13">
        <f t="shared" si="47"/>
        <v>1.1884969638675293</v>
      </c>
    </row>
    <row r="112" spans="2:56">
      <c r="B112" s="32" t="s">
        <v>126</v>
      </c>
      <c r="C112" s="40"/>
      <c r="D112" s="77">
        <v>2</v>
      </c>
      <c r="E112" s="50">
        <v>21200</v>
      </c>
      <c r="F112" s="55">
        <v>1548</v>
      </c>
      <c r="G112" s="51"/>
      <c r="H112" s="55"/>
      <c r="I112" s="51"/>
      <c r="J112" s="77"/>
      <c r="K112" s="41"/>
      <c r="L112" s="77"/>
      <c r="M112" s="50"/>
      <c r="N112" s="55"/>
      <c r="O112" s="51">
        <v>283824</v>
      </c>
      <c r="P112" s="55"/>
      <c r="Q112" s="51">
        <v>283824</v>
      </c>
      <c r="R112" s="150">
        <v>283824</v>
      </c>
      <c r="S112" s="6"/>
      <c r="T112" s="55"/>
      <c r="U112" s="51"/>
      <c r="V112" s="77"/>
      <c r="W112" s="51"/>
      <c r="X112" s="55"/>
      <c r="Y112" s="51"/>
      <c r="Z112" s="55"/>
      <c r="AA112" s="55">
        <v>126743.2</v>
      </c>
      <c r="AB112" s="100"/>
      <c r="AE112" s="106" t="s">
        <v>126</v>
      </c>
      <c r="AF112" s="102">
        <f t="shared" si="24"/>
        <v>0.99832026280048403</v>
      </c>
      <c r="AG112" s="102">
        <f>(9*((D112-(MIN($D$4:$D$224)))/(MAX($D$4:$D4332)-MIN($D$4:$D$224))))+1</f>
        <v>2.125</v>
      </c>
      <c r="AH112" s="102">
        <f t="shared" si="25"/>
        <v>2.3423455684870187</v>
      </c>
      <c r="AI112" s="102">
        <f t="shared" si="26"/>
        <v>1.020516985917455</v>
      </c>
      <c r="AJ112" s="102">
        <f t="shared" si="27"/>
        <v>0.99995412208235257</v>
      </c>
      <c r="AK112" s="102">
        <f t="shared" si="28"/>
        <v>0.99998956814435835</v>
      </c>
      <c r="AL112" s="102">
        <f t="shared" si="29"/>
        <v>0.99992705847074037</v>
      </c>
      <c r="AM112" s="102">
        <f t="shared" si="30"/>
        <v>0.99993411371971974</v>
      </c>
      <c r="AN112" s="102">
        <f t="shared" si="31"/>
        <v>0.99996079097669677</v>
      </c>
      <c r="AO112" s="102">
        <f t="shared" si="32"/>
        <v>0.99980452842482492</v>
      </c>
      <c r="AP112" s="102">
        <f t="shared" si="33"/>
        <v>0.99996543403504567</v>
      </c>
      <c r="AQ112" s="102">
        <f t="shared" si="34"/>
        <v>0.99998431424493128</v>
      </c>
      <c r="AR112" s="102">
        <f t="shared" si="35"/>
        <v>1.010970699043565</v>
      </c>
      <c r="AS112" s="102">
        <f t="shared" si="36"/>
        <v>0.99999587352781072</v>
      </c>
      <c r="AT112" s="102">
        <f t="shared" si="37"/>
        <v>1.0046061390082861</v>
      </c>
      <c r="AU112" s="102">
        <f t="shared" si="38"/>
        <v>1.0058038383286694</v>
      </c>
      <c r="AV112" s="102">
        <f t="shared" si="39"/>
        <v>0.99998637477910002</v>
      </c>
      <c r="AW112" s="102">
        <f t="shared" si="40"/>
        <v>0.99982173811628217</v>
      </c>
      <c r="AX112" s="102">
        <f t="shared" si="41"/>
        <v>0.99982173811628217</v>
      </c>
      <c r="AY112" s="102">
        <f t="shared" si="42"/>
        <v>0.47058823529411764</v>
      </c>
      <c r="AZ112" s="102">
        <f t="shared" si="43"/>
        <v>1</v>
      </c>
      <c r="BA112" s="102">
        <f t="shared" si="44"/>
        <v>0.99999509404722975</v>
      </c>
      <c r="BB112" s="102">
        <f t="shared" si="45"/>
        <v>1.0069452786648188</v>
      </c>
      <c r="BC112" s="102">
        <f t="shared" si="46"/>
        <v>1</v>
      </c>
      <c r="BD112" s="13">
        <f t="shared" si="47"/>
        <v>1.0826765731762411</v>
      </c>
    </row>
    <row r="113" spans="2:56">
      <c r="B113" s="32" t="s">
        <v>127</v>
      </c>
      <c r="C113" s="40"/>
      <c r="D113" s="77">
        <v>1</v>
      </c>
      <c r="E113" s="50">
        <v>40000</v>
      </c>
      <c r="F113" s="55">
        <v>6022</v>
      </c>
      <c r="G113" s="51"/>
      <c r="H113" s="55"/>
      <c r="I113" s="51"/>
      <c r="J113" s="77"/>
      <c r="K113" s="41"/>
      <c r="L113" s="77"/>
      <c r="M113" s="50"/>
      <c r="N113" s="55"/>
      <c r="O113" s="51">
        <v>912500</v>
      </c>
      <c r="P113" s="55">
        <v>912500</v>
      </c>
      <c r="Q113" s="51">
        <v>1825000</v>
      </c>
      <c r="R113" s="150">
        <v>912500</v>
      </c>
      <c r="S113" s="6"/>
      <c r="T113" s="55">
        <v>638750</v>
      </c>
      <c r="U113" s="51">
        <v>638750</v>
      </c>
      <c r="V113" s="77">
        <v>6</v>
      </c>
      <c r="W113" s="51">
        <v>400</v>
      </c>
      <c r="X113" s="55"/>
      <c r="Y113" s="51">
        <v>638750</v>
      </c>
      <c r="Z113" s="55"/>
      <c r="AA113" s="55">
        <v>638750</v>
      </c>
      <c r="AB113" s="100"/>
      <c r="AE113" s="106" t="s">
        <v>127</v>
      </c>
      <c r="AF113" s="102">
        <f t="shared" si="24"/>
        <v>0.99832026280048403</v>
      </c>
      <c r="AG113" s="102">
        <f>(9*((D113-(MIN($D$4:$D$224)))/(MAX($D$4:$D4333)-MIN($D$4:$D$224))))+1</f>
        <v>1</v>
      </c>
      <c r="AH113" s="102">
        <f t="shared" si="25"/>
        <v>3.5541629364368843</v>
      </c>
      <c r="AI113" s="102">
        <f t="shared" si="26"/>
        <v>1.0822909318743803</v>
      </c>
      <c r="AJ113" s="102">
        <f t="shared" si="27"/>
        <v>0.99995412208235257</v>
      </c>
      <c r="AK113" s="102">
        <f t="shared" si="28"/>
        <v>0.99998956814435835</v>
      </c>
      <c r="AL113" s="102">
        <f t="shared" si="29"/>
        <v>0.99992705847074037</v>
      </c>
      <c r="AM113" s="102">
        <f t="shared" si="30"/>
        <v>0.99993411371971974</v>
      </c>
      <c r="AN113" s="102">
        <f t="shared" si="31"/>
        <v>0.99996079097669677</v>
      </c>
      <c r="AO113" s="102">
        <f t="shared" si="32"/>
        <v>0.99980452842482492</v>
      </c>
      <c r="AP113" s="102">
        <f t="shared" si="33"/>
        <v>0.99996543403504567</v>
      </c>
      <c r="AQ113" s="102">
        <f t="shared" si="34"/>
        <v>0.99998431424493128</v>
      </c>
      <c r="AR113" s="102">
        <f t="shared" si="35"/>
        <v>1.0353053185250212</v>
      </c>
      <c r="AS113" s="102">
        <f t="shared" si="36"/>
        <v>1.0148179719089692</v>
      </c>
      <c r="AT113" s="102">
        <f t="shared" si="37"/>
        <v>1.0296400702901276</v>
      </c>
      <c r="AU113" s="102">
        <f t="shared" si="38"/>
        <v>1.0186709765301718</v>
      </c>
      <c r="AV113" s="102">
        <f t="shared" si="39"/>
        <v>0.99998637477910002</v>
      </c>
      <c r="AW113" s="102">
        <f t="shared" si="40"/>
        <v>1.1337803007336233</v>
      </c>
      <c r="AX113" s="102">
        <f t="shared" si="41"/>
        <v>1.1337803007336233</v>
      </c>
      <c r="AY113" s="102">
        <f t="shared" si="42"/>
        <v>3.6470588235294117</v>
      </c>
      <c r="AZ113" s="102">
        <f t="shared" si="43"/>
        <v>1.0000899999999999</v>
      </c>
      <c r="BA113" s="102">
        <f t="shared" si="44"/>
        <v>0.99999509404722975</v>
      </c>
      <c r="BB113" s="102">
        <f t="shared" si="45"/>
        <v>1.0353116412301668</v>
      </c>
      <c r="BC113" s="102">
        <f t="shared" si="46"/>
        <v>1</v>
      </c>
      <c r="BD113" s="13">
        <f t="shared" si="47"/>
        <v>1.2367804555632442</v>
      </c>
    </row>
    <row r="114" spans="2:56">
      <c r="B114" s="32" t="s">
        <v>128</v>
      </c>
      <c r="C114" s="40">
        <v>330000</v>
      </c>
      <c r="D114" s="77"/>
      <c r="E114" s="50"/>
      <c r="F114" s="55">
        <v>9490</v>
      </c>
      <c r="G114" s="51">
        <v>9490</v>
      </c>
      <c r="H114" s="55">
        <v>1</v>
      </c>
      <c r="I114" s="51">
        <v>517</v>
      </c>
      <c r="J114" s="55">
        <v>1281</v>
      </c>
      <c r="K114" s="41">
        <v>1846</v>
      </c>
      <c r="L114" s="77"/>
      <c r="M114" s="50"/>
      <c r="N114" s="55">
        <v>1</v>
      </c>
      <c r="O114" s="51"/>
      <c r="P114" s="55">
        <v>2332800</v>
      </c>
      <c r="Q114" s="51">
        <v>2332800</v>
      </c>
      <c r="R114" s="150">
        <v>2332800</v>
      </c>
      <c r="S114" s="6"/>
      <c r="T114" s="55"/>
      <c r="U114" s="51"/>
      <c r="V114" s="77">
        <v>3</v>
      </c>
      <c r="W114" s="51">
        <v>1666</v>
      </c>
      <c r="X114" s="55"/>
      <c r="Y114" s="51"/>
      <c r="Z114" s="55"/>
      <c r="AA114" s="55">
        <v>155520</v>
      </c>
      <c r="AB114" s="100"/>
      <c r="AE114" s="106" t="s">
        <v>128</v>
      </c>
      <c r="AF114" s="102">
        <f t="shared" si="24"/>
        <v>1.5526335386407679</v>
      </c>
      <c r="AG114" s="102">
        <f>(9*((D114-(MIN($D$4:$D$224)))/(MAX($D$4:$D4334)-MIN($D$4:$D$224))))+1</f>
        <v>-0.125</v>
      </c>
      <c r="AH114" s="102">
        <f t="shared" si="25"/>
        <v>0.97582811101163835</v>
      </c>
      <c r="AI114" s="102">
        <f t="shared" si="26"/>
        <v>1.1301747147484567</v>
      </c>
      <c r="AJ114" s="102">
        <f t="shared" si="27"/>
        <v>2.0365765946399543</v>
      </c>
      <c r="AK114" s="102">
        <f t="shared" si="28"/>
        <v>1.0010327537085246</v>
      </c>
      <c r="AL114" s="102">
        <f t="shared" si="29"/>
        <v>1.157055269417643</v>
      </c>
      <c r="AM114" s="102">
        <f t="shared" si="30"/>
        <v>1.4219357389146334</v>
      </c>
      <c r="AN114" s="102">
        <f t="shared" si="31"/>
        <v>1.3618600760655051</v>
      </c>
      <c r="AO114" s="102">
        <f t="shared" si="32"/>
        <v>0.99980452842482492</v>
      </c>
      <c r="AP114" s="102">
        <f t="shared" si="33"/>
        <v>0.99996543403504567</v>
      </c>
      <c r="AQ114" s="102">
        <f t="shared" si="34"/>
        <v>1.0000627430202746</v>
      </c>
      <c r="AR114" s="102">
        <f t="shared" si="35"/>
        <v>0.99998451690888057</v>
      </c>
      <c r="AS114" s="102">
        <f t="shared" si="36"/>
        <v>1.0378884665180204</v>
      </c>
      <c r="AT114" s="102">
        <f t="shared" si="37"/>
        <v>1.0378884665180204</v>
      </c>
      <c r="AU114" s="102">
        <f t="shared" si="38"/>
        <v>1.0477403165202364</v>
      </c>
      <c r="AV114" s="102">
        <f t="shared" si="39"/>
        <v>0.99998637477910002</v>
      </c>
      <c r="AW114" s="102">
        <f t="shared" si="40"/>
        <v>0.99982173811628217</v>
      </c>
      <c r="AX114" s="102">
        <f t="shared" si="41"/>
        <v>0.99982173811628217</v>
      </c>
      <c r="AY114" s="102">
        <f t="shared" si="42"/>
        <v>2.0588235294117645</v>
      </c>
      <c r="AZ114" s="102">
        <f t="shared" si="43"/>
        <v>1.00037485</v>
      </c>
      <c r="BA114" s="102">
        <f t="shared" si="44"/>
        <v>0.99999509404722975</v>
      </c>
      <c r="BB114" s="102">
        <f t="shared" si="45"/>
        <v>1.0085395800340007</v>
      </c>
      <c r="BC114" s="102">
        <f t="shared" si="46"/>
        <v>1</v>
      </c>
      <c r="BD114" s="13">
        <f t="shared" si="47"/>
        <v>1.1126164238998786</v>
      </c>
    </row>
    <row r="115" spans="2:56">
      <c r="B115" s="32" t="s">
        <v>129</v>
      </c>
      <c r="C115" s="40"/>
      <c r="D115" s="77">
        <v>1</v>
      </c>
      <c r="E115" s="50">
        <v>20000</v>
      </c>
      <c r="F115" s="55">
        <v>2555</v>
      </c>
      <c r="G115" s="51">
        <v>0.8</v>
      </c>
      <c r="H115" s="55">
        <v>0.8</v>
      </c>
      <c r="I115" s="51"/>
      <c r="J115" s="77"/>
      <c r="K115" s="41">
        <v>0.8</v>
      </c>
      <c r="L115" s="77"/>
      <c r="M115" s="50"/>
      <c r="N115" s="55">
        <v>0.8</v>
      </c>
      <c r="O115" s="51">
        <v>1261440</v>
      </c>
      <c r="P115" s="55">
        <v>189216</v>
      </c>
      <c r="Q115" s="51">
        <v>1450656</v>
      </c>
      <c r="R115" s="150">
        <v>1450656</v>
      </c>
      <c r="S115" s="6"/>
      <c r="T115" s="55"/>
      <c r="U115" s="51"/>
      <c r="V115" s="77">
        <v>2</v>
      </c>
      <c r="W115" s="51">
        <v>1500</v>
      </c>
      <c r="X115" s="55"/>
      <c r="Y115" s="51"/>
      <c r="Z115" s="55"/>
      <c r="AA115" s="55">
        <v>638956</v>
      </c>
      <c r="AB115" s="100"/>
      <c r="AE115" s="106" t="s">
        <v>129</v>
      </c>
      <c r="AF115" s="102">
        <f t="shared" si="24"/>
        <v>0.99832026280048403</v>
      </c>
      <c r="AG115" s="102">
        <f>(9*((D115-(MIN($D$4:$D$224)))/(MAX($D$4:$D4335)-MIN($D$4:$D$224))))+1</f>
        <v>1</v>
      </c>
      <c r="AH115" s="102">
        <f t="shared" si="25"/>
        <v>2.2649955237242612</v>
      </c>
      <c r="AI115" s="102">
        <f t="shared" si="26"/>
        <v>1.034420956319472</v>
      </c>
      <c r="AJ115" s="102">
        <f t="shared" si="27"/>
        <v>1.0000415085921572</v>
      </c>
      <c r="AK115" s="102">
        <f t="shared" si="28"/>
        <v>1.0008241165956915</v>
      </c>
      <c r="AL115" s="102">
        <f t="shared" si="29"/>
        <v>0.99992705847074037</v>
      </c>
      <c r="AM115" s="102">
        <f t="shared" si="30"/>
        <v>0.99993411371971974</v>
      </c>
      <c r="AN115" s="102">
        <f t="shared" si="31"/>
        <v>1.0001176270699097</v>
      </c>
      <c r="AO115" s="102">
        <f t="shared" si="32"/>
        <v>0.99980452842482492</v>
      </c>
      <c r="AP115" s="102">
        <f t="shared" si="33"/>
        <v>0.99996543403504567</v>
      </c>
      <c r="AQ115" s="102">
        <f t="shared" si="34"/>
        <v>1.000047057265206</v>
      </c>
      <c r="AR115" s="102">
        <f t="shared" si="35"/>
        <v>1.0488119930630333</v>
      </c>
      <c r="AS115" s="102">
        <f t="shared" si="36"/>
        <v>1.0030693838481277</v>
      </c>
      <c r="AT115" s="102">
        <f t="shared" si="37"/>
        <v>1.0235594526502412</v>
      </c>
      <c r="AU115" s="102">
        <f t="shared" si="38"/>
        <v>1.0296854380746998</v>
      </c>
      <c r="AV115" s="102">
        <f t="shared" si="39"/>
        <v>0.99998637477910002</v>
      </c>
      <c r="AW115" s="102">
        <f t="shared" si="40"/>
        <v>0.99982173811628217</v>
      </c>
      <c r="AX115" s="102">
        <f t="shared" si="41"/>
        <v>0.99982173811628217</v>
      </c>
      <c r="AY115" s="102">
        <f t="shared" si="42"/>
        <v>1.5294117647058822</v>
      </c>
      <c r="AZ115" s="102">
        <f t="shared" si="43"/>
        <v>1.0003375000000001</v>
      </c>
      <c r="BA115" s="102">
        <f t="shared" si="44"/>
        <v>0.99999509404722975</v>
      </c>
      <c r="BB115" s="102">
        <f t="shared" si="45"/>
        <v>1.035323054107278</v>
      </c>
      <c r="BC115" s="102">
        <f t="shared" si="46"/>
        <v>1</v>
      </c>
      <c r="BD115" s="13">
        <f t="shared" si="47"/>
        <v>1.0820092382719031</v>
      </c>
    </row>
    <row r="116" spans="2:56">
      <c r="B116" s="32" t="s">
        <v>130</v>
      </c>
      <c r="C116" s="40"/>
      <c r="D116" s="77">
        <v>3</v>
      </c>
      <c r="E116" s="50">
        <v>4000</v>
      </c>
      <c r="F116" s="55"/>
      <c r="G116" s="51"/>
      <c r="H116" s="55"/>
      <c r="I116" s="51"/>
      <c r="J116" s="77"/>
      <c r="K116" s="41"/>
      <c r="L116" s="77"/>
      <c r="M116" s="50"/>
      <c r="N116" s="55"/>
      <c r="O116" s="51">
        <v>283824</v>
      </c>
      <c r="P116" s="55"/>
      <c r="Q116" s="51">
        <v>283824</v>
      </c>
      <c r="R116" s="150">
        <v>283824</v>
      </c>
      <c r="S116" s="6"/>
      <c r="T116" s="55">
        <v>63072</v>
      </c>
      <c r="U116" s="51">
        <v>63072</v>
      </c>
      <c r="V116" s="77">
        <v>1</v>
      </c>
      <c r="W116" s="51">
        <v>50</v>
      </c>
      <c r="X116" s="55"/>
      <c r="Y116" s="51">
        <v>63072</v>
      </c>
      <c r="Z116" s="55"/>
      <c r="AA116" s="55">
        <v>63072</v>
      </c>
      <c r="AB116" s="100"/>
      <c r="AE116" s="106" t="s">
        <v>130</v>
      </c>
      <c r="AF116" s="102">
        <f t="shared" si="24"/>
        <v>0.99832026280048403</v>
      </c>
      <c r="AG116" s="102">
        <f>(9*((D116-(MIN($D$4:$D$224)))/(MAX($D$4:$D4336)-MIN($D$4:$D$224))))+1</f>
        <v>3.25</v>
      </c>
      <c r="AH116" s="102">
        <f t="shared" si="25"/>
        <v>1.2336615935541628</v>
      </c>
      <c r="AI116" s="102">
        <f t="shared" si="26"/>
        <v>0.99914325584563535</v>
      </c>
      <c r="AJ116" s="102">
        <f t="shared" si="27"/>
        <v>0.99995412208235257</v>
      </c>
      <c r="AK116" s="102">
        <f t="shared" si="28"/>
        <v>0.99998956814435835</v>
      </c>
      <c r="AL116" s="102">
        <f t="shared" si="29"/>
        <v>0.99992705847074037</v>
      </c>
      <c r="AM116" s="102">
        <f t="shared" si="30"/>
        <v>0.99993411371971974</v>
      </c>
      <c r="AN116" s="102">
        <f t="shared" si="31"/>
        <v>0.99996079097669677</v>
      </c>
      <c r="AO116" s="102">
        <f t="shared" si="32"/>
        <v>0.99980452842482492</v>
      </c>
      <c r="AP116" s="102">
        <f t="shared" si="33"/>
        <v>0.99996543403504567</v>
      </c>
      <c r="AQ116" s="102">
        <f t="shared" si="34"/>
        <v>0.99998431424493128</v>
      </c>
      <c r="AR116" s="102">
        <f t="shared" si="35"/>
        <v>1.010970699043565</v>
      </c>
      <c r="AS116" s="102">
        <f t="shared" si="36"/>
        <v>0.99999587352781072</v>
      </c>
      <c r="AT116" s="102">
        <f t="shared" si="37"/>
        <v>1.0046061390082861</v>
      </c>
      <c r="AU116" s="102">
        <f t="shared" si="38"/>
        <v>1.0058038383286694</v>
      </c>
      <c r="AV116" s="102">
        <f t="shared" si="39"/>
        <v>0.99998637477910002</v>
      </c>
      <c r="AW116" s="102">
        <f t="shared" si="40"/>
        <v>1.0130491893278688</v>
      </c>
      <c r="AX116" s="102">
        <f t="shared" si="41"/>
        <v>1.0130491893278688</v>
      </c>
      <c r="AY116" s="102">
        <f t="shared" si="42"/>
        <v>1</v>
      </c>
      <c r="AZ116" s="102">
        <f t="shared" si="43"/>
        <v>1.00001125</v>
      </c>
      <c r="BA116" s="102">
        <f t="shared" si="44"/>
        <v>0.99999509404722975</v>
      </c>
      <c r="BB116" s="102">
        <f t="shared" si="45"/>
        <v>1.0034177467176437</v>
      </c>
      <c r="BC116" s="102">
        <f t="shared" si="46"/>
        <v>1</v>
      </c>
      <c r="BD116" s="13">
        <f t="shared" si="47"/>
        <v>1.1054804348502916</v>
      </c>
    </row>
    <row r="117" spans="2:56">
      <c r="B117" s="32" t="s">
        <v>131</v>
      </c>
      <c r="C117" s="40">
        <v>100000</v>
      </c>
      <c r="D117" s="77"/>
      <c r="E117" s="50"/>
      <c r="F117" s="55">
        <v>274</v>
      </c>
      <c r="G117" s="51">
        <v>0.42</v>
      </c>
      <c r="H117" s="55">
        <v>0.42</v>
      </c>
      <c r="I117" s="51"/>
      <c r="J117" s="77"/>
      <c r="K117" s="41">
        <v>0.42</v>
      </c>
      <c r="L117" s="77"/>
      <c r="M117" s="50"/>
      <c r="N117" s="55">
        <v>0.42</v>
      </c>
      <c r="O117" s="51">
        <v>315360</v>
      </c>
      <c r="P117" s="55"/>
      <c r="Q117" s="51">
        <v>315360</v>
      </c>
      <c r="R117" s="150"/>
      <c r="S117" s="6"/>
      <c r="T117" s="55"/>
      <c r="U117" s="51"/>
      <c r="V117" s="77"/>
      <c r="W117" s="51"/>
      <c r="X117" s="55">
        <v>78840</v>
      </c>
      <c r="Y117" s="51"/>
      <c r="Z117" s="55"/>
      <c r="AA117" s="55">
        <v>78840</v>
      </c>
      <c r="AB117" s="100"/>
      <c r="AE117" s="106" t="s">
        <v>131</v>
      </c>
      <c r="AF117" s="102">
        <f t="shared" si="24"/>
        <v>1.1662939827520851</v>
      </c>
      <c r="AG117" s="102">
        <f>(9*((D117-(MIN($D$4:$D$224)))/(MAX($D$4:$D4337)-MIN($D$4:$D$224))))+1</f>
        <v>-0.125</v>
      </c>
      <c r="AH117" s="102">
        <f t="shared" si="25"/>
        <v>0.97582811101163835</v>
      </c>
      <c r="AI117" s="102">
        <f t="shared" si="26"/>
        <v>1.0029264612976241</v>
      </c>
      <c r="AJ117" s="102">
        <f t="shared" si="27"/>
        <v>1</v>
      </c>
      <c r="AK117" s="102">
        <f t="shared" si="28"/>
        <v>1.0004277060813083</v>
      </c>
      <c r="AL117" s="102">
        <f t="shared" si="29"/>
        <v>0.99992705847074037</v>
      </c>
      <c r="AM117" s="102">
        <f t="shared" si="30"/>
        <v>0.99993411371971974</v>
      </c>
      <c r="AN117" s="102">
        <f t="shared" si="31"/>
        <v>1.0000431299256336</v>
      </c>
      <c r="AO117" s="102">
        <f t="shared" si="32"/>
        <v>0.99980452842482492</v>
      </c>
      <c r="AP117" s="102">
        <f t="shared" si="33"/>
        <v>0.99996543403504567</v>
      </c>
      <c r="AQ117" s="102">
        <f t="shared" si="34"/>
        <v>1.0000172543305756</v>
      </c>
      <c r="AR117" s="102">
        <f t="shared" si="35"/>
        <v>1.0121913859474188</v>
      </c>
      <c r="AS117" s="102">
        <f t="shared" si="36"/>
        <v>0.99999587352781072</v>
      </c>
      <c r="AT117" s="102">
        <f t="shared" si="37"/>
        <v>1.005118390728339</v>
      </c>
      <c r="AU117" s="102">
        <f t="shared" si="38"/>
        <v>0.99999480055260781</v>
      </c>
      <c r="AV117" s="102">
        <f t="shared" si="39"/>
        <v>0.99998637477910002</v>
      </c>
      <c r="AW117" s="102">
        <f t="shared" si="40"/>
        <v>0.99982173811628217</v>
      </c>
      <c r="AX117" s="102">
        <f t="shared" si="41"/>
        <v>0.99982173811628217</v>
      </c>
      <c r="AY117" s="102">
        <f t="shared" si="42"/>
        <v>0.47058823529411764</v>
      </c>
      <c r="AZ117" s="102">
        <f t="shared" si="43"/>
        <v>1</v>
      </c>
      <c r="BA117" s="102">
        <f t="shared" si="44"/>
        <v>0.99999509404722975</v>
      </c>
      <c r="BB117" s="102">
        <f t="shared" si="45"/>
        <v>1.0042913304374896</v>
      </c>
      <c r="BC117" s="102">
        <f t="shared" si="46"/>
        <v>1</v>
      </c>
      <c r="BD117" s="13">
        <f t="shared" si="47"/>
        <v>0.93799886423316126</v>
      </c>
    </row>
    <row r="118" spans="2:56">
      <c r="B118" s="32" t="s">
        <v>132</v>
      </c>
      <c r="C118" s="40"/>
      <c r="D118" s="77">
        <v>1</v>
      </c>
      <c r="E118" s="50">
        <v>1800</v>
      </c>
      <c r="F118" s="55">
        <v>2880</v>
      </c>
      <c r="G118" s="51"/>
      <c r="H118" s="55"/>
      <c r="I118" s="51"/>
      <c r="J118" s="77"/>
      <c r="K118" s="41"/>
      <c r="L118" s="77"/>
      <c r="M118" s="50"/>
      <c r="N118" s="55"/>
      <c r="O118" s="51">
        <v>1135296</v>
      </c>
      <c r="P118" s="55"/>
      <c r="Q118" s="51">
        <v>1135296</v>
      </c>
      <c r="R118" s="150"/>
      <c r="S118" s="6"/>
      <c r="T118" s="55"/>
      <c r="U118" s="51"/>
      <c r="V118" s="77"/>
      <c r="W118" s="51"/>
      <c r="X118" s="55"/>
      <c r="Y118" s="51"/>
      <c r="Z118" s="55"/>
      <c r="AA118" s="55"/>
      <c r="AB118" s="100"/>
      <c r="AE118" s="106" t="s">
        <v>132</v>
      </c>
      <c r="AF118" s="102">
        <f t="shared" si="24"/>
        <v>0.99832026280048403</v>
      </c>
      <c r="AG118" s="102">
        <f>(9*((D118-(MIN($D$4:$D$224)))/(MAX($D$4:$D4338)-MIN($D$4:$D$224))))+1</f>
        <v>1</v>
      </c>
      <c r="AH118" s="102">
        <f t="shared" si="25"/>
        <v>1.0918531781557743</v>
      </c>
      <c r="AI118" s="102">
        <f t="shared" si="26"/>
        <v>1.0389083350490207</v>
      </c>
      <c r="AJ118" s="102">
        <f t="shared" si="27"/>
        <v>0.99995412208235257</v>
      </c>
      <c r="AK118" s="102">
        <f t="shared" si="28"/>
        <v>0.99998956814435835</v>
      </c>
      <c r="AL118" s="102">
        <f t="shared" si="29"/>
        <v>0.99992705847074037</v>
      </c>
      <c r="AM118" s="102">
        <f t="shared" si="30"/>
        <v>0.99993411371971974</v>
      </c>
      <c r="AN118" s="102">
        <f t="shared" si="31"/>
        <v>0.99996079097669677</v>
      </c>
      <c r="AO118" s="102">
        <f t="shared" si="32"/>
        <v>0.99980452842482492</v>
      </c>
      <c r="AP118" s="102">
        <f t="shared" si="33"/>
        <v>0.99996543403504567</v>
      </c>
      <c r="AQ118" s="102">
        <f t="shared" si="34"/>
        <v>0.99998431424493128</v>
      </c>
      <c r="AR118" s="102">
        <f t="shared" si="35"/>
        <v>1.0439292454476181</v>
      </c>
      <c r="AS118" s="102">
        <f t="shared" si="36"/>
        <v>0.99999587352781072</v>
      </c>
      <c r="AT118" s="102">
        <f t="shared" si="37"/>
        <v>1.0184369354497127</v>
      </c>
      <c r="AU118" s="102">
        <f t="shared" si="38"/>
        <v>0.99999480055260781</v>
      </c>
      <c r="AV118" s="102">
        <f t="shared" si="39"/>
        <v>0.99998637477910002</v>
      </c>
      <c r="AW118" s="102">
        <f t="shared" si="40"/>
        <v>0.99982173811628217</v>
      </c>
      <c r="AX118" s="102">
        <f t="shared" si="41"/>
        <v>0.99982173811628217</v>
      </c>
      <c r="AY118" s="102">
        <f t="shared" si="42"/>
        <v>0.47058823529411764</v>
      </c>
      <c r="AZ118" s="102">
        <f t="shared" si="43"/>
        <v>1</v>
      </c>
      <c r="BA118" s="102">
        <f t="shared" si="44"/>
        <v>0.99999509404722975</v>
      </c>
      <c r="BB118" s="102">
        <f t="shared" si="45"/>
        <v>0.99992341183826006</v>
      </c>
      <c r="BC118" s="102">
        <f t="shared" si="46"/>
        <v>1</v>
      </c>
      <c r="BD118" s="13">
        <f t="shared" si="47"/>
        <v>0.98587896471970693</v>
      </c>
    </row>
    <row r="119" spans="2:56">
      <c r="B119" s="32" t="s">
        <v>133</v>
      </c>
      <c r="C119" s="40"/>
      <c r="D119" s="77">
        <v>1</v>
      </c>
      <c r="E119" s="50">
        <v>45000</v>
      </c>
      <c r="F119" s="55">
        <v>9490</v>
      </c>
      <c r="G119" s="51"/>
      <c r="H119" s="55"/>
      <c r="I119" s="51"/>
      <c r="J119" s="77"/>
      <c r="K119" s="41"/>
      <c r="L119" s="77"/>
      <c r="M119" s="50"/>
      <c r="N119" s="55"/>
      <c r="O119" s="51">
        <v>12299040</v>
      </c>
      <c r="P119" s="55"/>
      <c r="Q119" s="51">
        <v>12299040</v>
      </c>
      <c r="R119" s="150">
        <v>5848207</v>
      </c>
      <c r="S119" s="6"/>
      <c r="T119" s="55"/>
      <c r="U119" s="51"/>
      <c r="V119" s="77"/>
      <c r="W119" s="51"/>
      <c r="X119" s="55"/>
      <c r="Y119" s="51"/>
      <c r="Z119" s="55"/>
      <c r="AA119" s="55"/>
      <c r="AB119" s="100"/>
      <c r="AE119" s="106" t="s">
        <v>133</v>
      </c>
      <c r="AF119" s="102">
        <f t="shared" si="24"/>
        <v>0.99832026280048403</v>
      </c>
      <c r="AG119" s="102">
        <f>(9*((D119-(MIN($D$4:$D$224)))/(MAX($D$4:$D4339)-MIN($D$4:$D$224))))+1</f>
        <v>1</v>
      </c>
      <c r="AH119" s="102">
        <f t="shared" si="25"/>
        <v>3.8764547896150403</v>
      </c>
      <c r="AI119" s="102">
        <f t="shared" si="26"/>
        <v>1.1301747147484567</v>
      </c>
      <c r="AJ119" s="102">
        <f t="shared" si="27"/>
        <v>0.99995412208235257</v>
      </c>
      <c r="AK119" s="102">
        <f t="shared" si="28"/>
        <v>0.99998956814435835</v>
      </c>
      <c r="AL119" s="102">
        <f t="shared" si="29"/>
        <v>0.99992705847074037</v>
      </c>
      <c r="AM119" s="102">
        <f t="shared" si="30"/>
        <v>0.99993411371971974</v>
      </c>
      <c r="AN119" s="102">
        <f t="shared" si="31"/>
        <v>0.99996079097669677</v>
      </c>
      <c r="AO119" s="102">
        <f t="shared" si="32"/>
        <v>0.99980452842482492</v>
      </c>
      <c r="AP119" s="102">
        <f t="shared" si="33"/>
        <v>0.99996543403504567</v>
      </c>
      <c r="AQ119" s="102">
        <f t="shared" si="34"/>
        <v>0.99998431424493128</v>
      </c>
      <c r="AR119" s="102">
        <f t="shared" si="35"/>
        <v>1.4760524094118692</v>
      </c>
      <c r="AS119" s="102">
        <f t="shared" si="36"/>
        <v>0.99999587352781072</v>
      </c>
      <c r="AT119" s="102">
        <f t="shared" si="37"/>
        <v>1.1997740443484168</v>
      </c>
      <c r="AU119" s="102">
        <f t="shared" si="38"/>
        <v>1.1196902998240832</v>
      </c>
      <c r="AV119" s="102">
        <f t="shared" si="39"/>
        <v>0.99998637477910002</v>
      </c>
      <c r="AW119" s="102">
        <f t="shared" si="40"/>
        <v>0.99982173811628217</v>
      </c>
      <c r="AX119" s="102">
        <f t="shared" si="41"/>
        <v>0.99982173811628217</v>
      </c>
      <c r="AY119" s="102">
        <f t="shared" si="42"/>
        <v>0.47058823529411764</v>
      </c>
      <c r="AZ119" s="102">
        <f t="shared" si="43"/>
        <v>1</v>
      </c>
      <c r="BA119" s="102">
        <f t="shared" si="44"/>
        <v>0.99999509404722975</v>
      </c>
      <c r="BB119" s="102">
        <f t="shared" si="45"/>
        <v>0.99992341183826006</v>
      </c>
      <c r="BC119" s="102">
        <f t="shared" si="46"/>
        <v>1</v>
      </c>
      <c r="BD119" s="13">
        <f t="shared" si="47"/>
        <v>1.1362549548569207</v>
      </c>
    </row>
    <row r="120" spans="2:56">
      <c r="B120" s="32" t="s">
        <v>134</v>
      </c>
      <c r="C120" s="40">
        <v>35000</v>
      </c>
      <c r="D120" s="77"/>
      <c r="E120" s="50"/>
      <c r="F120" s="55"/>
      <c r="G120" s="51"/>
      <c r="H120" s="55"/>
      <c r="I120" s="51"/>
      <c r="J120" s="77"/>
      <c r="K120" s="41"/>
      <c r="L120" s="77"/>
      <c r="M120" s="50"/>
      <c r="N120" s="55"/>
      <c r="O120" s="51">
        <v>567648</v>
      </c>
      <c r="P120" s="55"/>
      <c r="Q120" s="51">
        <v>567648</v>
      </c>
      <c r="R120" s="150"/>
      <c r="S120" s="6"/>
      <c r="T120" s="55"/>
      <c r="U120" s="51"/>
      <c r="V120" s="77">
        <v>1</v>
      </c>
      <c r="W120" s="51">
        <v>150</v>
      </c>
      <c r="X120" s="55"/>
      <c r="Y120" s="51"/>
      <c r="Z120" s="55"/>
      <c r="AA120" s="55"/>
      <c r="AB120" s="100"/>
      <c r="AE120" s="106" t="s">
        <v>134</v>
      </c>
      <c r="AF120" s="102">
        <f t="shared" si="24"/>
        <v>1.0571110647835444</v>
      </c>
      <c r="AG120" s="102">
        <f>(9*((D120-(MIN($D$4:$D$224)))/(MAX($D$4:$D4340)-MIN($D$4:$D$224))))+1</f>
        <v>-0.125</v>
      </c>
      <c r="AH120" s="102">
        <f t="shared" si="25"/>
        <v>0.97582811101163835</v>
      </c>
      <c r="AI120" s="102">
        <f t="shared" si="26"/>
        <v>0.99914325584563535</v>
      </c>
      <c r="AJ120" s="102">
        <f t="shared" si="27"/>
        <v>0.99995412208235257</v>
      </c>
      <c r="AK120" s="102">
        <f t="shared" si="28"/>
        <v>0.99998956814435835</v>
      </c>
      <c r="AL120" s="102">
        <f t="shared" si="29"/>
        <v>0.99992705847074037</v>
      </c>
      <c r="AM120" s="102">
        <f t="shared" si="30"/>
        <v>0.99993411371971974</v>
      </c>
      <c r="AN120" s="102">
        <f t="shared" si="31"/>
        <v>0.99996079097669677</v>
      </c>
      <c r="AO120" s="102">
        <f t="shared" si="32"/>
        <v>0.99980452842482492</v>
      </c>
      <c r="AP120" s="102">
        <f t="shared" si="33"/>
        <v>0.99996543403504567</v>
      </c>
      <c r="AQ120" s="102">
        <f t="shared" si="34"/>
        <v>0.99998431424493128</v>
      </c>
      <c r="AR120" s="102">
        <f t="shared" si="35"/>
        <v>1.0219568811782493</v>
      </c>
      <c r="AS120" s="102">
        <f t="shared" si="36"/>
        <v>0.99999587352781072</v>
      </c>
      <c r="AT120" s="102">
        <f t="shared" si="37"/>
        <v>1.0092164044887617</v>
      </c>
      <c r="AU120" s="102">
        <f t="shared" si="38"/>
        <v>0.99999480055260781</v>
      </c>
      <c r="AV120" s="102">
        <f t="shared" si="39"/>
        <v>0.99998637477910002</v>
      </c>
      <c r="AW120" s="102">
        <f t="shared" si="40"/>
        <v>0.99982173811628217</v>
      </c>
      <c r="AX120" s="102">
        <f t="shared" si="41"/>
        <v>0.99982173811628217</v>
      </c>
      <c r="AY120" s="102">
        <f t="shared" si="42"/>
        <v>1</v>
      </c>
      <c r="AZ120" s="102">
        <f t="shared" si="43"/>
        <v>1.0000337500000001</v>
      </c>
      <c r="BA120" s="102">
        <f t="shared" si="44"/>
        <v>0.99999509404722975</v>
      </c>
      <c r="BB120" s="102">
        <f t="shared" si="45"/>
        <v>0.99992341183826006</v>
      </c>
      <c r="BC120" s="102">
        <f t="shared" si="46"/>
        <v>1</v>
      </c>
      <c r="BD120" s="13">
        <f t="shared" si="47"/>
        <v>0.95572285118266953</v>
      </c>
    </row>
    <row r="121" spans="2:56">
      <c r="B121" s="32" t="s">
        <v>135</v>
      </c>
      <c r="C121" s="40">
        <v>39920</v>
      </c>
      <c r="D121" s="77"/>
      <c r="E121" s="50"/>
      <c r="F121" s="55">
        <v>13700</v>
      </c>
      <c r="G121" s="51"/>
      <c r="H121" s="55"/>
      <c r="I121" s="51"/>
      <c r="J121" s="77"/>
      <c r="K121" s="41"/>
      <c r="L121" s="77"/>
      <c r="M121" s="50"/>
      <c r="N121" s="55"/>
      <c r="O121" s="51"/>
      <c r="P121" s="55">
        <v>3784320</v>
      </c>
      <c r="Q121" s="51">
        <v>3784320</v>
      </c>
      <c r="R121" s="150">
        <v>3784320</v>
      </c>
      <c r="S121" s="6"/>
      <c r="T121" s="55"/>
      <c r="U121" s="51"/>
      <c r="V121" s="77"/>
      <c r="W121" s="51"/>
      <c r="X121" s="55">
        <v>3405888</v>
      </c>
      <c r="Y121" s="51"/>
      <c r="Z121" s="55"/>
      <c r="AA121" s="55">
        <v>3405888</v>
      </c>
      <c r="AB121" s="100">
        <v>6037</v>
      </c>
      <c r="AE121" s="106" t="s">
        <v>135</v>
      </c>
      <c r="AF121" s="102">
        <f t="shared" si="24"/>
        <v>1.0653753718051631</v>
      </c>
      <c r="AG121" s="102">
        <f>(9*((D121-(MIN($D$4:$D$224)))/(MAX($D$4:$D4341)-MIN($D$4:$D$224))))+1</f>
        <v>-0.125</v>
      </c>
      <c r="AH121" s="102">
        <f t="shared" si="25"/>
        <v>0.97582811101163835</v>
      </c>
      <c r="AI121" s="102">
        <f t="shared" si="26"/>
        <v>1.1883035284450718</v>
      </c>
      <c r="AJ121" s="102">
        <f t="shared" si="27"/>
        <v>0.99995412208235257</v>
      </c>
      <c r="AK121" s="102">
        <f t="shared" si="28"/>
        <v>0.99998956814435835</v>
      </c>
      <c r="AL121" s="102">
        <f t="shared" si="29"/>
        <v>0.99992705847074037</v>
      </c>
      <c r="AM121" s="102">
        <f t="shared" si="30"/>
        <v>0.99993411371971974</v>
      </c>
      <c r="AN121" s="102">
        <f t="shared" si="31"/>
        <v>0.99996079097669677</v>
      </c>
      <c r="AO121" s="102">
        <f t="shared" si="32"/>
        <v>0.99980452842482492</v>
      </c>
      <c r="AP121" s="102">
        <f t="shared" si="33"/>
        <v>0.99996543403504567</v>
      </c>
      <c r="AQ121" s="102">
        <f t="shared" si="34"/>
        <v>0.99998431424493128</v>
      </c>
      <c r="AR121" s="102">
        <f t="shared" si="35"/>
        <v>0.99998451690888057</v>
      </c>
      <c r="AS121" s="102">
        <f t="shared" si="36"/>
        <v>1.0614660799341511</v>
      </c>
      <c r="AT121" s="102">
        <f t="shared" si="37"/>
        <v>1.0614660799341511</v>
      </c>
      <c r="AU121" s="102">
        <f t="shared" si="38"/>
        <v>1.0774486375667609</v>
      </c>
      <c r="AV121" s="102">
        <f t="shared" si="39"/>
        <v>0.99998637477910002</v>
      </c>
      <c r="AW121" s="102">
        <f t="shared" si="40"/>
        <v>0.99982173811628217</v>
      </c>
      <c r="AX121" s="102">
        <f t="shared" si="41"/>
        <v>0.99982173811628217</v>
      </c>
      <c r="AY121" s="102">
        <f t="shared" si="42"/>
        <v>0.47058823529411764</v>
      </c>
      <c r="AZ121" s="102">
        <f t="shared" si="43"/>
        <v>1</v>
      </c>
      <c r="BA121" s="102">
        <f t="shared" si="44"/>
        <v>0.99999509404722975</v>
      </c>
      <c r="BB121" s="102">
        <f t="shared" si="45"/>
        <v>1.1886174953249808</v>
      </c>
      <c r="BC121" s="102">
        <f t="shared" si="46"/>
        <v>1.157842491013817</v>
      </c>
      <c r="BD121" s="13">
        <f t="shared" si="47"/>
        <v>0.96337772593317894</v>
      </c>
    </row>
    <row r="122" spans="2:56">
      <c r="B122" s="32" t="s">
        <v>136</v>
      </c>
      <c r="C122" s="40"/>
      <c r="D122" s="77"/>
      <c r="E122" s="50"/>
      <c r="F122" s="55">
        <v>15694</v>
      </c>
      <c r="G122" s="51">
        <v>5901</v>
      </c>
      <c r="H122" s="55"/>
      <c r="I122" s="51">
        <v>375</v>
      </c>
      <c r="J122" s="55">
        <v>1644</v>
      </c>
      <c r="K122" s="41">
        <v>2019</v>
      </c>
      <c r="L122" s="55">
        <v>575</v>
      </c>
      <c r="M122" s="51">
        <v>575</v>
      </c>
      <c r="N122" s="55">
        <v>575</v>
      </c>
      <c r="O122" s="51"/>
      <c r="P122" s="55">
        <v>3127195.56</v>
      </c>
      <c r="Q122" s="51">
        <v>3127195.56</v>
      </c>
      <c r="R122" s="150">
        <v>2247336</v>
      </c>
      <c r="S122" s="6">
        <v>2079672</v>
      </c>
      <c r="T122" s="55"/>
      <c r="U122" s="51"/>
      <c r="V122" s="77"/>
      <c r="W122" s="51"/>
      <c r="X122" s="55">
        <v>35976</v>
      </c>
      <c r="Y122" s="51"/>
      <c r="Z122" s="55">
        <v>35976</v>
      </c>
      <c r="AA122" s="55">
        <v>35976</v>
      </c>
      <c r="AB122" s="100"/>
      <c r="AE122" s="106" t="s">
        <v>136</v>
      </c>
      <c r="AF122" s="102">
        <f t="shared" si="24"/>
        <v>0.99832026280048403</v>
      </c>
      <c r="AG122" s="102">
        <f>(9*((D122-(MIN($D$4:$D$224)))/(MAX($D$4:$D4342)-MIN($D$4:$D$224))))+1</f>
        <v>-0.125</v>
      </c>
      <c r="AH122" s="102">
        <f t="shared" si="25"/>
        <v>0.97582811101163835</v>
      </c>
      <c r="AI122" s="102">
        <f t="shared" si="26"/>
        <v>1.215835322865749</v>
      </c>
      <c r="AJ122" s="102">
        <f t="shared" si="27"/>
        <v>1.6445388650288655</v>
      </c>
      <c r="AK122" s="102">
        <f t="shared" si="28"/>
        <v>0.99998956814435835</v>
      </c>
      <c r="AL122" s="102">
        <f t="shared" si="29"/>
        <v>1.1138981979389966</v>
      </c>
      <c r="AM122" s="102">
        <f t="shared" si="30"/>
        <v>1.5415193376232623</v>
      </c>
      <c r="AN122" s="102">
        <f t="shared" si="31"/>
        <v>1.3957758812227987</v>
      </c>
      <c r="AO122" s="102">
        <f t="shared" si="32"/>
        <v>1.5617853070532659</v>
      </c>
      <c r="AP122" s="102">
        <f t="shared" si="33"/>
        <v>1.0451368655094169</v>
      </c>
      <c r="AQ122" s="102">
        <f t="shared" si="34"/>
        <v>1.0450808600673791</v>
      </c>
      <c r="AR122" s="102">
        <f t="shared" si="35"/>
        <v>0.99998451690888057</v>
      </c>
      <c r="AS122" s="102">
        <f t="shared" si="36"/>
        <v>1.0507921477715827</v>
      </c>
      <c r="AT122" s="102">
        <f t="shared" si="37"/>
        <v>1.0507921477715827</v>
      </c>
      <c r="AU122" s="102">
        <f t="shared" si="38"/>
        <v>1.0459911212284594</v>
      </c>
      <c r="AV122" s="102">
        <f t="shared" si="39"/>
        <v>1.1115278265170883</v>
      </c>
      <c r="AW122" s="102">
        <f t="shared" si="40"/>
        <v>0.99982173811628217</v>
      </c>
      <c r="AX122" s="102">
        <f t="shared" si="41"/>
        <v>0.99982173811628217</v>
      </c>
      <c r="AY122" s="102">
        <f t="shared" si="42"/>
        <v>0.47058823529411764</v>
      </c>
      <c r="AZ122" s="102">
        <f t="shared" si="43"/>
        <v>1</v>
      </c>
      <c r="BA122" s="102">
        <f t="shared" si="44"/>
        <v>1.0155317627850684</v>
      </c>
      <c r="BB122" s="102">
        <f t="shared" si="45"/>
        <v>1.001916565561318</v>
      </c>
      <c r="BC122" s="102">
        <f t="shared" si="46"/>
        <v>1</v>
      </c>
      <c r="BD122" s="13">
        <f t="shared" si="47"/>
        <v>1.0483115158057033</v>
      </c>
    </row>
    <row r="123" spans="2:56">
      <c r="B123" s="32" t="s">
        <v>137</v>
      </c>
      <c r="C123" s="40">
        <v>110000</v>
      </c>
      <c r="D123" s="77">
        <v>1</v>
      </c>
      <c r="E123" s="50">
        <v>30000</v>
      </c>
      <c r="F123" s="55">
        <v>5587</v>
      </c>
      <c r="G123" s="51"/>
      <c r="H123" s="55"/>
      <c r="I123" s="51"/>
      <c r="J123" s="77"/>
      <c r="K123" s="41"/>
      <c r="L123" s="77"/>
      <c r="M123" s="50"/>
      <c r="N123" s="55"/>
      <c r="O123" s="51">
        <v>304848</v>
      </c>
      <c r="P123" s="55">
        <v>2743632</v>
      </c>
      <c r="Q123" s="51">
        <v>3048480</v>
      </c>
      <c r="R123" s="150">
        <v>2743632</v>
      </c>
      <c r="S123" s="6">
        <v>2063060</v>
      </c>
      <c r="T123" s="55"/>
      <c r="U123" s="51"/>
      <c r="V123" s="77">
        <v>2</v>
      </c>
      <c r="W123" s="51">
        <v>8400</v>
      </c>
      <c r="X123" s="55">
        <v>0</v>
      </c>
      <c r="Y123" s="51"/>
      <c r="Z123" s="55"/>
      <c r="AA123" s="55">
        <v>2194905.6</v>
      </c>
      <c r="AB123" s="100">
        <v>6205.97</v>
      </c>
      <c r="AE123" s="106" t="s">
        <v>137</v>
      </c>
      <c r="AF123" s="102">
        <f t="shared" si="24"/>
        <v>1.1830913547472452</v>
      </c>
      <c r="AG123" s="102">
        <f>(9*((D123-(MIN($D$4:$D$224)))/(MAX($D$4:$D4343)-MIN($D$4:$D$224))))+1</f>
        <v>1</v>
      </c>
      <c r="AH123" s="102">
        <f t="shared" si="25"/>
        <v>2.9095792300805727</v>
      </c>
      <c r="AI123" s="102">
        <f t="shared" si="26"/>
        <v>1.0762847480363691</v>
      </c>
      <c r="AJ123" s="102">
        <f t="shared" si="27"/>
        <v>0.99995412208235257</v>
      </c>
      <c r="AK123" s="102">
        <f t="shared" si="28"/>
        <v>0.99998956814435835</v>
      </c>
      <c r="AL123" s="102">
        <f t="shared" si="29"/>
        <v>0.99992705847074037</v>
      </c>
      <c r="AM123" s="102">
        <f t="shared" si="30"/>
        <v>0.99993411371971974</v>
      </c>
      <c r="AN123" s="102">
        <f t="shared" si="31"/>
        <v>0.99996079097669677</v>
      </c>
      <c r="AO123" s="102">
        <f t="shared" si="32"/>
        <v>0.99980452842482492</v>
      </c>
      <c r="AP123" s="102">
        <f t="shared" si="33"/>
        <v>0.99996543403504567</v>
      </c>
      <c r="AQ123" s="102">
        <f t="shared" si="34"/>
        <v>0.99998431424493128</v>
      </c>
      <c r="AR123" s="102">
        <f t="shared" si="35"/>
        <v>1.0117844903128008</v>
      </c>
      <c r="AS123" s="102">
        <f t="shared" si="36"/>
        <v>1.0445617731724075</v>
      </c>
      <c r="AT123" s="102">
        <f t="shared" si="37"/>
        <v>1.0495135397995847</v>
      </c>
      <c r="AU123" s="102">
        <f t="shared" si="38"/>
        <v>1.0561488323878687</v>
      </c>
      <c r="AV123" s="102">
        <f t="shared" si="39"/>
        <v>1.110636855923518</v>
      </c>
      <c r="AW123" s="102">
        <f t="shared" si="40"/>
        <v>0.99982173811628217</v>
      </c>
      <c r="AX123" s="102">
        <f t="shared" si="41"/>
        <v>0.99982173811628217</v>
      </c>
      <c r="AY123" s="102">
        <f t="shared" si="42"/>
        <v>1.5294117647058822</v>
      </c>
      <c r="AZ123" s="102">
        <f t="shared" si="43"/>
        <v>1.0018899999999999</v>
      </c>
      <c r="BA123" s="102">
        <f t="shared" si="44"/>
        <v>0.99999509404722975</v>
      </c>
      <c r="BB123" s="102">
        <f t="shared" si="45"/>
        <v>1.1215262656408134</v>
      </c>
      <c r="BC123" s="102">
        <f t="shared" si="46"/>
        <v>1.1622603551361632</v>
      </c>
      <c r="BD123" s="13">
        <f t="shared" si="47"/>
        <v>1.1356603212634033</v>
      </c>
    </row>
    <row r="124" spans="2:56">
      <c r="B124" s="32" t="s">
        <v>138</v>
      </c>
      <c r="C124" s="40"/>
      <c r="D124" s="77">
        <v>1</v>
      </c>
      <c r="E124" s="50">
        <v>10000</v>
      </c>
      <c r="F124" s="55">
        <v>2454.3000000000002</v>
      </c>
      <c r="G124" s="51">
        <v>2454.3000000000002</v>
      </c>
      <c r="H124" s="55">
        <v>4.3</v>
      </c>
      <c r="I124" s="51">
        <v>1470</v>
      </c>
      <c r="J124" s="55">
        <v>980</v>
      </c>
      <c r="K124" s="41">
        <v>2454.3000000000002</v>
      </c>
      <c r="L124" s="55">
        <v>980</v>
      </c>
      <c r="M124" s="51">
        <v>2450</v>
      </c>
      <c r="N124" s="55">
        <v>2454.3000000000002</v>
      </c>
      <c r="O124" s="51">
        <v>468000</v>
      </c>
      <c r="P124" s="55"/>
      <c r="Q124" s="51">
        <v>468000</v>
      </c>
      <c r="R124" s="150">
        <v>468000</v>
      </c>
      <c r="S124" s="6">
        <v>348000</v>
      </c>
      <c r="T124" s="55"/>
      <c r="U124" s="51"/>
      <c r="V124" s="77">
        <v>18</v>
      </c>
      <c r="W124" s="51">
        <v>630720</v>
      </c>
      <c r="X124" s="55">
        <v>40000</v>
      </c>
      <c r="Y124" s="51"/>
      <c r="Z124" s="55"/>
      <c r="AA124" s="55">
        <v>300000</v>
      </c>
      <c r="AB124" s="100">
        <v>1643.16</v>
      </c>
      <c r="AE124" s="106" t="s">
        <v>138</v>
      </c>
      <c r="AF124" s="102">
        <f t="shared" si="24"/>
        <v>0.99832026280048403</v>
      </c>
      <c r="AG124" s="102">
        <f>(9*((D124-(MIN($D$4:$D$224)))/(MAX($D$4:$D4344)-MIN($D$4:$D$224))))+1</f>
        <v>1</v>
      </c>
      <c r="AH124" s="102">
        <f t="shared" si="25"/>
        <v>1.6204118173679498</v>
      </c>
      <c r="AI124" s="102">
        <f t="shared" si="26"/>
        <v>1.0330305592792701</v>
      </c>
      <c r="AJ124" s="102">
        <f t="shared" si="27"/>
        <v>1.268045010849278</v>
      </c>
      <c r="AK124" s="102">
        <f t="shared" si="28"/>
        <v>1.0044752660702736</v>
      </c>
      <c r="AL124" s="102">
        <f t="shared" si="29"/>
        <v>1.4466939251863049</v>
      </c>
      <c r="AM124" s="102">
        <f t="shared" si="30"/>
        <v>1.3227768870928778</v>
      </c>
      <c r="AN124" s="102">
        <f t="shared" si="31"/>
        <v>1.4811143204422779</v>
      </c>
      <c r="AO124" s="102">
        <f t="shared" si="32"/>
        <v>1.9576152467828636</v>
      </c>
      <c r="AP124" s="102">
        <f t="shared" si="33"/>
        <v>1.1924350116214963</v>
      </c>
      <c r="AQ124" s="102">
        <f t="shared" si="34"/>
        <v>1.1924720575702068</v>
      </c>
      <c r="AR124" s="102">
        <f t="shared" si="35"/>
        <v>1.0180997335185833</v>
      </c>
      <c r="AS124" s="102">
        <f t="shared" si="36"/>
        <v>0.99999587352781072</v>
      </c>
      <c r="AT124" s="102">
        <f t="shared" si="37"/>
        <v>1.0075977826153528</v>
      </c>
      <c r="AU124" s="102">
        <f t="shared" si="38"/>
        <v>1.0095733762868544</v>
      </c>
      <c r="AV124" s="102">
        <f t="shared" si="39"/>
        <v>1.0186510609434662</v>
      </c>
      <c r="AW124" s="102">
        <f t="shared" si="40"/>
        <v>0.99982173811628217</v>
      </c>
      <c r="AX124" s="102">
        <f t="shared" si="41"/>
        <v>0.99982173811628217</v>
      </c>
      <c r="AY124" s="102">
        <f t="shared" si="42"/>
        <v>10</v>
      </c>
      <c r="AZ124" s="102">
        <f t="shared" si="43"/>
        <v>1.141912</v>
      </c>
      <c r="BA124" s="102">
        <f t="shared" si="44"/>
        <v>0.99999509404722975</v>
      </c>
      <c r="BB124" s="102">
        <f t="shared" si="45"/>
        <v>1.0165441066602907</v>
      </c>
      <c r="BC124" s="102">
        <f t="shared" si="46"/>
        <v>1.0429618134063712</v>
      </c>
      <c r="BD124" s="13">
        <f t="shared" si="47"/>
        <v>1.5321818617625753</v>
      </c>
    </row>
    <row r="125" spans="2:56">
      <c r="B125" s="32" t="s">
        <v>139</v>
      </c>
      <c r="C125" s="40">
        <v>100000</v>
      </c>
      <c r="D125" s="77"/>
      <c r="E125" s="50"/>
      <c r="F125" s="55">
        <v>130</v>
      </c>
      <c r="G125" s="51">
        <v>130</v>
      </c>
      <c r="H125" s="55"/>
      <c r="I125" s="51">
        <v>70</v>
      </c>
      <c r="J125" s="55">
        <v>60</v>
      </c>
      <c r="K125" s="41">
        <v>130</v>
      </c>
      <c r="L125" s="55">
        <v>30</v>
      </c>
      <c r="M125" s="51">
        <v>130</v>
      </c>
      <c r="N125" s="55">
        <v>130</v>
      </c>
      <c r="O125" s="51">
        <v>567648</v>
      </c>
      <c r="P125" s="55"/>
      <c r="Q125" s="51">
        <v>567648</v>
      </c>
      <c r="R125" s="150"/>
      <c r="S125" s="6"/>
      <c r="T125" s="55"/>
      <c r="U125" s="51"/>
      <c r="V125" s="77">
        <v>4</v>
      </c>
      <c r="W125" s="51">
        <v>360</v>
      </c>
      <c r="X125" s="55"/>
      <c r="Y125" s="51"/>
      <c r="Z125" s="55"/>
      <c r="AA125" s="55"/>
      <c r="AB125" s="100"/>
      <c r="AE125" s="106" t="s">
        <v>139</v>
      </c>
      <c r="AF125" s="102">
        <f t="shared" si="24"/>
        <v>1.1662939827520851</v>
      </c>
      <c r="AG125" s="102">
        <f>(9*((D125-(MIN($D$4:$D$224)))/(MAX($D$4:$D4345)-MIN($D$4:$D$224))))+1</f>
        <v>-0.125</v>
      </c>
      <c r="AH125" s="102">
        <f t="shared" si="25"/>
        <v>0.97582811101163835</v>
      </c>
      <c r="AI125" s="102">
        <f t="shared" si="26"/>
        <v>1.0009382073374549</v>
      </c>
      <c r="AJ125" s="102">
        <f t="shared" si="27"/>
        <v>1.0141544299256073</v>
      </c>
      <c r="AK125" s="102">
        <f t="shared" si="28"/>
        <v>0.99998956814435835</v>
      </c>
      <c r="AL125" s="102">
        <f t="shared" si="29"/>
        <v>1.0212016711714815</v>
      </c>
      <c r="AM125" s="102">
        <f t="shared" si="30"/>
        <v>1.0196999978037906</v>
      </c>
      <c r="AN125" s="102">
        <f t="shared" si="31"/>
        <v>1.025446656123796</v>
      </c>
      <c r="AO125" s="102">
        <f t="shared" si="32"/>
        <v>1.0291252647010913</v>
      </c>
      <c r="AP125" s="102">
        <f t="shared" si="33"/>
        <v>1.0101781054988166</v>
      </c>
      <c r="AQ125" s="102">
        <f t="shared" si="34"/>
        <v>1.0101800550395716</v>
      </c>
      <c r="AR125" s="102">
        <f t="shared" si="35"/>
        <v>1.0219568811782493</v>
      </c>
      <c r="AS125" s="102">
        <f t="shared" si="36"/>
        <v>0.99999587352781072</v>
      </c>
      <c r="AT125" s="102">
        <f t="shared" si="37"/>
        <v>1.0092164044887617</v>
      </c>
      <c r="AU125" s="102">
        <f t="shared" si="38"/>
        <v>0.99999480055260781</v>
      </c>
      <c r="AV125" s="102">
        <f t="shared" si="39"/>
        <v>0.99998637477910002</v>
      </c>
      <c r="AW125" s="102">
        <f t="shared" si="40"/>
        <v>0.99982173811628217</v>
      </c>
      <c r="AX125" s="102">
        <f t="shared" si="41"/>
        <v>0.99982173811628217</v>
      </c>
      <c r="AY125" s="102">
        <f t="shared" si="42"/>
        <v>2.5882352941176472</v>
      </c>
      <c r="AZ125" s="102">
        <f t="shared" si="43"/>
        <v>1.000081</v>
      </c>
      <c r="BA125" s="102">
        <f t="shared" si="44"/>
        <v>0.99999509404722975</v>
      </c>
      <c r="BB125" s="102">
        <f t="shared" si="45"/>
        <v>0.99992341183826006</v>
      </c>
      <c r="BC125" s="102">
        <f t="shared" si="46"/>
        <v>1</v>
      </c>
      <c r="BD125" s="13">
        <f t="shared" si="47"/>
        <v>1.0319610275113302</v>
      </c>
    </row>
    <row r="126" spans="2:56">
      <c r="B126" s="32" t="s">
        <v>140</v>
      </c>
      <c r="C126" s="40">
        <v>59000</v>
      </c>
      <c r="D126" s="77"/>
      <c r="E126" s="50"/>
      <c r="F126" s="55">
        <v>651890.25</v>
      </c>
      <c r="G126" s="51">
        <v>43830.55</v>
      </c>
      <c r="H126" s="55">
        <v>8627.43</v>
      </c>
      <c r="I126" s="51">
        <v>29613</v>
      </c>
      <c r="J126" s="55">
        <v>5590.12</v>
      </c>
      <c r="K126" s="41">
        <v>43830.55</v>
      </c>
      <c r="L126" s="55">
        <v>5590.12</v>
      </c>
      <c r="M126" s="51">
        <v>35203.120000000003</v>
      </c>
      <c r="N126" s="55">
        <v>43830.55</v>
      </c>
      <c r="O126" s="51">
        <v>232512110.5</v>
      </c>
      <c r="P126" s="55">
        <v>4745145.1100000003</v>
      </c>
      <c r="Q126" s="51">
        <v>237257255.61000001</v>
      </c>
      <c r="R126" s="150">
        <v>237257255.61000001</v>
      </c>
      <c r="S126" s="6">
        <v>167803772</v>
      </c>
      <c r="T126" s="55"/>
      <c r="U126" s="51"/>
      <c r="V126" s="77"/>
      <c r="W126" s="51"/>
      <c r="X126" s="55">
        <v>162449464.97999999</v>
      </c>
      <c r="Y126" s="51"/>
      <c r="Z126" s="55"/>
      <c r="AA126" s="55">
        <v>162449464.68000001</v>
      </c>
      <c r="AB126" s="100">
        <v>95306.89</v>
      </c>
      <c r="AE126" s="106" t="s">
        <v>140</v>
      </c>
      <c r="AF126" s="102">
        <f t="shared" si="24"/>
        <v>1.0974247575719287</v>
      </c>
      <c r="AG126" s="102">
        <f>(9*((D126-(MIN($D$4:$D$224)))/(MAX($D$4:$D4346)-MIN($D$4:$D$224))))+1</f>
        <v>-0.125</v>
      </c>
      <c r="AH126" s="102">
        <f t="shared" si="25"/>
        <v>0.97582811101163835</v>
      </c>
      <c r="AI126" s="102">
        <f t="shared" si="26"/>
        <v>10</v>
      </c>
      <c r="AJ126" s="102">
        <f t="shared" si="27"/>
        <v>5.7877026062298329</v>
      </c>
      <c r="AK126" s="102">
        <f t="shared" si="28"/>
        <v>10</v>
      </c>
      <c r="AL126" s="102">
        <f t="shared" si="29"/>
        <v>10</v>
      </c>
      <c r="AM126" s="102">
        <f t="shared" si="30"/>
        <v>2.8414951793204928</v>
      </c>
      <c r="AN126" s="102">
        <f t="shared" si="31"/>
        <v>9.5927260726935302</v>
      </c>
      <c r="AO126" s="102">
        <f t="shared" si="32"/>
        <v>6.4633523375142534</v>
      </c>
      <c r="AP126" s="102">
        <f t="shared" si="33"/>
        <v>3.7654877344942843</v>
      </c>
      <c r="AQ126" s="102">
        <f t="shared" si="34"/>
        <v>4.4375606733720367</v>
      </c>
      <c r="AR126" s="102">
        <f t="shared" si="35"/>
        <v>10</v>
      </c>
      <c r="AS126" s="102">
        <f t="shared" si="36"/>
        <v>1.0770731421889537</v>
      </c>
      <c r="AT126" s="102">
        <f t="shared" si="37"/>
        <v>4.8538593083717316</v>
      </c>
      <c r="AU126" s="102">
        <f t="shared" si="38"/>
        <v>5.8559490555950457</v>
      </c>
      <c r="AV126" s="102">
        <f t="shared" si="39"/>
        <v>10</v>
      </c>
      <c r="AW126" s="102">
        <f t="shared" si="40"/>
        <v>0.99982173811628217</v>
      </c>
      <c r="AX126" s="102">
        <f t="shared" si="41"/>
        <v>0.99982173811628217</v>
      </c>
      <c r="AY126" s="102">
        <f t="shared" si="42"/>
        <v>0.47058823529411764</v>
      </c>
      <c r="AZ126" s="102">
        <f t="shared" si="43"/>
        <v>1</v>
      </c>
      <c r="BA126" s="102">
        <f t="shared" si="44"/>
        <v>0.99999509404722975</v>
      </c>
      <c r="BB126" s="102">
        <f t="shared" si="45"/>
        <v>10</v>
      </c>
      <c r="BC126" s="102">
        <f t="shared" si="46"/>
        <v>3.4918795640847833</v>
      </c>
      <c r="BD126" s="13">
        <f t="shared" si="47"/>
        <v>4.7743985561676014</v>
      </c>
    </row>
    <row r="127" spans="2:56">
      <c r="B127" s="32" t="s">
        <v>141</v>
      </c>
      <c r="C127" s="40"/>
      <c r="D127" s="77"/>
      <c r="E127" s="50"/>
      <c r="F127" s="55">
        <v>35582</v>
      </c>
      <c r="G127" s="51"/>
      <c r="H127" s="55"/>
      <c r="I127" s="51"/>
      <c r="J127" s="77"/>
      <c r="K127" s="41"/>
      <c r="L127" s="77"/>
      <c r="M127" s="50"/>
      <c r="N127" s="55"/>
      <c r="O127" s="51">
        <v>766415.64</v>
      </c>
      <c r="P127" s="55">
        <v>12007178.359999999</v>
      </c>
      <c r="Q127" s="51">
        <v>12773594</v>
      </c>
      <c r="R127" s="150">
        <v>12773594</v>
      </c>
      <c r="S127" s="6">
        <v>7255016</v>
      </c>
      <c r="T127" s="55">
        <v>850</v>
      </c>
      <c r="U127" s="51">
        <v>850</v>
      </c>
      <c r="V127" s="77">
        <v>17</v>
      </c>
      <c r="W127" s="51">
        <v>850</v>
      </c>
      <c r="X127" s="55">
        <v>5804763</v>
      </c>
      <c r="Y127" s="51">
        <v>850</v>
      </c>
      <c r="Z127" s="55">
        <v>5804763</v>
      </c>
      <c r="AA127" s="55">
        <v>5805613</v>
      </c>
      <c r="AB127" s="100"/>
      <c r="AE127" s="106" t="s">
        <v>141</v>
      </c>
      <c r="AF127" s="102">
        <f t="shared" si="24"/>
        <v>0.99832026280048403</v>
      </c>
      <c r="AG127" s="102">
        <f>(9*((D127-(MIN($D$4:$D$224)))/(MAX($D$4:$D4347)-MIN($D$4:$D$224))))+1</f>
        <v>-0.125</v>
      </c>
      <c r="AH127" s="102">
        <f t="shared" si="25"/>
        <v>0.97582811101163835</v>
      </c>
      <c r="AI127" s="102">
        <f t="shared" si="26"/>
        <v>1.4904352864757922</v>
      </c>
      <c r="AJ127" s="102">
        <f t="shared" si="27"/>
        <v>0.99995412208235257</v>
      </c>
      <c r="AK127" s="102">
        <f t="shared" si="28"/>
        <v>0.99998956814435835</v>
      </c>
      <c r="AL127" s="102">
        <f t="shared" si="29"/>
        <v>0.99992705847074037</v>
      </c>
      <c r="AM127" s="102">
        <f t="shared" si="30"/>
        <v>0.99993411371971974</v>
      </c>
      <c r="AN127" s="102">
        <f t="shared" si="31"/>
        <v>0.99996079097669677</v>
      </c>
      <c r="AO127" s="102">
        <f t="shared" si="32"/>
        <v>0.99980452842482492</v>
      </c>
      <c r="AP127" s="102">
        <f t="shared" si="33"/>
        <v>0.99996543403504567</v>
      </c>
      <c r="AQ127" s="102">
        <f t="shared" si="34"/>
        <v>0.99998431424493128</v>
      </c>
      <c r="AR127" s="102">
        <f t="shared" si="35"/>
        <v>1.0296507248825215</v>
      </c>
      <c r="AS127" s="102">
        <f t="shared" si="36"/>
        <v>1.1950332203026455</v>
      </c>
      <c r="AT127" s="102">
        <f t="shared" si="37"/>
        <v>1.2074824126499755</v>
      </c>
      <c r="AU127" s="102">
        <f t="shared" si="38"/>
        <v>1.2614324875772156</v>
      </c>
      <c r="AV127" s="102">
        <f t="shared" si="39"/>
        <v>1.3891030321281113</v>
      </c>
      <c r="AW127" s="102">
        <f t="shared" si="40"/>
        <v>1</v>
      </c>
      <c r="AX127" s="102">
        <f t="shared" si="41"/>
        <v>1</v>
      </c>
      <c r="AY127" s="102">
        <f t="shared" si="42"/>
        <v>9.4705882352941178</v>
      </c>
      <c r="AZ127" s="102">
        <f t="shared" si="43"/>
        <v>1.0001912500000001</v>
      </c>
      <c r="BA127" s="102">
        <f t="shared" si="44"/>
        <v>3.5068518828136939</v>
      </c>
      <c r="BB127" s="102">
        <f t="shared" si="45"/>
        <v>1.3215678182643056</v>
      </c>
      <c r="BC127" s="102">
        <f t="shared" si="46"/>
        <v>1</v>
      </c>
      <c r="BD127" s="13">
        <f t="shared" si="47"/>
        <v>1.4883751939291321</v>
      </c>
    </row>
    <row r="128" spans="2:56">
      <c r="B128" s="32" t="s">
        <v>142</v>
      </c>
      <c r="C128" s="40"/>
      <c r="D128" s="77">
        <v>1</v>
      </c>
      <c r="E128" s="50">
        <v>4000</v>
      </c>
      <c r="F128" s="55">
        <v>3371.9</v>
      </c>
      <c r="G128" s="51">
        <v>20</v>
      </c>
      <c r="H128" s="55"/>
      <c r="I128" s="51">
        <v>20</v>
      </c>
      <c r="J128" s="77"/>
      <c r="K128" s="41">
        <v>20</v>
      </c>
      <c r="L128" s="77"/>
      <c r="M128" s="50"/>
      <c r="N128" s="55"/>
      <c r="O128" s="51">
        <v>1040688</v>
      </c>
      <c r="P128" s="55"/>
      <c r="Q128" s="51">
        <v>1040688</v>
      </c>
      <c r="R128" s="150">
        <v>1040688</v>
      </c>
      <c r="S128" s="6">
        <v>522612</v>
      </c>
      <c r="T128" s="55"/>
      <c r="U128" s="51"/>
      <c r="V128" s="77">
        <v>2</v>
      </c>
      <c r="W128" s="51">
        <v>567648</v>
      </c>
      <c r="X128" s="55">
        <v>9460.7999999999993</v>
      </c>
      <c r="Y128" s="51"/>
      <c r="Z128" s="55"/>
      <c r="AA128" s="55">
        <v>9460.7999999999993</v>
      </c>
      <c r="AB128" s="100"/>
      <c r="AE128" s="106" t="s">
        <v>142</v>
      </c>
      <c r="AF128" s="102">
        <f t="shared" si="24"/>
        <v>0.99832026280048403</v>
      </c>
      <c r="AG128" s="102">
        <f>(9*((D128-(MIN($D$4:$D$224)))/(MAX($D$4:$D4348)-MIN($D$4:$D$224))))+1</f>
        <v>1</v>
      </c>
      <c r="AH128" s="102">
        <f t="shared" si="25"/>
        <v>1.2336615935541628</v>
      </c>
      <c r="AI128" s="102">
        <f t="shared" si="26"/>
        <v>1.0457001553476821</v>
      </c>
      <c r="AJ128" s="102">
        <f t="shared" si="27"/>
        <v>1.0021387848274688</v>
      </c>
      <c r="AK128" s="102">
        <f t="shared" si="28"/>
        <v>0.99998956814435835</v>
      </c>
      <c r="AL128" s="102">
        <f t="shared" si="29"/>
        <v>1.0060055192423807</v>
      </c>
      <c r="AM128" s="102">
        <f t="shared" si="30"/>
        <v>0.99993411371971974</v>
      </c>
      <c r="AN128" s="102">
        <f t="shared" si="31"/>
        <v>1.0038816933070198</v>
      </c>
      <c r="AO128" s="102">
        <f t="shared" si="32"/>
        <v>0.99980452842482492</v>
      </c>
      <c r="AP128" s="102">
        <f t="shared" si="33"/>
        <v>0.99996543403504567</v>
      </c>
      <c r="AQ128" s="102">
        <f t="shared" si="34"/>
        <v>0.99998431424493128</v>
      </c>
      <c r="AR128" s="102">
        <f t="shared" si="35"/>
        <v>1.0402671847360565</v>
      </c>
      <c r="AS128" s="102">
        <f t="shared" si="36"/>
        <v>0.99999587352781072</v>
      </c>
      <c r="AT128" s="102">
        <f t="shared" si="37"/>
        <v>1.0169001802895543</v>
      </c>
      <c r="AU128" s="102">
        <f t="shared" si="38"/>
        <v>1.0212946057315</v>
      </c>
      <c r="AV128" s="102">
        <f t="shared" si="39"/>
        <v>1.028016228128904</v>
      </c>
      <c r="AW128" s="102">
        <f t="shared" si="40"/>
        <v>0.99982173811628217</v>
      </c>
      <c r="AX128" s="102">
        <f t="shared" si="41"/>
        <v>0.99982173811628217</v>
      </c>
      <c r="AY128" s="102">
        <f t="shared" si="42"/>
        <v>1.5294117647058822</v>
      </c>
      <c r="AZ128" s="102">
        <f t="shared" si="43"/>
        <v>1.1277208000000001</v>
      </c>
      <c r="BA128" s="102">
        <f t="shared" si="44"/>
        <v>0.99999509404722975</v>
      </c>
      <c r="BB128" s="102">
        <f t="shared" si="45"/>
        <v>1.0004475620701676</v>
      </c>
      <c r="BC128" s="102">
        <f t="shared" si="46"/>
        <v>1</v>
      </c>
      <c r="BD128" s="13">
        <f t="shared" si="47"/>
        <v>1.0438782807132394</v>
      </c>
    </row>
    <row r="129" spans="2:56">
      <c r="B129" s="32" t="s">
        <v>143</v>
      </c>
      <c r="C129" s="40">
        <v>50000</v>
      </c>
      <c r="D129" s="77"/>
      <c r="E129" s="50"/>
      <c r="F129" s="55">
        <v>5968.97</v>
      </c>
      <c r="G129" s="51">
        <v>5908.71</v>
      </c>
      <c r="H129" s="55">
        <v>11</v>
      </c>
      <c r="I129" s="51">
        <v>1638.71</v>
      </c>
      <c r="J129" s="55">
        <v>4259</v>
      </c>
      <c r="K129" s="41">
        <v>5908.71</v>
      </c>
      <c r="L129" s="55">
        <v>4259</v>
      </c>
      <c r="M129" s="51">
        <v>5897.71</v>
      </c>
      <c r="N129" s="55">
        <v>5908.71</v>
      </c>
      <c r="O129" s="51">
        <v>129600</v>
      </c>
      <c r="P129" s="55">
        <v>119232</v>
      </c>
      <c r="Q129" s="51">
        <v>248832</v>
      </c>
      <c r="R129" s="150">
        <v>177292.79999999999</v>
      </c>
      <c r="S129" s="6">
        <v>177292.79999999999</v>
      </c>
      <c r="T129" s="55"/>
      <c r="U129" s="51"/>
      <c r="V129" s="77"/>
      <c r="W129" s="51"/>
      <c r="X129" s="55">
        <v>0</v>
      </c>
      <c r="Y129" s="51"/>
      <c r="Z129" s="55"/>
      <c r="AA129" s="55"/>
      <c r="AB129" s="100"/>
      <c r="AE129" s="106" t="s">
        <v>143</v>
      </c>
      <c r="AF129" s="102">
        <f t="shared" si="24"/>
        <v>1.0823071227762846</v>
      </c>
      <c r="AG129" s="102">
        <f>(9*((D129-(MIN($D$4:$D$224)))/(MAX($D$4:$D4349)-MIN($D$4:$D$224))))+1</f>
        <v>-0.125</v>
      </c>
      <c r="AH129" s="102">
        <f t="shared" si="25"/>
        <v>0.97582811101163835</v>
      </c>
      <c r="AI129" s="102">
        <f t="shared" si="26"/>
        <v>1.0815587297389098</v>
      </c>
      <c r="AJ129" s="102">
        <f t="shared" si="27"/>
        <v>1.6453810525171078</v>
      </c>
      <c r="AK129" s="102">
        <f t="shared" si="28"/>
        <v>1.0114646093501882</v>
      </c>
      <c r="AL129" s="102">
        <f t="shared" si="29"/>
        <v>1.4979687810254769</v>
      </c>
      <c r="AM129" s="102">
        <f t="shared" si="30"/>
        <v>2.4029824522873522</v>
      </c>
      <c r="AN129" s="102">
        <f t="shared" si="31"/>
        <v>2.158334531386823</v>
      </c>
      <c r="AO129" s="102">
        <f t="shared" si="32"/>
        <v>5.1623717217787917</v>
      </c>
      <c r="AP129" s="102">
        <f t="shared" si="33"/>
        <v>1.4632837003319381</v>
      </c>
      <c r="AQ129" s="102">
        <f t="shared" si="34"/>
        <v>1.4633972034041574</v>
      </c>
      <c r="AR129" s="102">
        <f t="shared" si="35"/>
        <v>1.0050010384315675</v>
      </c>
      <c r="AS129" s="102">
        <f t="shared" si="36"/>
        <v>1.0019326060584215</v>
      </c>
      <c r="AT129" s="102">
        <f t="shared" si="37"/>
        <v>1.004037750113433</v>
      </c>
      <c r="AU129" s="102">
        <f t="shared" si="38"/>
        <v>1.0036234597661475</v>
      </c>
      <c r="AV129" s="102">
        <f t="shared" si="39"/>
        <v>1.0094953244089901</v>
      </c>
      <c r="AW129" s="102">
        <f t="shared" si="40"/>
        <v>0.99982173811628217</v>
      </c>
      <c r="AX129" s="102">
        <f t="shared" si="41"/>
        <v>0.99982173811628217</v>
      </c>
      <c r="AY129" s="102">
        <f t="shared" si="42"/>
        <v>0.47058823529411764</v>
      </c>
      <c r="AZ129" s="102">
        <f t="shared" si="43"/>
        <v>1</v>
      </c>
      <c r="BA129" s="102">
        <f t="shared" si="44"/>
        <v>0.99999509404722975</v>
      </c>
      <c r="BB129" s="102">
        <f t="shared" si="45"/>
        <v>0.99992341183826006</v>
      </c>
      <c r="BC129" s="102">
        <f t="shared" si="46"/>
        <v>1</v>
      </c>
      <c r="BD129" s="13">
        <f t="shared" si="47"/>
        <v>1.3047549338249749</v>
      </c>
    </row>
    <row r="130" spans="2:56">
      <c r="B130" s="32" t="s">
        <v>144</v>
      </c>
      <c r="C130" s="40">
        <v>22000</v>
      </c>
      <c r="D130" s="77"/>
      <c r="E130" s="50"/>
      <c r="F130" s="55">
        <v>10280</v>
      </c>
      <c r="G130" s="51">
        <v>10220</v>
      </c>
      <c r="H130" s="55"/>
      <c r="I130" s="51">
        <v>4380</v>
      </c>
      <c r="J130" s="77"/>
      <c r="K130" s="41">
        <v>4380</v>
      </c>
      <c r="L130" s="77"/>
      <c r="M130" s="51">
        <v>4380</v>
      </c>
      <c r="N130" s="55">
        <v>4380</v>
      </c>
      <c r="O130" s="51">
        <v>241095</v>
      </c>
      <c r="P130" s="55">
        <v>964380</v>
      </c>
      <c r="Q130" s="51">
        <v>1205475</v>
      </c>
      <c r="R130" s="150">
        <v>1105475</v>
      </c>
      <c r="S130" s="6">
        <v>89490</v>
      </c>
      <c r="T130" s="55"/>
      <c r="U130" s="51"/>
      <c r="V130" s="77"/>
      <c r="W130" s="51"/>
      <c r="X130" s="55">
        <v>60000</v>
      </c>
      <c r="Y130" s="51"/>
      <c r="Z130" s="55"/>
      <c r="AA130" s="55">
        <v>60000</v>
      </c>
      <c r="AB130" s="100"/>
      <c r="AE130" s="106" t="s">
        <v>144</v>
      </c>
      <c r="AF130" s="102">
        <f t="shared" si="24"/>
        <v>1.0352744811898362</v>
      </c>
      <c r="AG130" s="102">
        <f>(9*((D130-(MIN($D$4:$D$224)))/(MAX($D$4:$D4350)-MIN($D$4:$D$224))))+1</f>
        <v>-0.125</v>
      </c>
      <c r="AH130" s="102">
        <f t="shared" si="25"/>
        <v>0.97582811101163835</v>
      </c>
      <c r="AI130" s="102">
        <f t="shared" si="26"/>
        <v>1.141082496891052</v>
      </c>
      <c r="AJ130" s="102">
        <f t="shared" si="27"/>
        <v>2.1163167848366928</v>
      </c>
      <c r="AK130" s="102">
        <f t="shared" si="28"/>
        <v>0.99998956814435835</v>
      </c>
      <c r="AL130" s="102">
        <f t="shared" si="29"/>
        <v>2.3311099674599731</v>
      </c>
      <c r="AM130" s="102">
        <f t="shared" si="30"/>
        <v>0.99993411371971974</v>
      </c>
      <c r="AN130" s="102">
        <f t="shared" si="31"/>
        <v>1.8586384013174233</v>
      </c>
      <c r="AO130" s="102">
        <f t="shared" si="32"/>
        <v>0.99980452842482492</v>
      </c>
      <c r="AP130" s="102">
        <f t="shared" si="33"/>
        <v>1.3440539033528638</v>
      </c>
      <c r="AQ130" s="102">
        <f t="shared" si="34"/>
        <v>1.3435023502489678</v>
      </c>
      <c r="AR130" s="102">
        <f t="shared" si="35"/>
        <v>1.0093167565424623</v>
      </c>
      <c r="AS130" s="102">
        <f t="shared" si="36"/>
        <v>1.0156606792667933</v>
      </c>
      <c r="AT130" s="102">
        <f t="shared" si="37"/>
        <v>1.0195768807015388</v>
      </c>
      <c r="AU130" s="102">
        <f t="shared" si="38"/>
        <v>1.022620603992386</v>
      </c>
      <c r="AV130" s="102">
        <f t="shared" si="39"/>
        <v>1.004786095367747</v>
      </c>
      <c r="AW130" s="102">
        <f t="shared" si="40"/>
        <v>0.99982173811628217</v>
      </c>
      <c r="AX130" s="102">
        <f t="shared" si="41"/>
        <v>0.99982173811628217</v>
      </c>
      <c r="AY130" s="102">
        <f t="shared" si="42"/>
        <v>0.47058823529411764</v>
      </c>
      <c r="AZ130" s="102">
        <f t="shared" si="43"/>
        <v>1</v>
      </c>
      <c r="BA130" s="102">
        <f t="shared" si="44"/>
        <v>0.99999509404722975</v>
      </c>
      <c r="BB130" s="102">
        <f t="shared" si="45"/>
        <v>1.0032475508026661</v>
      </c>
      <c r="BC130" s="102">
        <f t="shared" si="46"/>
        <v>1</v>
      </c>
      <c r="BD130" s="13">
        <f t="shared" si="47"/>
        <v>1.1069154199518689</v>
      </c>
    </row>
    <row r="131" spans="2:56">
      <c r="B131" s="32" t="s">
        <v>145</v>
      </c>
      <c r="C131" s="40">
        <v>50000</v>
      </c>
      <c r="D131" s="77"/>
      <c r="E131" s="50"/>
      <c r="F131" s="55">
        <v>45625</v>
      </c>
      <c r="G131" s="51">
        <v>273.47000000000003</v>
      </c>
      <c r="H131" s="55">
        <v>142.47</v>
      </c>
      <c r="I131" s="51">
        <v>130</v>
      </c>
      <c r="J131" s="55">
        <v>1</v>
      </c>
      <c r="K131" s="41">
        <v>273.47000000000003</v>
      </c>
      <c r="L131" s="55">
        <v>1</v>
      </c>
      <c r="M131" s="51">
        <v>1</v>
      </c>
      <c r="N131" s="55">
        <v>273.47000000000003</v>
      </c>
      <c r="O131" s="51">
        <v>9000000</v>
      </c>
      <c r="P131" s="55">
        <v>9000000</v>
      </c>
      <c r="Q131" s="51">
        <v>18000000</v>
      </c>
      <c r="R131" s="150">
        <v>18000000</v>
      </c>
      <c r="S131" s="6">
        <v>504000</v>
      </c>
      <c r="T131" s="55"/>
      <c r="U131" s="51"/>
      <c r="V131" s="77"/>
      <c r="W131" s="51"/>
      <c r="X131" s="55">
        <v>129342</v>
      </c>
      <c r="Y131" s="51"/>
      <c r="Z131" s="55"/>
      <c r="AA131" s="55">
        <v>403000</v>
      </c>
      <c r="AB131" s="100">
        <v>155689.34</v>
      </c>
      <c r="AE131" s="106" t="s">
        <v>145</v>
      </c>
      <c r="AF131" s="102">
        <f t="shared" si="24"/>
        <v>1.0823071227762846</v>
      </c>
      <c r="AG131" s="102">
        <f>(9*((D131-(MIN($D$4:$D$224)))/(MAX($D$4:$D4351)-MIN($D$4:$D$224))))+1</f>
        <v>-0.125</v>
      </c>
      <c r="AH131" s="102">
        <f t="shared" si="25"/>
        <v>0.97582811101163835</v>
      </c>
      <c r="AI131" s="102">
        <f t="shared" si="26"/>
        <v>1.6291021928784302</v>
      </c>
      <c r="AJ131" s="102">
        <f t="shared" si="27"/>
        <v>1.0298261081276978</v>
      </c>
      <c r="AK131" s="102">
        <f t="shared" si="28"/>
        <v>1.1486122154711373</v>
      </c>
      <c r="AL131" s="102">
        <f t="shared" si="29"/>
        <v>1.0394370534864026</v>
      </c>
      <c r="AM131" s="102">
        <f t="shared" si="30"/>
        <v>1.000263545121121</v>
      </c>
      <c r="AN131" s="102">
        <f t="shared" si="31"/>
        <v>1.0535732489903678</v>
      </c>
      <c r="AO131" s="102">
        <f t="shared" si="32"/>
        <v>1.0007818863007005</v>
      </c>
      <c r="AP131" s="102">
        <f t="shared" si="33"/>
        <v>1.0000439930463054</v>
      </c>
      <c r="AQ131" s="102">
        <f t="shared" si="34"/>
        <v>1.0214322314380875</v>
      </c>
      <c r="AR131" s="102">
        <f t="shared" si="35"/>
        <v>1.3483540670954721</v>
      </c>
      <c r="AS131" s="102">
        <f t="shared" si="36"/>
        <v>1.14618643290362</v>
      </c>
      <c r="AT131" s="102">
        <f t="shared" si="37"/>
        <v>1.2923769922794295</v>
      </c>
      <c r="AU131" s="102">
        <f t="shared" si="38"/>
        <v>1.3684015595620878</v>
      </c>
      <c r="AV131" s="102">
        <f t="shared" si="39"/>
        <v>1.0270179892240443</v>
      </c>
      <c r="AW131" s="102">
        <f t="shared" si="40"/>
        <v>0.99982173811628217</v>
      </c>
      <c r="AX131" s="102">
        <f t="shared" si="41"/>
        <v>0.99982173811628217</v>
      </c>
      <c r="AY131" s="102">
        <f t="shared" si="42"/>
        <v>0.47058823529411764</v>
      </c>
      <c r="AZ131" s="102">
        <f t="shared" si="43"/>
        <v>1</v>
      </c>
      <c r="BA131" s="102">
        <f t="shared" si="44"/>
        <v>0.99999509404722975</v>
      </c>
      <c r="BB131" s="102">
        <f t="shared" si="45"/>
        <v>1.0222505452158546</v>
      </c>
      <c r="BC131" s="102">
        <f t="shared" si="46"/>
        <v>5.0706299900442415</v>
      </c>
      <c r="BD131" s="13">
        <f t="shared" si="47"/>
        <v>1.1917355037727846</v>
      </c>
    </row>
    <row r="132" spans="2:56">
      <c r="B132" s="32" t="s">
        <v>146</v>
      </c>
      <c r="C132" s="40">
        <v>27000</v>
      </c>
      <c r="D132" s="77"/>
      <c r="E132" s="50"/>
      <c r="F132" s="55">
        <v>12980</v>
      </c>
      <c r="G132" s="51">
        <v>12972.3</v>
      </c>
      <c r="H132" s="55">
        <v>2.1</v>
      </c>
      <c r="I132" s="51">
        <v>3761.3</v>
      </c>
      <c r="J132" s="55">
        <v>9208.7000000000007</v>
      </c>
      <c r="K132" s="41">
        <v>12972.3</v>
      </c>
      <c r="L132" s="55">
        <v>9208.7000000000007</v>
      </c>
      <c r="M132" s="51">
        <v>12970</v>
      </c>
      <c r="N132" s="55">
        <v>12972.3</v>
      </c>
      <c r="O132" s="51"/>
      <c r="P132" s="55">
        <v>554071600</v>
      </c>
      <c r="Q132" s="51">
        <v>554071600</v>
      </c>
      <c r="R132" s="150">
        <v>439731600</v>
      </c>
      <c r="S132" s="6">
        <v>4392816</v>
      </c>
      <c r="T132" s="55">
        <v>3784320</v>
      </c>
      <c r="U132" s="51">
        <v>3784320</v>
      </c>
      <c r="V132" s="77">
        <v>1</v>
      </c>
      <c r="W132" s="51">
        <v>6307200</v>
      </c>
      <c r="X132" s="55">
        <v>648252</v>
      </c>
      <c r="Y132" s="51">
        <v>3784320</v>
      </c>
      <c r="Z132" s="55">
        <v>648252</v>
      </c>
      <c r="AA132" s="55">
        <v>3784320</v>
      </c>
      <c r="AB132" s="100"/>
      <c r="AE132" s="106" t="s">
        <v>146</v>
      </c>
      <c r="AF132" s="102">
        <f t="shared" si="24"/>
        <v>1.0436731671874162</v>
      </c>
      <c r="AG132" s="102">
        <f>(9*((D132-(MIN($D$4:$D$224)))/(MAX($D$4:$D4352)-MIN($D$4:$D$224))))+1</f>
        <v>-0.125</v>
      </c>
      <c r="AH132" s="102">
        <f t="shared" si="25"/>
        <v>0.97582811101163835</v>
      </c>
      <c r="AI132" s="102">
        <f t="shared" si="26"/>
        <v>1.1783622586442255</v>
      </c>
      <c r="AJ132" s="102">
        <f t="shared" si="27"/>
        <v>2.4169591485058484</v>
      </c>
      <c r="AK132" s="102">
        <f t="shared" si="28"/>
        <v>1.0021802578291077</v>
      </c>
      <c r="AL132" s="102">
        <f t="shared" si="29"/>
        <v>2.1430727834892798</v>
      </c>
      <c r="AM132" s="102">
        <f t="shared" si="30"/>
        <v>4.0335690598027805</v>
      </c>
      <c r="AN132" s="102">
        <f t="shared" si="31"/>
        <v>3.5431168559591177</v>
      </c>
      <c r="AO132" s="102">
        <f t="shared" si="32"/>
        <v>10</v>
      </c>
      <c r="AP132" s="102">
        <f t="shared" si="33"/>
        <v>2.0188758100743378</v>
      </c>
      <c r="AQ132" s="102">
        <f t="shared" si="34"/>
        <v>2.0173859166319543</v>
      </c>
      <c r="AR132" s="102">
        <f t="shared" si="35"/>
        <v>0.99998451690888057</v>
      </c>
      <c r="AS132" s="102">
        <f t="shared" si="36"/>
        <v>10</v>
      </c>
      <c r="AT132" s="102">
        <f t="shared" si="37"/>
        <v>10</v>
      </c>
      <c r="AU132" s="102">
        <f t="shared" si="38"/>
        <v>10</v>
      </c>
      <c r="AV132" s="102">
        <f t="shared" si="39"/>
        <v>1.2355913518417632</v>
      </c>
      <c r="AW132" s="102">
        <f t="shared" si="40"/>
        <v>1.7934688108114785</v>
      </c>
      <c r="AX132" s="102">
        <f t="shared" si="41"/>
        <v>1.7934688108114785</v>
      </c>
      <c r="AY132" s="102">
        <f t="shared" si="42"/>
        <v>1</v>
      </c>
      <c r="AZ132" s="102">
        <f t="shared" si="43"/>
        <v>2.4191199999999999</v>
      </c>
      <c r="BA132" s="102">
        <f t="shared" si="44"/>
        <v>1.279950524963434</v>
      </c>
      <c r="BB132" s="102">
        <f t="shared" si="45"/>
        <v>1.2095835046012831</v>
      </c>
      <c r="BC132" s="102">
        <f t="shared" si="46"/>
        <v>1</v>
      </c>
      <c r="BD132" s="13">
        <f t="shared" si="47"/>
        <v>3.0407996203780847</v>
      </c>
    </row>
    <row r="133" spans="2:56">
      <c r="B133" s="32" t="s">
        <v>147</v>
      </c>
      <c r="C133" s="40"/>
      <c r="D133" s="77">
        <v>1</v>
      </c>
      <c r="E133" s="50">
        <v>1400</v>
      </c>
      <c r="F133" s="55">
        <v>2570</v>
      </c>
      <c r="G133" s="51"/>
      <c r="H133" s="55"/>
      <c r="I133" s="51"/>
      <c r="J133" s="77"/>
      <c r="K133" s="41"/>
      <c r="L133" s="77"/>
      <c r="M133" s="50"/>
      <c r="N133" s="55"/>
      <c r="O133" s="51">
        <v>3743680</v>
      </c>
      <c r="P133" s="55"/>
      <c r="Q133" s="51">
        <v>3743680</v>
      </c>
      <c r="R133" s="150">
        <v>3743680</v>
      </c>
      <c r="S133" s="6">
        <v>2743680</v>
      </c>
      <c r="T133" s="55"/>
      <c r="U133" s="51"/>
      <c r="V133" s="77"/>
      <c r="W133" s="51"/>
      <c r="X133" s="55">
        <v>0</v>
      </c>
      <c r="Y133" s="51"/>
      <c r="Z133" s="55"/>
      <c r="AA133" s="55"/>
      <c r="AB133" s="100"/>
      <c r="AE133" s="106" t="s">
        <v>147</v>
      </c>
      <c r="AF133" s="102">
        <f t="shared" ref="AF133:AF196" si="48">(9*((C133-(MIN($C$4:$C$224)))/(MAX($C$4:$C$224)-MIN($C$4:$C$224))))+1</f>
        <v>0.99832026280048403</v>
      </c>
      <c r="AG133" s="102">
        <f>(9*((D133-(MIN($D$4:$D$224)))/(MAX($D$4:$D4353)-MIN($D$4:$D$224))))+1</f>
        <v>1</v>
      </c>
      <c r="AH133" s="102">
        <f t="shared" ref="AH133:AH196" si="49">(9*((E133-(MIN($E$4:$E$224)))/(MAX($E$4:$E$224)-MIN($E$4:$E$224))))+1</f>
        <v>1.0660698299015219</v>
      </c>
      <c r="AI133" s="102">
        <f t="shared" ref="AI133:AI196" si="50">(9*((F133-(MIN($F$4:$F$224)))/(MAX($F$4:$F$224)-MIN($F$4:$F$224))))+1</f>
        <v>1.0346280661069895</v>
      </c>
      <c r="AJ133" s="102">
        <f t="shared" ref="AJ133:AJ196" si="51">(9*((G133-(MIN($G$4:$G$224)))/(MAX($G$4:$G$224)-MIN($G$4:$G$224))))+1</f>
        <v>0.99995412208235257</v>
      </c>
      <c r="AK133" s="102">
        <f t="shared" ref="AK133:AK196" si="52">(9*((H133-(MIN($H$4:$H$224)))/(MAX($H$4:$H$224)-MIN($H$4:$H$224))))+1</f>
        <v>0.99998956814435835</v>
      </c>
      <c r="AL133" s="102">
        <f t="shared" ref="AL133:AL196" si="53">(9*((I133-(MIN($I$4:$I$224)))/(MAX($I$4:$I$224)-MIN($I$4:$I$224))))+1</f>
        <v>0.99992705847074037</v>
      </c>
      <c r="AM133" s="102">
        <f t="shared" ref="AM133:AM196" si="54">(9*((J133-(MIN($J$4:$J$224)))/(MAX($J$4:$J$224)-MIN($J$4:$J$224))))+1</f>
        <v>0.99993411371971974</v>
      </c>
      <c r="AN133" s="102">
        <f t="shared" ref="AN133:AN196" si="55">(9*((K133-(MIN($K$4:$K$224)))/(MAX($K$4:$K$224)-MIN($K$4:$K$224))))+1</f>
        <v>0.99996079097669677</v>
      </c>
      <c r="AO133" s="102">
        <f t="shared" ref="AO133:AO196" si="56">(9*((L133-(MIN($L$4:$L$224)))/(MAX($L$4:$L$224)-MIN($L$4:$L$224))))+1</f>
        <v>0.99980452842482492</v>
      </c>
      <c r="AP133" s="102">
        <f t="shared" ref="AP133:AP196" si="57">(9*((M133-(MIN($M$4:$M$224)))/(MAX($M$4:$M$224)-MIN($M$4:$M$224))))+1</f>
        <v>0.99996543403504567</v>
      </c>
      <c r="AQ133" s="102">
        <f t="shared" ref="AQ133:AQ196" si="58">(9*((N133-(MIN($N$4:$N$224)))/(MAX($N$4:$N$224)-MIN($N$4:$N$224))))+1</f>
        <v>0.99998431424493128</v>
      </c>
      <c r="AR133" s="102">
        <f t="shared" ref="AR133:AR196" si="59">(9*((O133-(MIN($O$4:$O$224)))/(MAX($O$4:$O$224)-MIN($O$4:$O$224))))+1</f>
        <v>1.1448938633136072</v>
      </c>
      <c r="AS133" s="102">
        <f t="shared" ref="AS133:AS196" si="60">(9*((P133-(MIN($P$4:$P$224)))/(MAX($P$4:$P$224)-MIN($P$4:$P$224))))+1</f>
        <v>0.99999587352781072</v>
      </c>
      <c r="AT133" s="102">
        <f t="shared" ref="AT133:AT196" si="61">(9*((Q133-(MIN($Q$4:$Q$224)))/(MAX($Q$4:$Q$224)-MIN($Q$4:$Q$224))))+1</f>
        <v>1.0608059483415917</v>
      </c>
      <c r="AU133" s="102">
        <f t="shared" ref="AU133:AU196" si="62">(9*((R133-(MIN($R$4:$R$224)))/(MAX($R$4:$R$224)-MIN($R$4:$R$224))))+1</f>
        <v>1.0766168569730863</v>
      </c>
      <c r="AV133" s="102">
        <f t="shared" ref="AV133:AV196" si="63">(9*((S133-(MIN($S$4:$S$224)))/(MAX($S$4:$S$224)-MIN($S$4:$S$224))))+1</f>
        <v>1.1471413349384347</v>
      </c>
      <c r="AW133" s="102">
        <f t="shared" ref="AW133:AW196" si="64">(9*((T133-(MIN($T$4:$T$224)))/(MAX($T$4:$T$224)-MIN($T$4:$T$224))))+1</f>
        <v>0.99982173811628217</v>
      </c>
      <c r="AX133" s="102">
        <f t="shared" ref="AX133:AX196" si="65">(9*((U133-(MIN($U$4:$U$224)))/(MAX($U$4:$U$224)-MIN($U$4:$U$224))))+1</f>
        <v>0.99982173811628217</v>
      </c>
      <c r="AY133" s="102">
        <f t="shared" ref="AY133:AY196" si="66">(9*((V133-(MIN($V$4:$V$224)))/(MAX($V$4:$V$224)-MIN($V$4:$V$224))))+1</f>
        <v>0.47058823529411764</v>
      </c>
      <c r="AZ133" s="102">
        <f t="shared" ref="AZ133:AZ196" si="67">(9*((W133-(MIN($W$4:$W$224)))/(MAX($W$4:$W$224)-MIN($W$4:$W$224))))+1</f>
        <v>1</v>
      </c>
      <c r="BA133" s="102">
        <f t="shared" ref="BA133:BA196" si="68">(9*((Z133-(MIN($Z$4:$Z$224)))/(MAX($Z$4:$Z$224)-MIN($Z$4:$Z$224))))+1</f>
        <v>0.99999509404722975</v>
      </c>
      <c r="BB133" s="102">
        <f t="shared" ref="BB133:BB196" si="69">(9*((AA133-(MIN($AA$4:$AA$224)))/(MAX($AA$4:$AA$224)-MIN($AA$4:$AA$224))))+1</f>
        <v>0.99992341183826006</v>
      </c>
      <c r="BC133" s="102">
        <f t="shared" ref="BC133:BC196" si="70">(9*((AB133-(MIN($AB$4:$AB$224)))/(MAX($AB$4:$AB$224)-MIN($AB$4:$AB$224))))+1</f>
        <v>1</v>
      </c>
      <c r="BD133" s="13">
        <f t="shared" ref="BD133:BD196" si="71">AVERAGE(AF133:BC133)</f>
        <v>0.99992259097559855</v>
      </c>
    </row>
    <row r="134" spans="2:56">
      <c r="B134" s="32" t="s">
        <v>148</v>
      </c>
      <c r="C134" s="40">
        <v>50000</v>
      </c>
      <c r="D134" s="77">
        <v>1</v>
      </c>
      <c r="E134" s="50">
        <v>3000</v>
      </c>
      <c r="F134" s="55">
        <v>106241</v>
      </c>
      <c r="G134" s="51">
        <v>2411.6</v>
      </c>
      <c r="H134" s="55"/>
      <c r="I134" s="51">
        <v>748</v>
      </c>
      <c r="J134" s="77"/>
      <c r="K134" s="41">
        <v>748</v>
      </c>
      <c r="L134" s="77"/>
      <c r="M134" s="51">
        <v>748</v>
      </c>
      <c r="N134" s="55">
        <v>748</v>
      </c>
      <c r="O134" s="51">
        <v>1941194.2</v>
      </c>
      <c r="P134" s="55">
        <v>7764776.7999999998</v>
      </c>
      <c r="Q134" s="51">
        <v>9705971</v>
      </c>
      <c r="R134" s="150">
        <v>9705971</v>
      </c>
      <c r="S134" s="6">
        <v>870198</v>
      </c>
      <c r="T134" s="55"/>
      <c r="U134" s="51"/>
      <c r="V134" s="77">
        <v>1</v>
      </c>
      <c r="W134" s="51"/>
      <c r="X134" s="55"/>
      <c r="Y134" s="51"/>
      <c r="Z134" s="55"/>
      <c r="AA134" s="55">
        <v>623176</v>
      </c>
      <c r="AB134" s="100">
        <v>0</v>
      </c>
      <c r="AE134" s="106" t="s">
        <v>148</v>
      </c>
      <c r="AF134" s="102">
        <f t="shared" si="48"/>
        <v>1.0823071227762846</v>
      </c>
      <c r="AG134" s="102">
        <f>(9*((D134-(MIN($D$4:$D$224)))/(MAX($D$4:$D4354)-MIN($D$4:$D$224))))+1</f>
        <v>1</v>
      </c>
      <c r="AH134" s="102">
        <f t="shared" si="49"/>
        <v>1.1692032229185318</v>
      </c>
      <c r="AI134" s="102">
        <f t="shared" si="50"/>
        <v>2.4660466515563457</v>
      </c>
      <c r="AJ134" s="102">
        <f t="shared" si="51"/>
        <v>1.2633807558884551</v>
      </c>
      <c r="AK134" s="102">
        <f t="shared" si="52"/>
        <v>0.99998956814435835</v>
      </c>
      <c r="AL134" s="102">
        <f t="shared" si="53"/>
        <v>1.2272614913300888</v>
      </c>
      <c r="AM134" s="102">
        <f t="shared" si="54"/>
        <v>0.99993411371971974</v>
      </c>
      <c r="AN134" s="102">
        <f t="shared" si="55"/>
        <v>1.1466025381307752</v>
      </c>
      <c r="AO134" s="102">
        <f t="shared" si="56"/>
        <v>0.99980452842482492</v>
      </c>
      <c r="AP134" s="102">
        <f t="shared" si="57"/>
        <v>1.0587275744573581</v>
      </c>
      <c r="AQ134" s="102">
        <f t="shared" si="58"/>
        <v>1.058649038201785</v>
      </c>
      <c r="AR134" s="102">
        <f t="shared" si="59"/>
        <v>1.0751237336065274</v>
      </c>
      <c r="AS134" s="102">
        <f t="shared" si="60"/>
        <v>1.1261222139522893</v>
      </c>
      <c r="AT134" s="102">
        <f t="shared" si="61"/>
        <v>1.1576537990584088</v>
      </c>
      <c r="AU134" s="102">
        <f t="shared" si="62"/>
        <v>1.1986473182831636</v>
      </c>
      <c r="AV134" s="102">
        <f t="shared" si="63"/>
        <v>1.0466587097528333</v>
      </c>
      <c r="AW134" s="102">
        <f t="shared" si="64"/>
        <v>0.99982173811628217</v>
      </c>
      <c r="AX134" s="102">
        <f t="shared" si="65"/>
        <v>0.99982173811628217</v>
      </c>
      <c r="AY134" s="102">
        <f t="shared" si="66"/>
        <v>1</v>
      </c>
      <c r="AZ134" s="102">
        <f t="shared" si="67"/>
        <v>1</v>
      </c>
      <c r="BA134" s="102">
        <f t="shared" si="68"/>
        <v>0.99999509404722975</v>
      </c>
      <c r="BB134" s="102">
        <f t="shared" si="69"/>
        <v>1.0344488055596393</v>
      </c>
      <c r="BC134" s="102">
        <f t="shared" si="70"/>
        <v>1</v>
      </c>
      <c r="BD134" s="13">
        <f t="shared" si="71"/>
        <v>1.1295916565017159</v>
      </c>
    </row>
    <row r="135" spans="2:56">
      <c r="B135" s="32" t="s">
        <v>71</v>
      </c>
      <c r="C135" s="40">
        <v>24000</v>
      </c>
      <c r="D135" s="77"/>
      <c r="E135" s="50"/>
      <c r="F135" s="55">
        <v>2190</v>
      </c>
      <c r="G135" s="51">
        <v>2190</v>
      </c>
      <c r="H135" s="55">
        <v>25.2</v>
      </c>
      <c r="I135" s="51">
        <v>38.4</v>
      </c>
      <c r="J135" s="77"/>
      <c r="K135" s="41">
        <v>63.6</v>
      </c>
      <c r="L135" s="77"/>
      <c r="M135" s="51">
        <v>2164.8000000000002</v>
      </c>
      <c r="N135" s="55">
        <v>2190</v>
      </c>
      <c r="O135" s="51">
        <v>597249</v>
      </c>
      <c r="P135" s="55"/>
      <c r="Q135" s="51">
        <v>597249</v>
      </c>
      <c r="R135" s="150">
        <v>497932</v>
      </c>
      <c r="S135" s="6">
        <v>497392</v>
      </c>
      <c r="T135" s="55"/>
      <c r="U135" s="51"/>
      <c r="V135" s="77"/>
      <c r="W135" s="51"/>
      <c r="X135" s="55">
        <v>0</v>
      </c>
      <c r="Y135" s="51"/>
      <c r="Z135" s="55"/>
      <c r="AA135" s="55">
        <v>371272</v>
      </c>
      <c r="AB135" s="100"/>
      <c r="AE135" s="106" t="s">
        <v>71</v>
      </c>
      <c r="AF135" s="102">
        <f t="shared" si="48"/>
        <v>1.0386339555888682</v>
      </c>
      <c r="AG135" s="102">
        <f>(9*((D135-(MIN($D$4:$D$224)))/(MAX($D$4:$D4355)-MIN($D$4:$D$224))))+1</f>
        <v>-0.125</v>
      </c>
      <c r="AH135" s="102">
        <f t="shared" si="49"/>
        <v>0.97582811101163835</v>
      </c>
      <c r="AI135" s="102">
        <f t="shared" si="50"/>
        <v>1.0293812848232096</v>
      </c>
      <c r="AJ135" s="102">
        <f t="shared" si="51"/>
        <v>1.2391746926725684</v>
      </c>
      <c r="AK135" s="102">
        <f t="shared" si="52"/>
        <v>1.0262778443613503</v>
      </c>
      <c r="AL135" s="102">
        <f t="shared" si="53"/>
        <v>1.0115977031522898</v>
      </c>
      <c r="AM135" s="102">
        <f t="shared" si="54"/>
        <v>0.99993411371971974</v>
      </c>
      <c r="AN135" s="102">
        <f t="shared" si="55"/>
        <v>1.0124292603871237</v>
      </c>
      <c r="AO135" s="102">
        <f t="shared" si="56"/>
        <v>0.99980452842482492</v>
      </c>
      <c r="AP135" s="102">
        <f t="shared" si="57"/>
        <v>1.1700299816102084</v>
      </c>
      <c r="AQ135" s="102">
        <f t="shared" si="58"/>
        <v>1.1717433322469495</v>
      </c>
      <c r="AR135" s="102">
        <f t="shared" si="59"/>
        <v>1.0231026686288129</v>
      </c>
      <c r="AS135" s="102">
        <f t="shared" si="60"/>
        <v>0.99999587352781072</v>
      </c>
      <c r="AT135" s="102">
        <f t="shared" si="61"/>
        <v>1.0096972252385488</v>
      </c>
      <c r="AU135" s="102">
        <f t="shared" si="62"/>
        <v>1.0101859957930028</v>
      </c>
      <c r="AV135" s="102">
        <f t="shared" si="63"/>
        <v>1.026663574723544</v>
      </c>
      <c r="AW135" s="102">
        <f t="shared" si="64"/>
        <v>0.99982173811628217</v>
      </c>
      <c r="AX135" s="102">
        <f t="shared" si="65"/>
        <v>0.99982173811628217</v>
      </c>
      <c r="AY135" s="102">
        <f t="shared" si="66"/>
        <v>0.47058823529411764</v>
      </c>
      <c r="AZ135" s="102">
        <f t="shared" si="67"/>
        <v>1</v>
      </c>
      <c r="BA135" s="102">
        <f t="shared" si="68"/>
        <v>0.99999509404722975</v>
      </c>
      <c r="BB135" s="102">
        <f t="shared" si="69"/>
        <v>1.0204927405314765</v>
      </c>
      <c r="BC135" s="102">
        <f t="shared" si="70"/>
        <v>1</v>
      </c>
      <c r="BD135" s="13">
        <f t="shared" si="71"/>
        <v>0.96292498716732722</v>
      </c>
    </row>
    <row r="136" spans="2:56">
      <c r="B136" s="32" t="s">
        <v>149</v>
      </c>
      <c r="C136" s="40">
        <v>145000</v>
      </c>
      <c r="D136" s="77"/>
      <c r="E136" s="50"/>
      <c r="F136" s="55">
        <v>1790.8</v>
      </c>
      <c r="G136" s="51">
        <v>1750.8</v>
      </c>
      <c r="H136" s="55"/>
      <c r="I136" s="51">
        <v>1072.8</v>
      </c>
      <c r="J136" s="77"/>
      <c r="K136" s="41">
        <v>1074</v>
      </c>
      <c r="L136" s="77"/>
      <c r="M136" s="51">
        <v>1072.8</v>
      </c>
      <c r="N136" s="55">
        <v>1074</v>
      </c>
      <c r="O136" s="51">
        <v>504576</v>
      </c>
      <c r="P136" s="55">
        <v>756864</v>
      </c>
      <c r="Q136" s="51">
        <v>1261440</v>
      </c>
      <c r="R136" s="150">
        <v>1261440</v>
      </c>
      <c r="S136" s="6">
        <v>1185753.6000000001</v>
      </c>
      <c r="T136" s="55"/>
      <c r="U136" s="51"/>
      <c r="V136" s="77"/>
      <c r="W136" s="51"/>
      <c r="X136" s="55"/>
      <c r="Y136" s="51"/>
      <c r="Z136" s="55"/>
      <c r="AA136" s="55">
        <v>217934.3</v>
      </c>
      <c r="AB136" s="100"/>
      <c r="AE136" s="106" t="s">
        <v>149</v>
      </c>
      <c r="AF136" s="102">
        <f t="shared" si="48"/>
        <v>1.2418821567303058</v>
      </c>
      <c r="AG136" s="102">
        <f>(9*((D136-(MIN($D$4:$D$224)))/(MAX($D$4:$D4356)-MIN($D$4:$D$224))))+1</f>
        <v>-0.125</v>
      </c>
      <c r="AH136" s="102">
        <f t="shared" si="49"/>
        <v>0.97582811101163835</v>
      </c>
      <c r="AI136" s="102">
        <f t="shared" si="50"/>
        <v>1.0238694030114071</v>
      </c>
      <c r="AJ136" s="102">
        <f t="shared" si="51"/>
        <v>1.1911994987898182</v>
      </c>
      <c r="AK136" s="102">
        <f t="shared" si="52"/>
        <v>0.99998956814435835</v>
      </c>
      <c r="AL136" s="102">
        <f t="shared" si="53"/>
        <v>1.3259756942615279</v>
      </c>
      <c r="AM136" s="102">
        <f t="shared" si="54"/>
        <v>0.99993411371971974</v>
      </c>
      <c r="AN136" s="102">
        <f t="shared" si="55"/>
        <v>1.2105132461150392</v>
      </c>
      <c r="AO136" s="102">
        <f t="shared" si="56"/>
        <v>0.99980452842482492</v>
      </c>
      <c r="AP136" s="102">
        <f t="shared" si="57"/>
        <v>1.0842435413145333</v>
      </c>
      <c r="AQ136" s="102">
        <f t="shared" si="58"/>
        <v>1.0842168189637293</v>
      </c>
      <c r="AR136" s="102">
        <f t="shared" si="59"/>
        <v>1.0195155073705418</v>
      </c>
      <c r="AS136" s="102">
        <f t="shared" si="60"/>
        <v>1.0122899148090787</v>
      </c>
      <c r="AT136" s="102">
        <f t="shared" si="61"/>
        <v>1.0204859423299242</v>
      </c>
      <c r="AU136" s="102">
        <f t="shared" si="62"/>
        <v>1.0258127462239921</v>
      </c>
      <c r="AV136" s="102">
        <f t="shared" si="63"/>
        <v>1.0635832679177997</v>
      </c>
      <c r="AW136" s="102">
        <f t="shared" si="64"/>
        <v>0.99982173811628217</v>
      </c>
      <c r="AX136" s="102">
        <f t="shared" si="65"/>
        <v>0.99982173811628217</v>
      </c>
      <c r="AY136" s="102">
        <f t="shared" si="66"/>
        <v>0.47058823529411764</v>
      </c>
      <c r="AZ136" s="102">
        <f t="shared" si="67"/>
        <v>1</v>
      </c>
      <c r="BA136" s="102">
        <f t="shared" si="68"/>
        <v>0.99999509404722975</v>
      </c>
      <c r="BB136" s="102">
        <f t="shared" si="69"/>
        <v>1.011997476810103</v>
      </c>
      <c r="BC136" s="102">
        <f t="shared" si="70"/>
        <v>1</v>
      </c>
      <c r="BD136" s="13">
        <f t="shared" si="71"/>
        <v>0.98484868089676036</v>
      </c>
    </row>
    <row r="137" spans="2:56">
      <c r="B137" s="32" t="s">
        <v>150</v>
      </c>
      <c r="C137" s="40"/>
      <c r="D137" s="77"/>
      <c r="E137" s="50"/>
      <c r="F137" s="55">
        <v>1272</v>
      </c>
      <c r="G137" s="51">
        <v>1272</v>
      </c>
      <c r="H137" s="55"/>
      <c r="I137" s="51">
        <v>72</v>
      </c>
      <c r="J137" s="55">
        <v>1200</v>
      </c>
      <c r="K137" s="41">
        <v>1272</v>
      </c>
      <c r="L137" s="77"/>
      <c r="M137" s="51">
        <v>1272</v>
      </c>
      <c r="N137" s="55">
        <v>1272</v>
      </c>
      <c r="O137" s="51">
        <v>777600</v>
      </c>
      <c r="P137" s="55"/>
      <c r="Q137" s="51">
        <v>777600</v>
      </c>
      <c r="R137" s="150">
        <v>777600</v>
      </c>
      <c r="S137" s="6">
        <v>411600</v>
      </c>
      <c r="T137" s="55"/>
      <c r="U137" s="51"/>
      <c r="V137" s="77">
        <v>5</v>
      </c>
      <c r="W137" s="51">
        <v>90085</v>
      </c>
      <c r="X137" s="55">
        <v>268056</v>
      </c>
      <c r="Y137" s="51"/>
      <c r="Z137" s="55"/>
      <c r="AA137" s="55">
        <v>268056</v>
      </c>
      <c r="AB137" s="100"/>
      <c r="AE137" s="106" t="s">
        <v>150</v>
      </c>
      <c r="AF137" s="102">
        <f t="shared" si="48"/>
        <v>0.99832026280048403</v>
      </c>
      <c r="AG137" s="102">
        <f>(9*((D137-(MIN($D$4:$D$224)))/(MAX($D$4:$D4357)-MIN($D$4:$D$224))))+1</f>
        <v>-0.125</v>
      </c>
      <c r="AH137" s="102">
        <f t="shared" si="49"/>
        <v>0.97582811101163835</v>
      </c>
      <c r="AI137" s="102">
        <f t="shared" si="50"/>
        <v>1.0167061658271306</v>
      </c>
      <c r="AJ137" s="102">
        <f t="shared" si="51"/>
        <v>1.1388986726717381</v>
      </c>
      <c r="AK137" s="102">
        <f t="shared" si="52"/>
        <v>0.99998956814435835</v>
      </c>
      <c r="AL137" s="102">
        <f t="shared" si="53"/>
        <v>1.0218095172486454</v>
      </c>
      <c r="AM137" s="102">
        <f t="shared" si="54"/>
        <v>1.3952517954011376</v>
      </c>
      <c r="AN137" s="102">
        <f t="shared" si="55"/>
        <v>1.2493301791852365</v>
      </c>
      <c r="AO137" s="102">
        <f t="shared" si="56"/>
        <v>0.99980452842482492</v>
      </c>
      <c r="AP137" s="102">
        <f t="shared" si="57"/>
        <v>1.0998924963574805</v>
      </c>
      <c r="AQ137" s="102">
        <f t="shared" si="58"/>
        <v>1.0997457164817199</v>
      </c>
      <c r="AR137" s="102">
        <f t="shared" si="59"/>
        <v>1.030083646045002</v>
      </c>
      <c r="AS137" s="102">
        <f t="shared" si="60"/>
        <v>0.99999587352781072</v>
      </c>
      <c r="AT137" s="102">
        <f t="shared" si="61"/>
        <v>1.0126267378578806</v>
      </c>
      <c r="AU137" s="102">
        <f t="shared" si="62"/>
        <v>1.0159099725418175</v>
      </c>
      <c r="AV137" s="102">
        <f t="shared" si="63"/>
        <v>1.0220621932424712</v>
      </c>
      <c r="AW137" s="102">
        <f t="shared" si="64"/>
        <v>0.99982173811628217</v>
      </c>
      <c r="AX137" s="102">
        <f t="shared" si="65"/>
        <v>0.99982173811628217</v>
      </c>
      <c r="AY137" s="102">
        <f t="shared" si="66"/>
        <v>3.1176470588235294</v>
      </c>
      <c r="AZ137" s="102">
        <f t="shared" si="67"/>
        <v>1.020269125</v>
      </c>
      <c r="BA137" s="102">
        <f t="shared" si="68"/>
        <v>0.99999509404722975</v>
      </c>
      <c r="BB137" s="102">
        <f t="shared" si="69"/>
        <v>1.0147743350756409</v>
      </c>
      <c r="BC137" s="102">
        <f t="shared" si="70"/>
        <v>1</v>
      </c>
      <c r="BD137" s="13">
        <f t="shared" si="71"/>
        <v>1.0876493552478474</v>
      </c>
    </row>
    <row r="138" spans="2:56">
      <c r="B138" s="32" t="s">
        <v>151</v>
      </c>
      <c r="C138" s="40">
        <v>20000</v>
      </c>
      <c r="D138" s="77"/>
      <c r="E138" s="50"/>
      <c r="F138" s="55">
        <v>2018</v>
      </c>
      <c r="G138" s="51">
        <v>2018</v>
      </c>
      <c r="H138" s="55"/>
      <c r="I138" s="51">
        <v>1376</v>
      </c>
      <c r="J138" s="55">
        <v>200</v>
      </c>
      <c r="K138" s="41">
        <v>1576</v>
      </c>
      <c r="L138" s="55">
        <v>200</v>
      </c>
      <c r="M138" s="51">
        <v>1576</v>
      </c>
      <c r="N138" s="55">
        <v>1576</v>
      </c>
      <c r="O138" s="51"/>
      <c r="P138" s="55">
        <v>3970208</v>
      </c>
      <c r="Q138" s="51">
        <v>3970208</v>
      </c>
      <c r="R138" s="150">
        <v>3950208</v>
      </c>
      <c r="S138" s="6">
        <v>3950208</v>
      </c>
      <c r="T138" s="55"/>
      <c r="U138" s="51">
        <v>1663200</v>
      </c>
      <c r="V138" s="77"/>
      <c r="W138" s="51"/>
      <c r="X138" s="55">
        <v>293246</v>
      </c>
      <c r="Y138" s="51"/>
      <c r="Z138" s="55"/>
      <c r="AA138" s="55">
        <v>3950208</v>
      </c>
      <c r="AB138" s="100"/>
      <c r="AE138" s="106" t="s">
        <v>151</v>
      </c>
      <c r="AF138" s="102">
        <f t="shared" si="48"/>
        <v>1.0319150067908043</v>
      </c>
      <c r="AG138" s="102">
        <f>(9*((D138-(MIN($D$4:$D$224)))/(MAX($D$4:$D4358)-MIN($D$4:$D$224))))+1</f>
        <v>-0.125</v>
      </c>
      <c r="AH138" s="102">
        <f t="shared" si="49"/>
        <v>0.97582811101163835</v>
      </c>
      <c r="AI138" s="102">
        <f t="shared" si="50"/>
        <v>1.0270064259263407</v>
      </c>
      <c r="AJ138" s="102">
        <f t="shared" si="51"/>
        <v>1.2203865930645696</v>
      </c>
      <c r="AK138" s="102">
        <f t="shared" si="52"/>
        <v>0.99998956814435835</v>
      </c>
      <c r="AL138" s="102">
        <f t="shared" si="53"/>
        <v>1.4181251595595952</v>
      </c>
      <c r="AM138" s="102">
        <f t="shared" si="54"/>
        <v>1.065820393999956</v>
      </c>
      <c r="AN138" s="102">
        <f t="shared" si="55"/>
        <v>1.3089278946061453</v>
      </c>
      <c r="AO138" s="102">
        <f t="shared" si="56"/>
        <v>1.1952761035999349</v>
      </c>
      <c r="AP138" s="102">
        <f t="shared" si="57"/>
        <v>1.1237744357804524</v>
      </c>
      <c r="AQ138" s="102">
        <f t="shared" si="58"/>
        <v>1.1235880641861098</v>
      </c>
      <c r="AR138" s="102">
        <f t="shared" si="59"/>
        <v>0.99998451690888057</v>
      </c>
      <c r="AS138" s="102">
        <f t="shared" si="60"/>
        <v>1.0644855322342899</v>
      </c>
      <c r="AT138" s="102">
        <f t="shared" si="61"/>
        <v>1.0644855322342899</v>
      </c>
      <c r="AU138" s="102">
        <f t="shared" si="62"/>
        <v>1.0808438742577924</v>
      </c>
      <c r="AV138" s="102">
        <f t="shared" si="63"/>
        <v>1.2118524454801602</v>
      </c>
      <c r="AW138" s="102">
        <f t="shared" si="64"/>
        <v>0.99982173811628217</v>
      </c>
      <c r="AX138" s="102">
        <f t="shared" si="65"/>
        <v>1.348627814586203</v>
      </c>
      <c r="AY138" s="102">
        <f t="shared" si="66"/>
        <v>0.47058823529411764</v>
      </c>
      <c r="AZ138" s="102">
        <f t="shared" si="67"/>
        <v>1</v>
      </c>
      <c r="BA138" s="102">
        <f t="shared" si="68"/>
        <v>0.99999509404722975</v>
      </c>
      <c r="BB138" s="102">
        <f t="shared" si="69"/>
        <v>1.2187740840100731</v>
      </c>
      <c r="BC138" s="102">
        <f t="shared" si="70"/>
        <v>1</v>
      </c>
      <c r="BD138" s="13">
        <f t="shared" si="71"/>
        <v>1.0343790259933008</v>
      </c>
    </row>
    <row r="139" spans="2:56">
      <c r="B139" s="32" t="s">
        <v>152</v>
      </c>
      <c r="C139" s="40">
        <v>95000</v>
      </c>
      <c r="D139" s="77"/>
      <c r="E139" s="50"/>
      <c r="F139" s="55">
        <v>6923.82</v>
      </c>
      <c r="G139" s="51">
        <v>104.08</v>
      </c>
      <c r="H139" s="55"/>
      <c r="I139" s="51">
        <v>0.24</v>
      </c>
      <c r="J139" s="55">
        <v>0.2</v>
      </c>
      <c r="K139" s="41">
        <v>0.44</v>
      </c>
      <c r="L139" s="55">
        <v>0.2</v>
      </c>
      <c r="M139" s="51">
        <v>0.44</v>
      </c>
      <c r="N139" s="55">
        <v>0.44</v>
      </c>
      <c r="O139" s="51">
        <v>329920</v>
      </c>
      <c r="P139" s="55">
        <v>749280</v>
      </c>
      <c r="Q139" s="51">
        <v>1079200</v>
      </c>
      <c r="R139" s="150">
        <v>1070400</v>
      </c>
      <c r="S139" s="6">
        <v>1070400</v>
      </c>
      <c r="T139" s="55"/>
      <c r="U139" s="51"/>
      <c r="V139" s="77"/>
      <c r="W139" s="51"/>
      <c r="X139" s="55"/>
      <c r="Y139" s="51"/>
      <c r="Z139" s="55"/>
      <c r="AA139" s="55"/>
      <c r="AB139" s="100">
        <v>0</v>
      </c>
      <c r="AE139" s="106" t="s">
        <v>152</v>
      </c>
      <c r="AF139" s="102">
        <f t="shared" si="48"/>
        <v>1.1578952967545051</v>
      </c>
      <c r="AG139" s="102">
        <f>(9*((D139-(MIN($D$4:$D$224)))/(MAX($D$4:$D4359)-MIN($D$4:$D$224))))+1</f>
        <v>-0.125</v>
      </c>
      <c r="AH139" s="102">
        <f t="shared" si="49"/>
        <v>0.97582811101163835</v>
      </c>
      <c r="AI139" s="102">
        <f t="shared" si="50"/>
        <v>1.0947426484463239</v>
      </c>
      <c r="AJ139" s="102">
        <f t="shared" si="51"/>
        <v>1.0113231070079369</v>
      </c>
      <c r="AK139" s="102">
        <f t="shared" si="52"/>
        <v>0.99998956814435835</v>
      </c>
      <c r="AL139" s="102">
        <f t="shared" si="53"/>
        <v>1</v>
      </c>
      <c r="AM139" s="102">
        <f t="shared" si="54"/>
        <v>1</v>
      </c>
      <c r="AN139" s="102">
        <f t="shared" si="55"/>
        <v>1.000047050827964</v>
      </c>
      <c r="AO139" s="102">
        <f t="shared" si="56"/>
        <v>1</v>
      </c>
      <c r="AP139" s="102">
        <f t="shared" si="57"/>
        <v>1</v>
      </c>
      <c r="AQ139" s="102">
        <f t="shared" si="58"/>
        <v>1.0000188229060825</v>
      </c>
      <c r="AR139" s="102">
        <f t="shared" si="59"/>
        <v>1.0127549704641652</v>
      </c>
      <c r="AS139" s="102">
        <f t="shared" si="60"/>
        <v>1.0121667248977113</v>
      </c>
      <c r="AT139" s="102">
        <f t="shared" si="61"/>
        <v>1.0175257459365188</v>
      </c>
      <c r="AU139" s="102">
        <f t="shared" si="62"/>
        <v>1.0219027224883717</v>
      </c>
      <c r="AV139" s="102">
        <f t="shared" si="63"/>
        <v>1.0573963749812196</v>
      </c>
      <c r="AW139" s="102">
        <f t="shared" si="64"/>
        <v>0.99982173811628217</v>
      </c>
      <c r="AX139" s="102">
        <f t="shared" si="65"/>
        <v>0.99982173811628217</v>
      </c>
      <c r="AY139" s="102">
        <f t="shared" si="66"/>
        <v>0.47058823529411764</v>
      </c>
      <c r="AZ139" s="102">
        <f t="shared" si="67"/>
        <v>1</v>
      </c>
      <c r="BA139" s="102">
        <f t="shared" si="68"/>
        <v>0.99999509404722975</v>
      </c>
      <c r="BB139" s="102">
        <f t="shared" si="69"/>
        <v>0.99992341183826006</v>
      </c>
      <c r="BC139" s="102">
        <f t="shared" si="70"/>
        <v>1</v>
      </c>
      <c r="BD139" s="13">
        <f t="shared" si="71"/>
        <v>0.94611422338662354</v>
      </c>
    </row>
    <row r="140" spans="2:56">
      <c r="B140" s="32" t="s">
        <v>153</v>
      </c>
      <c r="C140" s="40">
        <v>90000</v>
      </c>
      <c r="D140" s="77"/>
      <c r="E140" s="50"/>
      <c r="F140" s="55">
        <v>18980</v>
      </c>
      <c r="G140" s="51">
        <v>1448</v>
      </c>
      <c r="H140" s="55">
        <v>32</v>
      </c>
      <c r="I140" s="51">
        <v>1344</v>
      </c>
      <c r="J140" s="55">
        <v>72</v>
      </c>
      <c r="K140" s="41">
        <v>1448</v>
      </c>
      <c r="L140" s="77"/>
      <c r="M140" s="51">
        <v>1272</v>
      </c>
      <c r="N140" s="55">
        <v>1304</v>
      </c>
      <c r="O140" s="51">
        <v>3180800</v>
      </c>
      <c r="P140" s="55">
        <v>1789200</v>
      </c>
      <c r="Q140" s="51">
        <v>4970000</v>
      </c>
      <c r="R140" s="150">
        <v>3960000</v>
      </c>
      <c r="S140" s="6">
        <v>3960000</v>
      </c>
      <c r="T140" s="55">
        <v>1663200</v>
      </c>
      <c r="U140" s="51">
        <v>1663200</v>
      </c>
      <c r="V140" s="77">
        <v>6</v>
      </c>
      <c r="W140" s="51">
        <v>4972000</v>
      </c>
      <c r="X140" s="55">
        <v>1108800</v>
      </c>
      <c r="Y140" s="51">
        <v>1663200</v>
      </c>
      <c r="Z140" s="55">
        <v>1108800</v>
      </c>
      <c r="AA140" s="55">
        <v>2772000</v>
      </c>
      <c r="AB140" s="100"/>
      <c r="AE140" s="106" t="s">
        <v>153</v>
      </c>
      <c r="AF140" s="102">
        <f t="shared" si="48"/>
        <v>1.1494966107569251</v>
      </c>
      <c r="AG140" s="102">
        <f>(9*((D140-(MIN($D$4:$D$224)))/(MAX($D$4:$D4360)-MIN($D$4:$D$224))))+1</f>
        <v>-0.125</v>
      </c>
      <c r="AH140" s="102">
        <f t="shared" si="49"/>
        <v>0.97582811101163835</v>
      </c>
      <c r="AI140" s="102">
        <f t="shared" si="50"/>
        <v>1.2612061736512781</v>
      </c>
      <c r="AJ140" s="102">
        <f t="shared" si="51"/>
        <v>1.15812370482876</v>
      </c>
      <c r="AK140" s="102">
        <f t="shared" si="52"/>
        <v>1.0333715061976814</v>
      </c>
      <c r="AL140" s="102">
        <f t="shared" si="53"/>
        <v>1.4083996223249708</v>
      </c>
      <c r="AM140" s="102">
        <f t="shared" si="54"/>
        <v>1.0236531746206048</v>
      </c>
      <c r="AN140" s="102">
        <f t="shared" si="55"/>
        <v>1.2838341196920784</v>
      </c>
      <c r="AO140" s="102">
        <f t="shared" si="56"/>
        <v>0.99980452842482492</v>
      </c>
      <c r="AP140" s="102">
        <f t="shared" si="57"/>
        <v>1.0998924963574805</v>
      </c>
      <c r="AQ140" s="102">
        <f t="shared" si="58"/>
        <v>1.1022554372927085</v>
      </c>
      <c r="AR140" s="102">
        <f t="shared" si="59"/>
        <v>1.1231060574903817</v>
      </c>
      <c r="AS140" s="102">
        <f t="shared" si="60"/>
        <v>1.0290585567317216</v>
      </c>
      <c r="AT140" s="102">
        <f t="shared" si="61"/>
        <v>1.0807255490942298</v>
      </c>
      <c r="AU140" s="102">
        <f t="shared" si="62"/>
        <v>1.0810442875346935</v>
      </c>
      <c r="AV140" s="102">
        <f t="shared" si="63"/>
        <v>1.2123776311322334</v>
      </c>
      <c r="AW140" s="102">
        <f t="shared" si="64"/>
        <v>1.348627814586203</v>
      </c>
      <c r="AX140" s="102">
        <f t="shared" si="65"/>
        <v>1.348627814586203</v>
      </c>
      <c r="AY140" s="102">
        <f t="shared" si="66"/>
        <v>3.6470588235294117</v>
      </c>
      <c r="AZ140" s="102">
        <f t="shared" si="67"/>
        <v>2.1187</v>
      </c>
      <c r="BA140" s="102">
        <f t="shared" si="68"/>
        <v>1.4788437235923559</v>
      </c>
      <c r="BB140" s="102">
        <f t="shared" si="69"/>
        <v>1.153498631993823</v>
      </c>
      <c r="BC140" s="102">
        <f t="shared" si="70"/>
        <v>1</v>
      </c>
      <c r="BD140" s="13">
        <f t="shared" si="71"/>
        <v>1.2496889323095921</v>
      </c>
    </row>
    <row r="141" spans="2:56">
      <c r="B141" s="32" t="s">
        <v>154</v>
      </c>
      <c r="C141" s="40">
        <v>25000</v>
      </c>
      <c r="D141" s="77"/>
      <c r="E141" s="50"/>
      <c r="F141" s="55">
        <v>10950</v>
      </c>
      <c r="G141" s="51"/>
      <c r="H141" s="55"/>
      <c r="I141" s="51"/>
      <c r="J141" s="77"/>
      <c r="K141" s="41"/>
      <c r="L141" s="77"/>
      <c r="M141" s="50"/>
      <c r="N141" s="55"/>
      <c r="O141" s="51">
        <v>9953280</v>
      </c>
      <c r="P141" s="55"/>
      <c r="Q141" s="51">
        <v>9953280</v>
      </c>
      <c r="R141" s="150"/>
      <c r="S141" s="6">
        <v>9953280</v>
      </c>
      <c r="T141" s="55"/>
      <c r="U141" s="51"/>
      <c r="V141" s="77"/>
      <c r="W141" s="51"/>
      <c r="X141" s="55">
        <v>0</v>
      </c>
      <c r="Y141" s="51"/>
      <c r="Z141" s="55"/>
      <c r="AA141" s="55">
        <v>7962624</v>
      </c>
      <c r="AB141" s="100"/>
      <c r="AE141" s="106" t="s">
        <v>154</v>
      </c>
      <c r="AF141" s="102">
        <f t="shared" si="48"/>
        <v>1.0403136927883843</v>
      </c>
      <c r="AG141" s="102">
        <f>(9*((D141-(MIN($D$4:$D$224)))/(MAX($D$4:$D4361)-MIN($D$4:$D$224))))+1</f>
        <v>-0.125</v>
      </c>
      <c r="AH141" s="102">
        <f t="shared" si="49"/>
        <v>0.97582811101163835</v>
      </c>
      <c r="AI141" s="102">
        <f t="shared" si="50"/>
        <v>1.1503334007335062</v>
      </c>
      <c r="AJ141" s="102">
        <f t="shared" si="51"/>
        <v>0.99995412208235257</v>
      </c>
      <c r="AK141" s="102">
        <f t="shared" si="52"/>
        <v>0.99998956814435835</v>
      </c>
      <c r="AL141" s="102">
        <f t="shared" si="53"/>
        <v>0.99992705847074037</v>
      </c>
      <c r="AM141" s="102">
        <f t="shared" si="54"/>
        <v>0.99993411371971974</v>
      </c>
      <c r="AN141" s="102">
        <f t="shared" si="55"/>
        <v>0.99996079097669677</v>
      </c>
      <c r="AO141" s="102">
        <f t="shared" si="56"/>
        <v>0.99980452842482492</v>
      </c>
      <c r="AP141" s="102">
        <f t="shared" si="57"/>
        <v>0.99996543403504567</v>
      </c>
      <c r="AQ141" s="102">
        <f t="shared" si="58"/>
        <v>0.99998431424493128</v>
      </c>
      <c r="AR141" s="102">
        <f t="shared" si="59"/>
        <v>1.3852533698512359</v>
      </c>
      <c r="AS141" s="102">
        <f t="shared" si="60"/>
        <v>0.99999587352781072</v>
      </c>
      <c r="AT141" s="102">
        <f t="shared" si="61"/>
        <v>1.1616709369527058</v>
      </c>
      <c r="AU141" s="102">
        <f t="shared" si="62"/>
        <v>0.99999480055260781</v>
      </c>
      <c r="AV141" s="102">
        <f t="shared" si="63"/>
        <v>1.533822143474685</v>
      </c>
      <c r="AW141" s="102">
        <f t="shared" si="64"/>
        <v>0.99982173811628217</v>
      </c>
      <c r="AX141" s="102">
        <f t="shared" si="65"/>
        <v>0.99982173811628217</v>
      </c>
      <c r="AY141" s="102">
        <f t="shared" si="66"/>
        <v>0.47058823529411764</v>
      </c>
      <c r="AZ141" s="102">
        <f t="shared" si="67"/>
        <v>1</v>
      </c>
      <c r="BA141" s="102">
        <f t="shared" si="68"/>
        <v>0.99999509404722975</v>
      </c>
      <c r="BB141" s="102">
        <f t="shared" si="69"/>
        <v>1.4410712234601826</v>
      </c>
      <c r="BC141" s="102">
        <f t="shared" si="70"/>
        <v>1</v>
      </c>
      <c r="BD141" s="13">
        <f t="shared" si="71"/>
        <v>1.0013762620010556</v>
      </c>
    </row>
    <row r="142" spans="2:56">
      <c r="B142" s="32" t="s">
        <v>155</v>
      </c>
      <c r="C142" s="40"/>
      <c r="D142" s="77">
        <v>1</v>
      </c>
      <c r="E142" s="50">
        <v>50000</v>
      </c>
      <c r="F142" s="55">
        <v>100</v>
      </c>
      <c r="G142" s="51"/>
      <c r="H142" s="55"/>
      <c r="I142" s="51"/>
      <c r="J142" s="77"/>
      <c r="K142" s="41"/>
      <c r="L142" s="77"/>
      <c r="M142" s="50"/>
      <c r="N142" s="55"/>
      <c r="O142" s="51">
        <v>144000</v>
      </c>
      <c r="P142" s="55"/>
      <c r="Q142" s="51">
        <v>144000</v>
      </c>
      <c r="R142" s="150">
        <v>120000</v>
      </c>
      <c r="S142" s="6">
        <v>120000</v>
      </c>
      <c r="T142" s="55"/>
      <c r="U142" s="51"/>
      <c r="V142" s="77"/>
      <c r="W142" s="51"/>
      <c r="X142" s="55">
        <v>120000</v>
      </c>
      <c r="Y142" s="51"/>
      <c r="Z142" s="55"/>
      <c r="AA142" s="55">
        <v>102000</v>
      </c>
      <c r="AB142" s="100">
        <v>201.12</v>
      </c>
      <c r="AE142" s="106" t="s">
        <v>155</v>
      </c>
      <c r="AF142" s="102">
        <f t="shared" si="48"/>
        <v>0.99832026280048403</v>
      </c>
      <c r="AG142" s="102">
        <f>(9*((D142-(MIN($D$4:$D$224)))/(MAX($D$4:$D4362)-MIN($D$4:$D$224))))+1</f>
        <v>1</v>
      </c>
      <c r="AH142" s="102">
        <f t="shared" si="49"/>
        <v>4.1987466427931963</v>
      </c>
      <c r="AI142" s="102">
        <f t="shared" si="50"/>
        <v>1.0005239877624197</v>
      </c>
      <c r="AJ142" s="102">
        <f t="shared" si="51"/>
        <v>0.99995412208235257</v>
      </c>
      <c r="AK142" s="102">
        <f t="shared" si="52"/>
        <v>0.99998956814435835</v>
      </c>
      <c r="AL142" s="102">
        <f t="shared" si="53"/>
        <v>0.99992705847074037</v>
      </c>
      <c r="AM142" s="102">
        <f t="shared" si="54"/>
        <v>0.99993411371971974</v>
      </c>
      <c r="AN142" s="102">
        <f t="shared" si="55"/>
        <v>0.99996079097669677</v>
      </c>
      <c r="AO142" s="102">
        <f t="shared" si="56"/>
        <v>0.99980452842482492</v>
      </c>
      <c r="AP142" s="102">
        <f t="shared" si="57"/>
        <v>0.99996543403504567</v>
      </c>
      <c r="AQ142" s="102">
        <f t="shared" si="58"/>
        <v>0.99998431424493128</v>
      </c>
      <c r="AR142" s="102">
        <f t="shared" si="59"/>
        <v>1.005558429711866</v>
      </c>
      <c r="AS142" s="102">
        <f t="shared" si="60"/>
        <v>0.99999587352781072</v>
      </c>
      <c r="AT142" s="102">
        <f t="shared" si="61"/>
        <v>1.0023349224778237</v>
      </c>
      <c r="AU142" s="102">
        <f t="shared" si="62"/>
        <v>1.0024508456126711</v>
      </c>
      <c r="AV142" s="102">
        <f t="shared" si="63"/>
        <v>1.0064224734564677</v>
      </c>
      <c r="AW142" s="102">
        <f t="shared" si="64"/>
        <v>0.99982173811628217</v>
      </c>
      <c r="AX142" s="102">
        <f t="shared" si="65"/>
        <v>0.99982173811628217</v>
      </c>
      <c r="AY142" s="102">
        <f t="shared" si="66"/>
        <v>0.47058823529411764</v>
      </c>
      <c r="AZ142" s="102">
        <f t="shared" si="67"/>
        <v>1</v>
      </c>
      <c r="BA142" s="102">
        <f t="shared" si="68"/>
        <v>0.99999509404722975</v>
      </c>
      <c r="BB142" s="102">
        <f t="shared" si="69"/>
        <v>1.0055744480777504</v>
      </c>
      <c r="BC142" s="102">
        <f t="shared" si="70"/>
        <v>1.0052584531708959</v>
      </c>
      <c r="BD142" s="13">
        <f t="shared" si="71"/>
        <v>1.1122888781276654</v>
      </c>
    </row>
    <row r="143" spans="2:56">
      <c r="B143" s="32" t="s">
        <v>156</v>
      </c>
      <c r="C143" s="40"/>
      <c r="D143" s="77">
        <v>1</v>
      </c>
      <c r="E143" s="50">
        <v>40000</v>
      </c>
      <c r="F143" s="55">
        <v>67039</v>
      </c>
      <c r="G143" s="51">
        <v>99.6</v>
      </c>
      <c r="H143" s="55">
        <v>99.6</v>
      </c>
      <c r="I143" s="51"/>
      <c r="J143" s="77"/>
      <c r="K143" s="41">
        <v>99.6</v>
      </c>
      <c r="L143" s="77"/>
      <c r="M143" s="50"/>
      <c r="N143" s="55"/>
      <c r="O143" s="51">
        <v>12441600</v>
      </c>
      <c r="P143" s="55"/>
      <c r="Q143" s="51">
        <v>12441600</v>
      </c>
      <c r="R143" s="150"/>
      <c r="S143" s="6">
        <v>12441600</v>
      </c>
      <c r="T143" s="55"/>
      <c r="U143" s="51"/>
      <c r="V143" s="77"/>
      <c r="W143" s="51"/>
      <c r="X143" s="55"/>
      <c r="Y143" s="51"/>
      <c r="Z143" s="55"/>
      <c r="AA143" s="55">
        <v>9953280</v>
      </c>
      <c r="AB143" s="100">
        <v>3562.62</v>
      </c>
      <c r="AE143" s="106" t="s">
        <v>156</v>
      </c>
      <c r="AF143" s="102">
        <f t="shared" si="48"/>
        <v>0.99832026280048403</v>
      </c>
      <c r="AG143" s="102">
        <f>(9*((D143-(MIN($D$4:$D$224)))/(MAX($D$4:$D4363)-MIN($D$4:$D$224))))+1</f>
        <v>1</v>
      </c>
      <c r="AH143" s="102">
        <f t="shared" si="49"/>
        <v>3.5541629364368843</v>
      </c>
      <c r="AI143" s="102">
        <f t="shared" si="50"/>
        <v>1.9247721255386006</v>
      </c>
      <c r="AJ143" s="102">
        <f t="shared" si="51"/>
        <v>1.0108337425530309</v>
      </c>
      <c r="AK143" s="102">
        <f t="shared" si="52"/>
        <v>1.1038908503353262</v>
      </c>
      <c r="AL143" s="102">
        <f t="shared" si="53"/>
        <v>0.99992705847074037</v>
      </c>
      <c r="AM143" s="102">
        <f t="shared" si="54"/>
        <v>0.99993411371971974</v>
      </c>
      <c r="AN143" s="102">
        <f t="shared" si="55"/>
        <v>1.0194868845817051</v>
      </c>
      <c r="AO143" s="102">
        <f t="shared" si="56"/>
        <v>0.99980452842482492</v>
      </c>
      <c r="AP143" s="102">
        <f t="shared" si="57"/>
        <v>0.99996543403504567</v>
      </c>
      <c r="AQ143" s="102">
        <f t="shared" si="58"/>
        <v>0.99998431424493128</v>
      </c>
      <c r="AR143" s="102">
        <f t="shared" si="59"/>
        <v>1.4815705830868247</v>
      </c>
      <c r="AS143" s="102">
        <f t="shared" si="60"/>
        <v>0.99999587352781072</v>
      </c>
      <c r="AT143" s="102">
        <f t="shared" si="61"/>
        <v>1.2020897028089297</v>
      </c>
      <c r="AU143" s="102">
        <f t="shared" si="62"/>
        <v>0.99999480055260781</v>
      </c>
      <c r="AV143" s="102">
        <f t="shared" si="63"/>
        <v>1.6672810856485811</v>
      </c>
      <c r="AW143" s="102">
        <f t="shared" si="64"/>
        <v>0.99982173811628217</v>
      </c>
      <c r="AX143" s="102">
        <f t="shared" si="65"/>
        <v>0.99982173811628217</v>
      </c>
      <c r="AY143" s="102">
        <f t="shared" si="66"/>
        <v>0.47058823529411764</v>
      </c>
      <c r="AZ143" s="102">
        <f t="shared" si="67"/>
        <v>1</v>
      </c>
      <c r="BA143" s="102">
        <f t="shared" si="68"/>
        <v>0.99999509404722975</v>
      </c>
      <c r="BB143" s="102">
        <f t="shared" si="69"/>
        <v>1.551358176365663</v>
      </c>
      <c r="BC143" s="102">
        <f t="shared" si="70"/>
        <v>1.0931477249189405</v>
      </c>
      <c r="BD143" s="13">
        <f t="shared" si="71"/>
        <v>1.2115311251510235</v>
      </c>
    </row>
    <row r="144" spans="2:56">
      <c r="B144" s="32" t="s">
        <v>157</v>
      </c>
      <c r="C144" s="40"/>
      <c r="D144" s="77"/>
      <c r="E144" s="50"/>
      <c r="F144" s="55">
        <v>9000</v>
      </c>
      <c r="G144" s="51"/>
      <c r="H144" s="55"/>
      <c r="I144" s="51"/>
      <c r="J144" s="77"/>
      <c r="K144" s="41"/>
      <c r="L144" s="77"/>
      <c r="M144" s="51">
        <v>9000</v>
      </c>
      <c r="N144" s="55">
        <v>9000</v>
      </c>
      <c r="O144" s="51"/>
      <c r="P144" s="55">
        <v>2584200</v>
      </c>
      <c r="Q144" s="51">
        <v>2584200</v>
      </c>
      <c r="R144" s="150"/>
      <c r="S144" s="6"/>
      <c r="T144" s="55"/>
      <c r="U144" s="51"/>
      <c r="V144" s="77">
        <v>2</v>
      </c>
      <c r="W144" s="51"/>
      <c r="X144" s="55">
        <v>0</v>
      </c>
      <c r="Y144" s="51"/>
      <c r="Z144" s="55"/>
      <c r="AA144" s="55">
        <v>2067360</v>
      </c>
      <c r="AB144" s="100"/>
      <c r="AE144" s="106" t="s">
        <v>157</v>
      </c>
      <c r="AF144" s="102">
        <f t="shared" si="48"/>
        <v>0.99832026280048403</v>
      </c>
      <c r="AG144" s="102">
        <f>(9*((D144-(MIN($D$4:$D$224)))/(MAX($D$4:$D4364)-MIN($D$4:$D$224))))+1</f>
        <v>-0.125</v>
      </c>
      <c r="AH144" s="102">
        <f t="shared" si="49"/>
        <v>0.97582811101163835</v>
      </c>
      <c r="AI144" s="102">
        <f t="shared" si="50"/>
        <v>1.1234091283562142</v>
      </c>
      <c r="AJ144" s="102">
        <f t="shared" si="51"/>
        <v>0.99995412208235257</v>
      </c>
      <c r="AK144" s="102">
        <f t="shared" si="52"/>
        <v>0.99998956814435835</v>
      </c>
      <c r="AL144" s="102">
        <f t="shared" si="53"/>
        <v>0.99992705847074037</v>
      </c>
      <c r="AM144" s="102">
        <f t="shared" si="54"/>
        <v>0.99993411371971974</v>
      </c>
      <c r="AN144" s="102">
        <f t="shared" si="55"/>
        <v>0.99996079097669677</v>
      </c>
      <c r="AO144" s="102">
        <f t="shared" si="56"/>
        <v>0.99980452842482492</v>
      </c>
      <c r="AP144" s="102">
        <f t="shared" si="57"/>
        <v>1.7069965353730279</v>
      </c>
      <c r="AQ144" s="102">
        <f t="shared" si="58"/>
        <v>1.705843292335417</v>
      </c>
      <c r="AR144" s="102">
        <f t="shared" si="59"/>
        <v>0.99998451690888057</v>
      </c>
      <c r="AS144" s="102">
        <f t="shared" si="60"/>
        <v>1.0419720561432515</v>
      </c>
      <c r="AT144" s="102">
        <f t="shared" si="61"/>
        <v>1.0419720561432515</v>
      </c>
      <c r="AU144" s="102">
        <f t="shared" si="62"/>
        <v>0.99999480055260781</v>
      </c>
      <c r="AV144" s="102">
        <f t="shared" si="63"/>
        <v>0.99998637477910002</v>
      </c>
      <c r="AW144" s="102">
        <f t="shared" si="64"/>
        <v>0.99982173811628217</v>
      </c>
      <c r="AX144" s="102">
        <f t="shared" si="65"/>
        <v>0.99982173811628217</v>
      </c>
      <c r="AY144" s="102">
        <f t="shared" si="66"/>
        <v>1.5294117647058822</v>
      </c>
      <c r="AZ144" s="102">
        <f t="shared" si="67"/>
        <v>1</v>
      </c>
      <c r="BA144" s="102">
        <f t="shared" si="68"/>
        <v>0.99999509404722975</v>
      </c>
      <c r="BB144" s="102">
        <f t="shared" si="69"/>
        <v>1.1144599439958376</v>
      </c>
      <c r="BC144" s="102">
        <f t="shared" si="70"/>
        <v>1</v>
      </c>
      <c r="BD144" s="13">
        <f t="shared" si="71"/>
        <v>1.0463494831335034</v>
      </c>
    </row>
    <row r="145" spans="2:56">
      <c r="B145" s="32" t="s">
        <v>158</v>
      </c>
      <c r="C145" s="40"/>
      <c r="D145" s="77">
        <v>1</v>
      </c>
      <c r="E145" s="50">
        <v>78000</v>
      </c>
      <c r="F145" s="55">
        <v>7560</v>
      </c>
      <c r="G145" s="51"/>
      <c r="H145" s="55"/>
      <c r="I145" s="51"/>
      <c r="J145" s="77"/>
      <c r="K145" s="41"/>
      <c r="L145" s="77"/>
      <c r="M145" s="50"/>
      <c r="N145" s="55"/>
      <c r="O145" s="51"/>
      <c r="P145" s="55">
        <v>21600</v>
      </c>
      <c r="Q145" s="51">
        <v>21600</v>
      </c>
      <c r="R145" s="150"/>
      <c r="S145" s="6"/>
      <c r="T145" s="55"/>
      <c r="U145" s="51"/>
      <c r="V145" s="77"/>
      <c r="W145" s="51"/>
      <c r="X145" s="55">
        <v>21600</v>
      </c>
      <c r="Y145" s="51"/>
      <c r="Z145" s="55"/>
      <c r="AA145" s="55">
        <v>21600</v>
      </c>
      <c r="AB145" s="100">
        <v>4320</v>
      </c>
      <c r="AE145" s="106" t="s">
        <v>158</v>
      </c>
      <c r="AF145" s="102">
        <f t="shared" si="48"/>
        <v>0.99832026280048403</v>
      </c>
      <c r="AG145" s="102">
        <f>(9*((D145-(MIN($D$4:$D$224)))/(MAX($D$4:$D4365)-MIN($D$4:$D$224))))+1</f>
        <v>1</v>
      </c>
      <c r="AH145" s="102">
        <f t="shared" si="49"/>
        <v>6.0035810205908682</v>
      </c>
      <c r="AI145" s="102">
        <f t="shared" si="50"/>
        <v>1.1035265887545216</v>
      </c>
      <c r="AJ145" s="102">
        <f t="shared" si="51"/>
        <v>0.99995412208235257</v>
      </c>
      <c r="AK145" s="102">
        <f t="shared" si="52"/>
        <v>0.99998956814435835</v>
      </c>
      <c r="AL145" s="102">
        <f t="shared" si="53"/>
        <v>0.99992705847074037</v>
      </c>
      <c r="AM145" s="102">
        <f t="shared" si="54"/>
        <v>0.99993411371971974</v>
      </c>
      <c r="AN145" s="102">
        <f t="shared" si="55"/>
        <v>0.99996079097669677</v>
      </c>
      <c r="AO145" s="102">
        <f t="shared" si="56"/>
        <v>0.99980452842482492</v>
      </c>
      <c r="AP145" s="102">
        <f t="shared" si="57"/>
        <v>0.99996543403504567</v>
      </c>
      <c r="AQ145" s="102">
        <f t="shared" si="58"/>
        <v>0.99998431424493128</v>
      </c>
      <c r="AR145" s="102">
        <f t="shared" si="59"/>
        <v>0.99998451690888057</v>
      </c>
      <c r="AS145" s="102">
        <f t="shared" si="60"/>
        <v>1.0003467308703127</v>
      </c>
      <c r="AT145" s="102">
        <f t="shared" si="61"/>
        <v>1.0003467308703127</v>
      </c>
      <c r="AU145" s="102">
        <f t="shared" si="62"/>
        <v>0.99999480055260781</v>
      </c>
      <c r="AV145" s="102">
        <f t="shared" si="63"/>
        <v>0.99998637477910002</v>
      </c>
      <c r="AW145" s="102">
        <f t="shared" si="64"/>
        <v>0.99982173811628217</v>
      </c>
      <c r="AX145" s="102">
        <f t="shared" si="65"/>
        <v>0.99982173811628217</v>
      </c>
      <c r="AY145" s="102">
        <f t="shared" si="66"/>
        <v>0.47058823529411764</v>
      </c>
      <c r="AZ145" s="102">
        <f t="shared" si="67"/>
        <v>1</v>
      </c>
      <c r="BA145" s="102">
        <f t="shared" si="68"/>
        <v>0.99999509404722975</v>
      </c>
      <c r="BB145" s="102">
        <f t="shared" si="69"/>
        <v>1.0011201018654463</v>
      </c>
      <c r="BC145" s="102">
        <f t="shared" si="70"/>
        <v>1.1129500681099369</v>
      </c>
      <c r="BD145" s="13">
        <f t="shared" si="71"/>
        <v>1.1954126638239604</v>
      </c>
    </row>
    <row r="146" spans="2:56">
      <c r="B146" s="32" t="s">
        <v>159</v>
      </c>
      <c r="C146" s="40">
        <v>13000</v>
      </c>
      <c r="D146" s="77">
        <v>4</v>
      </c>
      <c r="E146" s="50">
        <v>20000</v>
      </c>
      <c r="F146" s="55">
        <v>2100</v>
      </c>
      <c r="G146" s="51">
        <v>1473.19</v>
      </c>
      <c r="H146" s="55">
        <v>33.19</v>
      </c>
      <c r="I146" s="51">
        <v>24</v>
      </c>
      <c r="J146" s="55">
        <v>240</v>
      </c>
      <c r="K146" s="41">
        <v>297.19</v>
      </c>
      <c r="L146" s="77"/>
      <c r="M146" s="50"/>
      <c r="N146" s="55">
        <v>33.19</v>
      </c>
      <c r="O146" s="51">
        <v>3153600</v>
      </c>
      <c r="P146" s="55"/>
      <c r="Q146" s="51">
        <v>3153600</v>
      </c>
      <c r="R146" s="150"/>
      <c r="S146" s="6"/>
      <c r="T146" s="55"/>
      <c r="U146" s="51"/>
      <c r="V146" s="77"/>
      <c r="W146" s="51"/>
      <c r="X146" s="55"/>
      <c r="Y146" s="51"/>
      <c r="Z146" s="55"/>
      <c r="AA146" s="55"/>
      <c r="AB146" s="100"/>
      <c r="AE146" s="106" t="s">
        <v>159</v>
      </c>
      <c r="AF146" s="102">
        <f t="shared" si="48"/>
        <v>1.0201568463941921</v>
      </c>
      <c r="AG146" s="102">
        <f>(9*((D146-(MIN($D$4:$D$224)))/(MAX($D$4:$D4366)-MIN($D$4:$D$224))))+1</f>
        <v>4.375</v>
      </c>
      <c r="AH146" s="102">
        <f t="shared" si="49"/>
        <v>2.2649955237242612</v>
      </c>
      <c r="AI146" s="102">
        <f t="shared" si="50"/>
        <v>1.0281386260981038</v>
      </c>
      <c r="AJ146" s="102">
        <f t="shared" si="51"/>
        <v>1.1608752875562338</v>
      </c>
      <c r="AK146" s="102">
        <f t="shared" si="52"/>
        <v>1.0346128970190394</v>
      </c>
      <c r="AL146" s="102">
        <f t="shared" si="53"/>
        <v>1.0072212113967087</v>
      </c>
      <c r="AM146" s="102">
        <f t="shared" si="54"/>
        <v>1.0789976500560035</v>
      </c>
      <c r="AN146" s="102">
        <f t="shared" si="55"/>
        <v>1.0582234391541308</v>
      </c>
      <c r="AO146" s="102">
        <f t="shared" si="56"/>
        <v>0.99980452842482492</v>
      </c>
      <c r="AP146" s="102">
        <f t="shared" si="57"/>
        <v>0.99996543403504567</v>
      </c>
      <c r="AQ146" s="102">
        <f t="shared" si="58"/>
        <v>1.0025873652985784</v>
      </c>
      <c r="AR146" s="102">
        <f t="shared" si="59"/>
        <v>1.1220532072942624</v>
      </c>
      <c r="AS146" s="102">
        <f t="shared" si="60"/>
        <v>0.99999587352781072</v>
      </c>
      <c r="AT146" s="102">
        <f t="shared" si="61"/>
        <v>1.0512210455330944</v>
      </c>
      <c r="AU146" s="102">
        <f t="shared" si="62"/>
        <v>0.99999480055260781</v>
      </c>
      <c r="AV146" s="102">
        <f t="shared" si="63"/>
        <v>0.99998637477910002</v>
      </c>
      <c r="AW146" s="102">
        <f t="shared" si="64"/>
        <v>0.99982173811628217</v>
      </c>
      <c r="AX146" s="102">
        <f t="shared" si="65"/>
        <v>0.99982173811628217</v>
      </c>
      <c r="AY146" s="102">
        <f t="shared" si="66"/>
        <v>0.47058823529411764</v>
      </c>
      <c r="AZ146" s="102">
        <f t="shared" si="67"/>
        <v>1</v>
      </c>
      <c r="BA146" s="102">
        <f t="shared" si="68"/>
        <v>0.99999509404722975</v>
      </c>
      <c r="BB146" s="102">
        <f t="shared" si="69"/>
        <v>0.99992341183826006</v>
      </c>
      <c r="BC146" s="102">
        <f t="shared" si="70"/>
        <v>1</v>
      </c>
      <c r="BD146" s="13">
        <f t="shared" si="71"/>
        <v>1.1947491803440069</v>
      </c>
    </row>
    <row r="147" spans="2:56">
      <c r="B147" s="32" t="s">
        <v>160</v>
      </c>
      <c r="C147" s="40">
        <v>30000</v>
      </c>
      <c r="D147" s="77">
        <v>1</v>
      </c>
      <c r="E147" s="50">
        <v>5000</v>
      </c>
      <c r="F147" s="55">
        <v>3696</v>
      </c>
      <c r="G147" s="51">
        <v>28.8</v>
      </c>
      <c r="H147" s="55">
        <v>28.8</v>
      </c>
      <c r="I147" s="51"/>
      <c r="J147" s="77"/>
      <c r="K147" s="41">
        <v>28.8</v>
      </c>
      <c r="L147" s="77"/>
      <c r="M147" s="50"/>
      <c r="N147" s="55">
        <v>28.8</v>
      </c>
      <c r="O147" s="51">
        <v>2488320</v>
      </c>
      <c r="P147" s="55"/>
      <c r="Q147" s="51">
        <v>2488320</v>
      </c>
      <c r="R147" s="150"/>
      <c r="S147" s="6">
        <v>2488320</v>
      </c>
      <c r="T147" s="55"/>
      <c r="U147" s="51"/>
      <c r="V147" s="77"/>
      <c r="W147" s="51"/>
      <c r="X147" s="55"/>
      <c r="Y147" s="51"/>
      <c r="Z147" s="55"/>
      <c r="AA147" s="55">
        <v>1990656</v>
      </c>
      <c r="AB147" s="100">
        <v>628.12</v>
      </c>
      <c r="AE147" s="106" t="s">
        <v>160</v>
      </c>
      <c r="AF147" s="102">
        <f t="shared" si="48"/>
        <v>1.0487123787859642</v>
      </c>
      <c r="AG147" s="102">
        <f>(9*((D147-(MIN($D$4:$D$224)))/(MAX($D$4:$D4367)-MIN($D$4:$D$224))))+1</f>
        <v>1</v>
      </c>
      <c r="AH147" s="102">
        <f t="shared" si="49"/>
        <v>1.298119964189794</v>
      </c>
      <c r="AI147" s="102">
        <f t="shared" si="50"/>
        <v>1.0501751074899797</v>
      </c>
      <c r="AJ147" s="102">
        <f t="shared" si="51"/>
        <v>1.0031000364353198</v>
      </c>
      <c r="AK147" s="102">
        <f t="shared" si="52"/>
        <v>1.0300333123923491</v>
      </c>
      <c r="AL147" s="102">
        <f t="shared" si="53"/>
        <v>0.99992705847074037</v>
      </c>
      <c r="AM147" s="102">
        <f t="shared" si="54"/>
        <v>0.99993411371971974</v>
      </c>
      <c r="AN147" s="102">
        <f t="shared" si="55"/>
        <v>1.0056068903323618</v>
      </c>
      <c r="AO147" s="102">
        <f t="shared" si="56"/>
        <v>0.99980452842482492</v>
      </c>
      <c r="AP147" s="102">
        <f t="shared" si="57"/>
        <v>0.99996543403504567</v>
      </c>
      <c r="AQ147" s="102">
        <f t="shared" si="58"/>
        <v>1.0022430629748209</v>
      </c>
      <c r="AR147" s="102">
        <f t="shared" si="59"/>
        <v>1.0963017301444695</v>
      </c>
      <c r="AS147" s="102">
        <f t="shared" si="60"/>
        <v>0.99999587352781072</v>
      </c>
      <c r="AT147" s="102">
        <f t="shared" si="61"/>
        <v>1.0404146393840346</v>
      </c>
      <c r="AU147" s="102">
        <f t="shared" si="62"/>
        <v>0.99999480055260781</v>
      </c>
      <c r="AV147" s="102">
        <f t="shared" si="63"/>
        <v>1.1334453169529963</v>
      </c>
      <c r="AW147" s="102">
        <f t="shared" si="64"/>
        <v>0.99982173811628217</v>
      </c>
      <c r="AX147" s="102">
        <f t="shared" si="65"/>
        <v>0.99982173811628217</v>
      </c>
      <c r="AY147" s="102">
        <f t="shared" si="66"/>
        <v>0.47058823529411764</v>
      </c>
      <c r="AZ147" s="102">
        <f t="shared" si="67"/>
        <v>1</v>
      </c>
      <c r="BA147" s="102">
        <f t="shared" si="68"/>
        <v>0.99999509404722975</v>
      </c>
      <c r="BB147" s="102">
        <f t="shared" si="69"/>
        <v>1.1102103647437407</v>
      </c>
      <c r="BC147" s="102">
        <f t="shared" si="70"/>
        <v>1.016422730736392</v>
      </c>
      <c r="BD147" s="13">
        <f t="shared" si="71"/>
        <v>1.0126930895361199</v>
      </c>
    </row>
    <row r="148" spans="2:56">
      <c r="B148" s="32" t="s">
        <v>161</v>
      </c>
      <c r="C148" s="40"/>
      <c r="D148" s="77">
        <v>1</v>
      </c>
      <c r="E148" s="50">
        <v>20000</v>
      </c>
      <c r="F148" s="55">
        <v>7200</v>
      </c>
      <c r="G148" s="51"/>
      <c r="H148" s="55"/>
      <c r="I148" s="51"/>
      <c r="J148" s="77"/>
      <c r="K148" s="41"/>
      <c r="L148" s="77"/>
      <c r="M148" s="50"/>
      <c r="N148" s="55"/>
      <c r="O148" s="51"/>
      <c r="P148" s="55">
        <v>1572069.6</v>
      </c>
      <c r="Q148" s="51">
        <v>1572069.6</v>
      </c>
      <c r="R148" s="150"/>
      <c r="S148" s="6"/>
      <c r="T148" s="55"/>
      <c r="U148" s="51">
        <v>1419120</v>
      </c>
      <c r="V148" s="77">
        <v>2</v>
      </c>
      <c r="W148" s="51">
        <v>1419120</v>
      </c>
      <c r="X148" s="55">
        <v>152949</v>
      </c>
      <c r="Y148" s="51"/>
      <c r="Z148" s="55"/>
      <c r="AA148" s="55">
        <v>1198368</v>
      </c>
      <c r="AB148" s="100"/>
      <c r="AE148" s="106" t="s">
        <v>161</v>
      </c>
      <c r="AF148" s="102">
        <f t="shared" si="48"/>
        <v>0.99832026280048403</v>
      </c>
      <c r="AG148" s="102">
        <f>(9*((D148-(MIN($D$4:$D$224)))/(MAX($D$4:$D4368)-MIN($D$4:$D$224))))+1</f>
        <v>1</v>
      </c>
      <c r="AH148" s="102">
        <f t="shared" si="49"/>
        <v>2.2649955237242612</v>
      </c>
      <c r="AI148" s="102">
        <f t="shared" si="50"/>
        <v>1.0985559538540983</v>
      </c>
      <c r="AJ148" s="102">
        <f t="shared" si="51"/>
        <v>0.99995412208235257</v>
      </c>
      <c r="AK148" s="102">
        <f t="shared" si="52"/>
        <v>0.99998956814435835</v>
      </c>
      <c r="AL148" s="102">
        <f t="shared" si="53"/>
        <v>0.99992705847074037</v>
      </c>
      <c r="AM148" s="102">
        <f t="shared" si="54"/>
        <v>0.99993411371971974</v>
      </c>
      <c r="AN148" s="102">
        <f t="shared" si="55"/>
        <v>0.99996079097669677</v>
      </c>
      <c r="AO148" s="102">
        <f t="shared" si="56"/>
        <v>0.99980452842482492</v>
      </c>
      <c r="AP148" s="102">
        <f t="shared" si="57"/>
        <v>0.99996543403504567</v>
      </c>
      <c r="AQ148" s="102">
        <f t="shared" si="58"/>
        <v>0.99998431424493128</v>
      </c>
      <c r="AR148" s="102">
        <f t="shared" si="59"/>
        <v>0.99998451690888057</v>
      </c>
      <c r="AS148" s="102">
        <f t="shared" si="60"/>
        <v>1.0255316217724446</v>
      </c>
      <c r="AT148" s="102">
        <f t="shared" si="61"/>
        <v>1.0255316217724446</v>
      </c>
      <c r="AU148" s="102">
        <f t="shared" si="62"/>
        <v>0.99999480055260781</v>
      </c>
      <c r="AV148" s="102">
        <f t="shared" si="63"/>
        <v>0.99998637477910002</v>
      </c>
      <c r="AW148" s="102">
        <f t="shared" si="64"/>
        <v>0.99982173811628217</v>
      </c>
      <c r="AX148" s="102">
        <f t="shared" si="65"/>
        <v>1.2974393903769808</v>
      </c>
      <c r="AY148" s="102">
        <f t="shared" si="66"/>
        <v>1.5294117647058822</v>
      </c>
      <c r="AZ148" s="102">
        <f t="shared" si="67"/>
        <v>1.319302</v>
      </c>
      <c r="BA148" s="102">
        <f t="shared" si="68"/>
        <v>0.99999509404722975</v>
      </c>
      <c r="BB148" s="102">
        <f t="shared" si="69"/>
        <v>1.0663157745465508</v>
      </c>
      <c r="BC148" s="102">
        <f t="shared" si="70"/>
        <v>1</v>
      </c>
      <c r="BD148" s="13">
        <f t="shared" si="71"/>
        <v>1.1093627653356632</v>
      </c>
    </row>
    <row r="149" spans="2:56">
      <c r="B149" s="32" t="s">
        <v>162</v>
      </c>
      <c r="C149" s="40"/>
      <c r="D149" s="77">
        <v>1</v>
      </c>
      <c r="E149" s="50">
        <v>15000</v>
      </c>
      <c r="F149" s="55">
        <v>1440</v>
      </c>
      <c r="G149" s="51"/>
      <c r="H149" s="55"/>
      <c r="I149" s="51"/>
      <c r="J149" s="77"/>
      <c r="K149" s="41"/>
      <c r="L149" s="77"/>
      <c r="M149" s="50"/>
      <c r="N149" s="55"/>
      <c r="O149" s="51">
        <v>3784320</v>
      </c>
      <c r="P149" s="55"/>
      <c r="Q149" s="51">
        <v>3784320</v>
      </c>
      <c r="R149" s="150"/>
      <c r="S149" s="6"/>
      <c r="T149" s="55"/>
      <c r="U149" s="51"/>
      <c r="V149" s="77">
        <v>1</v>
      </c>
      <c r="W149" s="51">
        <v>100</v>
      </c>
      <c r="X149" s="55">
        <v>0</v>
      </c>
      <c r="Y149" s="51"/>
      <c r="Z149" s="55"/>
      <c r="AA149" s="55"/>
      <c r="AB149" s="100"/>
      <c r="AE149" s="106" t="s">
        <v>162</v>
      </c>
      <c r="AF149" s="102">
        <f t="shared" si="48"/>
        <v>0.99832026280048403</v>
      </c>
      <c r="AG149" s="102">
        <f>(9*((D149-(MIN($D$4:$D$224)))/(MAX($D$4:$D4369)-MIN($D$4:$D$224))))+1</f>
        <v>1</v>
      </c>
      <c r="AH149" s="102">
        <f t="shared" si="49"/>
        <v>1.9427036705461056</v>
      </c>
      <c r="AI149" s="102">
        <f t="shared" si="50"/>
        <v>1.0190257954473281</v>
      </c>
      <c r="AJ149" s="102">
        <f t="shared" si="51"/>
        <v>0.99995412208235257</v>
      </c>
      <c r="AK149" s="102">
        <f t="shared" si="52"/>
        <v>0.99998956814435835</v>
      </c>
      <c r="AL149" s="102">
        <f t="shared" si="53"/>
        <v>0.99992705847074037</v>
      </c>
      <c r="AM149" s="102">
        <f t="shared" si="54"/>
        <v>0.99993411371971974</v>
      </c>
      <c r="AN149" s="102">
        <f t="shared" si="55"/>
        <v>0.99996079097669677</v>
      </c>
      <c r="AO149" s="102">
        <f t="shared" si="56"/>
        <v>0.99980452842482492</v>
      </c>
      <c r="AP149" s="102">
        <f t="shared" si="57"/>
        <v>0.99996543403504567</v>
      </c>
      <c r="AQ149" s="102">
        <f t="shared" si="58"/>
        <v>0.99998431424493128</v>
      </c>
      <c r="AR149" s="102">
        <f t="shared" si="59"/>
        <v>1.1464669453713385</v>
      </c>
      <c r="AS149" s="102">
        <f t="shared" si="60"/>
        <v>0.99999587352781072</v>
      </c>
      <c r="AT149" s="102">
        <f t="shared" si="61"/>
        <v>1.0614660799341511</v>
      </c>
      <c r="AU149" s="102">
        <f t="shared" si="62"/>
        <v>0.99999480055260781</v>
      </c>
      <c r="AV149" s="102">
        <f t="shared" si="63"/>
        <v>0.99998637477910002</v>
      </c>
      <c r="AW149" s="102">
        <f t="shared" si="64"/>
        <v>0.99982173811628217</v>
      </c>
      <c r="AX149" s="102">
        <f t="shared" si="65"/>
        <v>0.99982173811628217</v>
      </c>
      <c r="AY149" s="102">
        <f t="shared" si="66"/>
        <v>1</v>
      </c>
      <c r="AZ149" s="102">
        <f t="shared" si="67"/>
        <v>1.0000225</v>
      </c>
      <c r="BA149" s="102">
        <f t="shared" si="68"/>
        <v>0.99999509404722975</v>
      </c>
      <c r="BB149" s="102">
        <f t="shared" si="69"/>
        <v>0.99992341183826006</v>
      </c>
      <c r="BC149" s="102">
        <f t="shared" si="70"/>
        <v>1</v>
      </c>
      <c r="BD149" s="13">
        <f t="shared" si="71"/>
        <v>1.0486276756323187</v>
      </c>
    </row>
    <row r="150" spans="2:56">
      <c r="B150" s="32" t="s">
        <v>163</v>
      </c>
      <c r="C150" s="40"/>
      <c r="D150" s="77"/>
      <c r="E150" s="50"/>
      <c r="F150" s="55">
        <v>272</v>
      </c>
      <c r="G150" s="51">
        <v>272</v>
      </c>
      <c r="H150" s="55">
        <v>3.6</v>
      </c>
      <c r="I150" s="51">
        <v>123.6</v>
      </c>
      <c r="J150" s="55">
        <v>144.80000000000001</v>
      </c>
      <c r="K150" s="41">
        <v>272</v>
      </c>
      <c r="L150" s="55">
        <v>144.80000000000001</v>
      </c>
      <c r="M150" s="51">
        <v>268.39999999999998</v>
      </c>
      <c r="N150" s="55">
        <v>272</v>
      </c>
      <c r="O150" s="51">
        <v>441504</v>
      </c>
      <c r="P150" s="55"/>
      <c r="Q150" s="51">
        <v>441504</v>
      </c>
      <c r="R150" s="150">
        <v>441504</v>
      </c>
      <c r="S150" s="6"/>
      <c r="T150" s="55"/>
      <c r="U150" s="51"/>
      <c r="V150" s="77">
        <v>8</v>
      </c>
      <c r="W150" s="51">
        <v>10.3</v>
      </c>
      <c r="X150" s="55"/>
      <c r="Y150" s="51"/>
      <c r="Z150" s="55"/>
      <c r="AA150" s="55"/>
      <c r="AB150" s="100"/>
      <c r="AE150" s="106" t="s">
        <v>163</v>
      </c>
      <c r="AF150" s="102">
        <f t="shared" si="48"/>
        <v>0.99832026280048403</v>
      </c>
      <c r="AG150" s="102">
        <f>(9*((D150-(MIN($D$4:$D$224)))/(MAX($D$4:$D4370)-MIN($D$4:$D$224))))+1</f>
        <v>-0.125</v>
      </c>
      <c r="AH150" s="102">
        <f t="shared" si="49"/>
        <v>0.97582811101163835</v>
      </c>
      <c r="AI150" s="102">
        <f t="shared" si="50"/>
        <v>1.0028988466592885</v>
      </c>
      <c r="AJ150" s="102">
        <f t="shared" si="51"/>
        <v>1.0296655354159319</v>
      </c>
      <c r="AK150" s="102">
        <f t="shared" si="52"/>
        <v>1.0037450361753573</v>
      </c>
      <c r="AL150" s="102">
        <f t="shared" si="53"/>
        <v>1.0374919460394776</v>
      </c>
      <c r="AM150" s="102">
        <f t="shared" si="54"/>
        <v>1.0476357806426109</v>
      </c>
      <c r="AN150" s="102">
        <f t="shared" si="55"/>
        <v>1.0532850626690888</v>
      </c>
      <c r="AO150" s="102">
        <f t="shared" si="56"/>
        <v>1.1413259488516045</v>
      </c>
      <c r="AP150" s="102">
        <f t="shared" si="57"/>
        <v>1.0210506726571695</v>
      </c>
      <c r="AQ150" s="102">
        <f t="shared" si="58"/>
        <v>1.0213169411383327</v>
      </c>
      <c r="AR150" s="102">
        <f t="shared" si="59"/>
        <v>1.0170741335628339</v>
      </c>
      <c r="AS150" s="102">
        <f t="shared" si="60"/>
        <v>0.99999587352781072</v>
      </c>
      <c r="AT150" s="102">
        <f t="shared" si="61"/>
        <v>1.0071673976085505</v>
      </c>
      <c r="AU150" s="102">
        <f t="shared" si="62"/>
        <v>1.0090310815375925</v>
      </c>
      <c r="AV150" s="102">
        <f t="shared" si="63"/>
        <v>0.99998637477910002</v>
      </c>
      <c r="AW150" s="102">
        <f t="shared" si="64"/>
        <v>0.99982173811628217</v>
      </c>
      <c r="AX150" s="102">
        <f t="shared" si="65"/>
        <v>0.99982173811628217</v>
      </c>
      <c r="AY150" s="102">
        <f t="shared" si="66"/>
        <v>4.7058823529411757</v>
      </c>
      <c r="AZ150" s="102">
        <f t="shared" si="67"/>
        <v>1.0000023174999999</v>
      </c>
      <c r="BA150" s="102">
        <f t="shared" si="68"/>
        <v>0.99999509404722975</v>
      </c>
      <c r="BB150" s="102">
        <f t="shared" si="69"/>
        <v>0.99992341183826006</v>
      </c>
      <c r="BC150" s="102">
        <f t="shared" si="70"/>
        <v>1</v>
      </c>
      <c r="BD150" s="13">
        <f t="shared" si="71"/>
        <v>1.1227610690681706</v>
      </c>
    </row>
    <row r="151" spans="2:56">
      <c r="B151" s="32" t="s">
        <v>164</v>
      </c>
      <c r="C151" s="40"/>
      <c r="D151" s="77">
        <v>1</v>
      </c>
      <c r="E151" s="50">
        <v>20000</v>
      </c>
      <c r="F151" s="55">
        <v>1056</v>
      </c>
      <c r="G151" s="51">
        <v>52</v>
      </c>
      <c r="H151" s="55"/>
      <c r="I151" s="51">
        <v>48</v>
      </c>
      <c r="J151" s="77"/>
      <c r="K151" s="41">
        <v>48</v>
      </c>
      <c r="L151" s="77"/>
      <c r="M151" s="51">
        <v>48</v>
      </c>
      <c r="N151" s="55">
        <v>48</v>
      </c>
      <c r="O151" s="51">
        <v>1797552</v>
      </c>
      <c r="P151" s="55">
        <v>94608</v>
      </c>
      <c r="Q151" s="51">
        <v>1892160</v>
      </c>
      <c r="R151" s="150">
        <v>756874</v>
      </c>
      <c r="S151" s="6">
        <v>756874</v>
      </c>
      <c r="T151" s="55"/>
      <c r="U151" s="51"/>
      <c r="V151" s="77">
        <v>1</v>
      </c>
      <c r="W151" s="51">
        <v>473040</v>
      </c>
      <c r="X151" s="55">
        <v>756874</v>
      </c>
      <c r="Y151" s="51"/>
      <c r="Z151" s="55"/>
      <c r="AA151" s="55">
        <v>605499.19999999995</v>
      </c>
      <c r="AB151" s="100"/>
      <c r="AE151" s="106" t="s">
        <v>164</v>
      </c>
      <c r="AF151" s="102">
        <f t="shared" si="48"/>
        <v>0.99832026280048403</v>
      </c>
      <c r="AG151" s="102">
        <f>(9*((D151-(MIN($D$4:$D$224)))/(MAX($D$4:$D4371)-MIN($D$4:$D$224))))+1</f>
        <v>1</v>
      </c>
      <c r="AH151" s="102">
        <f t="shared" si="49"/>
        <v>2.2649955237242612</v>
      </c>
      <c r="AI151" s="102">
        <f t="shared" si="50"/>
        <v>1.0137237848868765</v>
      </c>
      <c r="AJ151" s="102">
        <f t="shared" si="51"/>
        <v>1.0056342452196545</v>
      </c>
      <c r="AK151" s="102">
        <f t="shared" si="52"/>
        <v>0.99998956814435835</v>
      </c>
      <c r="AL151" s="102">
        <f t="shared" si="53"/>
        <v>1.0145153643226772</v>
      </c>
      <c r="AM151" s="102">
        <f t="shared" si="54"/>
        <v>0.99993411371971974</v>
      </c>
      <c r="AN151" s="102">
        <f t="shared" si="55"/>
        <v>1.009370956569472</v>
      </c>
      <c r="AO151" s="102">
        <f t="shared" si="56"/>
        <v>0.99980452842482492</v>
      </c>
      <c r="AP151" s="102">
        <f t="shared" si="57"/>
        <v>1.003736266575515</v>
      </c>
      <c r="AQ151" s="102">
        <f t="shared" si="58"/>
        <v>1.003748895461414</v>
      </c>
      <c r="AR151" s="102">
        <f t="shared" si="59"/>
        <v>1.0695636704285481</v>
      </c>
      <c r="AS151" s="102">
        <f t="shared" si="60"/>
        <v>1.0015326286879691</v>
      </c>
      <c r="AT151" s="102">
        <f t="shared" si="61"/>
        <v>1.0307309767309809</v>
      </c>
      <c r="AU151" s="102">
        <f t="shared" si="62"/>
        <v>1.0154857726258602</v>
      </c>
      <c r="AV151" s="102">
        <f t="shared" si="63"/>
        <v>1.0405806726985498</v>
      </c>
      <c r="AW151" s="102">
        <f t="shared" si="64"/>
        <v>0.99982173811628217</v>
      </c>
      <c r="AX151" s="102">
        <f t="shared" si="65"/>
        <v>0.99982173811628217</v>
      </c>
      <c r="AY151" s="102">
        <f t="shared" si="66"/>
        <v>1</v>
      </c>
      <c r="AZ151" s="102">
        <f t="shared" si="67"/>
        <v>1.1064339999999999</v>
      </c>
      <c r="BA151" s="102">
        <f t="shared" si="68"/>
        <v>0.99999509404722975</v>
      </c>
      <c r="BB151" s="102">
        <f t="shared" si="69"/>
        <v>1.0334694698988725</v>
      </c>
      <c r="BC151" s="102">
        <f t="shared" si="70"/>
        <v>1</v>
      </c>
      <c r="BD151" s="13">
        <f t="shared" si="71"/>
        <v>1.0671337196333264</v>
      </c>
    </row>
    <row r="152" spans="2:56">
      <c r="B152" s="32" t="s">
        <v>165</v>
      </c>
      <c r="C152" s="40"/>
      <c r="D152" s="77">
        <v>1</v>
      </c>
      <c r="E152" s="50">
        <v>20000</v>
      </c>
      <c r="F152" s="55">
        <v>1277.51</v>
      </c>
      <c r="G152" s="51">
        <v>1277.51</v>
      </c>
      <c r="H152" s="55"/>
      <c r="I152" s="51">
        <v>12.78</v>
      </c>
      <c r="J152" s="77"/>
      <c r="K152" s="41">
        <v>12.78</v>
      </c>
      <c r="L152" s="77"/>
      <c r="M152" s="51">
        <v>12.78</v>
      </c>
      <c r="N152" s="55">
        <v>12.78</v>
      </c>
      <c r="O152" s="51">
        <v>1324512</v>
      </c>
      <c r="P152" s="55"/>
      <c r="Q152" s="51">
        <v>1324512</v>
      </c>
      <c r="R152" s="150">
        <v>226300</v>
      </c>
      <c r="S152" s="6"/>
      <c r="T152" s="55"/>
      <c r="U152" s="51"/>
      <c r="V152" s="77">
        <v>12</v>
      </c>
      <c r="W152" s="51">
        <v>80</v>
      </c>
      <c r="X152" s="55"/>
      <c r="Y152" s="51"/>
      <c r="Z152" s="55"/>
      <c r="AA152" s="55">
        <v>182500</v>
      </c>
      <c r="AB152" s="100"/>
      <c r="AE152" s="106" t="s">
        <v>165</v>
      </c>
      <c r="AF152" s="102">
        <f t="shared" si="48"/>
        <v>0.99832026280048403</v>
      </c>
      <c r="AG152" s="102">
        <f>(9*((D152-(MIN($D$4:$D$224)))/(MAX($D$4:$D4372)-MIN($D$4:$D$224))))+1</f>
        <v>1</v>
      </c>
      <c r="AH152" s="102">
        <f t="shared" si="49"/>
        <v>2.2649955237242612</v>
      </c>
      <c r="AI152" s="102">
        <f t="shared" si="50"/>
        <v>1.0167822441557453</v>
      </c>
      <c r="AJ152" s="102">
        <f t="shared" si="51"/>
        <v>1.1395005472580175</v>
      </c>
      <c r="AK152" s="102">
        <f t="shared" si="52"/>
        <v>0.99998956814435835</v>
      </c>
      <c r="AL152" s="102">
        <f t="shared" si="53"/>
        <v>1.0038111949038184</v>
      </c>
      <c r="AM152" s="102">
        <f t="shared" si="54"/>
        <v>0.99993411371971974</v>
      </c>
      <c r="AN152" s="102">
        <f t="shared" si="55"/>
        <v>1.0024662475657731</v>
      </c>
      <c r="AO152" s="102">
        <f t="shared" si="56"/>
        <v>0.99980452842482492</v>
      </c>
      <c r="AP152" s="102">
        <f t="shared" si="57"/>
        <v>1.0009694181989457</v>
      </c>
      <c r="AQ152" s="102">
        <f t="shared" si="58"/>
        <v>1.0009866339938198</v>
      </c>
      <c r="AR152" s="102">
        <f t="shared" si="59"/>
        <v>1.0512533668707409</v>
      </c>
      <c r="AS152" s="102">
        <f t="shared" si="60"/>
        <v>0.99999587352781072</v>
      </c>
      <c r="AT152" s="102">
        <f t="shared" si="61"/>
        <v>1.0215104457700297</v>
      </c>
      <c r="AU152" s="102">
        <f t="shared" si="62"/>
        <v>1.0046264921950436</v>
      </c>
      <c r="AV152" s="102">
        <f t="shared" si="63"/>
        <v>0.99998637477910002</v>
      </c>
      <c r="AW152" s="102">
        <f t="shared" si="64"/>
        <v>0.99982173811628217</v>
      </c>
      <c r="AX152" s="102">
        <f t="shared" si="65"/>
        <v>0.99982173811628217</v>
      </c>
      <c r="AY152" s="102">
        <f t="shared" si="66"/>
        <v>6.8235294117647065</v>
      </c>
      <c r="AZ152" s="102">
        <f t="shared" si="67"/>
        <v>1.0000180000000001</v>
      </c>
      <c r="BA152" s="102">
        <f t="shared" si="68"/>
        <v>0.99999509404722975</v>
      </c>
      <c r="BB152" s="102">
        <f t="shared" si="69"/>
        <v>1.010034334521662</v>
      </c>
      <c r="BC152" s="102">
        <f t="shared" si="70"/>
        <v>1</v>
      </c>
      <c r="BD152" s="13">
        <f t="shared" si="71"/>
        <v>1.3057563813582773</v>
      </c>
    </row>
    <row r="153" spans="2:56">
      <c r="B153" s="32" t="s">
        <v>166</v>
      </c>
      <c r="C153" s="40"/>
      <c r="D153" s="77">
        <v>1</v>
      </c>
      <c r="E153" s="50">
        <v>75000</v>
      </c>
      <c r="F153" s="55">
        <v>11520</v>
      </c>
      <c r="G153" s="51">
        <v>576</v>
      </c>
      <c r="H153" s="55">
        <v>576</v>
      </c>
      <c r="I153" s="51"/>
      <c r="J153" s="77"/>
      <c r="K153" s="41">
        <v>576</v>
      </c>
      <c r="L153" s="77"/>
      <c r="M153" s="50"/>
      <c r="N153" s="55">
        <v>576</v>
      </c>
      <c r="O153" s="51">
        <v>4800000</v>
      </c>
      <c r="P153" s="55"/>
      <c r="Q153" s="51">
        <v>4800000</v>
      </c>
      <c r="R153" s="150">
        <v>3570915.6</v>
      </c>
      <c r="S153" s="6">
        <v>3400872</v>
      </c>
      <c r="T153" s="55"/>
      <c r="U153" s="51"/>
      <c r="V153" s="77"/>
      <c r="W153" s="51"/>
      <c r="X153" s="55">
        <v>0</v>
      </c>
      <c r="Y153" s="51"/>
      <c r="Z153" s="55"/>
      <c r="AA153" s="55">
        <v>2720697.6</v>
      </c>
      <c r="AB153" s="100"/>
      <c r="AE153" s="106" t="s">
        <v>166</v>
      </c>
      <c r="AF153" s="102">
        <f t="shared" si="48"/>
        <v>0.99832026280048403</v>
      </c>
      <c r="AG153" s="102">
        <f>(9*((D153-(MIN($D$4:$D$224)))/(MAX($D$4:$D4373)-MIN($D$4:$D$224))))+1</f>
        <v>1</v>
      </c>
      <c r="AH153" s="102">
        <f t="shared" si="49"/>
        <v>5.810205908683975</v>
      </c>
      <c r="AI153" s="102">
        <f t="shared" si="50"/>
        <v>1.1582035726591762</v>
      </c>
      <c r="AJ153" s="102">
        <f t="shared" si="51"/>
        <v>1.062872409141697</v>
      </c>
      <c r="AK153" s="102">
        <f t="shared" si="52"/>
        <v>1.6008644531041725</v>
      </c>
      <c r="AL153" s="102">
        <f t="shared" si="53"/>
        <v>0.99992705847074037</v>
      </c>
      <c r="AM153" s="102">
        <f t="shared" si="54"/>
        <v>0.99993411371971974</v>
      </c>
      <c r="AN153" s="102">
        <f t="shared" si="55"/>
        <v>1.1128827780899977</v>
      </c>
      <c r="AO153" s="102">
        <f t="shared" si="56"/>
        <v>0.99980452842482492</v>
      </c>
      <c r="AP153" s="102">
        <f t="shared" si="57"/>
        <v>0.99996543403504567</v>
      </c>
      <c r="AQ153" s="102">
        <f t="shared" si="58"/>
        <v>1.0451592888427224</v>
      </c>
      <c r="AR153" s="102">
        <f t="shared" si="59"/>
        <v>1.1857816103417294</v>
      </c>
      <c r="AS153" s="102">
        <f t="shared" si="60"/>
        <v>0.99999587352781072</v>
      </c>
      <c r="AT153" s="102">
        <f t="shared" si="61"/>
        <v>1.0779641718615758</v>
      </c>
      <c r="AU153" s="102">
        <f t="shared" si="62"/>
        <v>1.0730808807132963</v>
      </c>
      <c r="AV153" s="102">
        <f t="shared" si="63"/>
        <v>1.1823892729549066</v>
      </c>
      <c r="AW153" s="102">
        <f t="shared" si="64"/>
        <v>0.99982173811628217</v>
      </c>
      <c r="AX153" s="102">
        <f t="shared" si="65"/>
        <v>0.99982173811628217</v>
      </c>
      <c r="AY153" s="102">
        <f t="shared" si="66"/>
        <v>0.47058823529411764</v>
      </c>
      <c r="AZ153" s="102">
        <f t="shared" si="67"/>
        <v>1</v>
      </c>
      <c r="BA153" s="102">
        <f t="shared" si="68"/>
        <v>0.99999509404722975</v>
      </c>
      <c r="BB153" s="102">
        <f t="shared" si="69"/>
        <v>1.1506563602136972</v>
      </c>
      <c r="BC153" s="102">
        <f t="shared" si="70"/>
        <v>1</v>
      </c>
      <c r="BD153" s="13">
        <f t="shared" si="71"/>
        <v>1.2470097826316449</v>
      </c>
    </row>
    <row r="154" spans="2:56">
      <c r="B154" s="32" t="s">
        <v>167</v>
      </c>
      <c r="C154" s="40">
        <v>32000</v>
      </c>
      <c r="D154" s="77"/>
      <c r="E154" s="50"/>
      <c r="F154" s="55">
        <v>5657.5</v>
      </c>
      <c r="G154" s="51">
        <v>5657.5</v>
      </c>
      <c r="H154" s="55"/>
      <c r="I154" s="51">
        <v>1414.3</v>
      </c>
      <c r="J154" s="55">
        <v>698.5</v>
      </c>
      <c r="K154" s="41">
        <v>2112.8000000000002</v>
      </c>
      <c r="L154" s="55">
        <v>698.5</v>
      </c>
      <c r="M154" s="51">
        <v>2112.8000000000002</v>
      </c>
      <c r="N154" s="55">
        <v>2112.8000000000002</v>
      </c>
      <c r="O154" s="51">
        <v>400</v>
      </c>
      <c r="P154" s="55">
        <v>7220</v>
      </c>
      <c r="Q154" s="51">
        <v>7620</v>
      </c>
      <c r="R154" s="150">
        <v>7610</v>
      </c>
      <c r="S154" s="6">
        <v>7600</v>
      </c>
      <c r="T154" s="55"/>
      <c r="U154" s="51"/>
      <c r="V154" s="77"/>
      <c r="W154" s="51"/>
      <c r="X154" s="55">
        <v>5520</v>
      </c>
      <c r="Y154" s="51"/>
      <c r="Z154" s="55"/>
      <c r="AA154" s="55">
        <v>5200</v>
      </c>
      <c r="AB154" s="100"/>
      <c r="AE154" s="106" t="s">
        <v>167</v>
      </c>
      <c r="AF154" s="102">
        <f t="shared" si="48"/>
        <v>1.0520718531849964</v>
      </c>
      <c r="AG154" s="102">
        <f>(9*((D154-(MIN($D$4:$D$224)))/(MAX($D$4:$D4374)-MIN($D$4:$D$224))))+1</f>
        <v>-0.125</v>
      </c>
      <c r="AH154" s="102">
        <f t="shared" si="49"/>
        <v>0.97582811101163835</v>
      </c>
      <c r="AI154" s="102">
        <f t="shared" si="50"/>
        <v>1.0772581640377019</v>
      </c>
      <c r="AJ154" s="102">
        <f t="shared" si="51"/>
        <v>1.6179405961070765</v>
      </c>
      <c r="AK154" s="102">
        <f t="shared" si="52"/>
        <v>0.99998956814435835</v>
      </c>
      <c r="AL154" s="102">
        <f t="shared" si="53"/>
        <v>1.4297654119372865</v>
      </c>
      <c r="AM154" s="102">
        <f t="shared" si="54"/>
        <v>1.230041947598445</v>
      </c>
      <c r="AN154" s="102">
        <f t="shared" si="55"/>
        <v>1.4141649131520135</v>
      </c>
      <c r="AO154" s="102">
        <f t="shared" si="56"/>
        <v>1.6824890047238963</v>
      </c>
      <c r="AP154" s="102">
        <f t="shared" si="57"/>
        <v>1.1659449130246999</v>
      </c>
      <c r="AQ154" s="102">
        <f t="shared" si="58"/>
        <v>1.1656886307904402</v>
      </c>
      <c r="AR154" s="102">
        <f t="shared" si="59"/>
        <v>1</v>
      </c>
      <c r="AS154" s="102">
        <f t="shared" si="60"/>
        <v>1.0001131508432211</v>
      </c>
      <c r="AT154" s="102">
        <f t="shared" si="61"/>
        <v>1.0001196482014156</v>
      </c>
      <c r="AU154" s="102">
        <f t="shared" si="62"/>
        <v>1.0001505547435001</v>
      </c>
      <c r="AV154" s="102">
        <f t="shared" si="63"/>
        <v>1.0003939943619999</v>
      </c>
      <c r="AW154" s="102">
        <f t="shared" si="64"/>
        <v>0.99982173811628217</v>
      </c>
      <c r="AX154" s="102">
        <f t="shared" si="65"/>
        <v>0.99982173811628217</v>
      </c>
      <c r="AY154" s="102">
        <f t="shared" si="66"/>
        <v>0.47058823529411764</v>
      </c>
      <c r="AZ154" s="102">
        <f t="shared" si="67"/>
        <v>1</v>
      </c>
      <c r="BA154" s="102">
        <f t="shared" si="68"/>
        <v>0.99999509404722975</v>
      </c>
      <c r="BB154" s="102">
        <f t="shared" si="69"/>
        <v>1.000211503881842</v>
      </c>
      <c r="BC154" s="102">
        <f t="shared" si="70"/>
        <v>1</v>
      </c>
      <c r="BD154" s="13">
        <f t="shared" si="71"/>
        <v>1.0482249488049351</v>
      </c>
    </row>
    <row r="155" spans="2:56">
      <c r="B155" s="32" t="s">
        <v>168</v>
      </c>
      <c r="C155" s="40">
        <v>25000</v>
      </c>
      <c r="D155" s="77"/>
      <c r="E155" s="50"/>
      <c r="F155" s="55">
        <v>5475</v>
      </c>
      <c r="G155" s="51">
        <v>5475</v>
      </c>
      <c r="H155" s="55"/>
      <c r="I155" s="51">
        <v>3285</v>
      </c>
      <c r="J155" s="55">
        <v>1642.5</v>
      </c>
      <c r="K155" s="41">
        <v>4927.5</v>
      </c>
      <c r="L155" s="55">
        <v>1642.5</v>
      </c>
      <c r="M155" s="51">
        <v>4927.5</v>
      </c>
      <c r="N155" s="55">
        <v>4927.5</v>
      </c>
      <c r="O155" s="51">
        <v>129639</v>
      </c>
      <c r="P155" s="55">
        <v>119188</v>
      </c>
      <c r="Q155" s="51">
        <v>248827</v>
      </c>
      <c r="R155" s="150">
        <v>167497.79999999999</v>
      </c>
      <c r="S155" s="6">
        <v>167497.79999999999</v>
      </c>
      <c r="T155" s="55"/>
      <c r="U155" s="51"/>
      <c r="V155" s="77"/>
      <c r="W155" s="51"/>
      <c r="X155" s="55">
        <v>154230</v>
      </c>
      <c r="Y155" s="51"/>
      <c r="Z155" s="55"/>
      <c r="AA155" s="55">
        <v>154230</v>
      </c>
      <c r="AB155" s="100"/>
      <c r="AE155" s="106" t="s">
        <v>168</v>
      </c>
      <c r="AF155" s="102">
        <f t="shared" si="48"/>
        <v>1.0403136927883843</v>
      </c>
      <c r="AG155" s="102">
        <f>(9*((D155-(MIN($D$4:$D$224)))/(MAX($D$4:$D4375)-MIN($D$4:$D$224))))+1</f>
        <v>-0.125</v>
      </c>
      <c r="AH155" s="102">
        <f t="shared" si="49"/>
        <v>0.97582811101163835</v>
      </c>
      <c r="AI155" s="102">
        <f t="shared" si="50"/>
        <v>1.0747383282895708</v>
      </c>
      <c r="AJ155" s="102">
        <f t="shared" si="51"/>
        <v>1.5980055485578921</v>
      </c>
      <c r="AK155" s="102">
        <f t="shared" si="52"/>
        <v>0.99998956814435835</v>
      </c>
      <c r="AL155" s="102">
        <f t="shared" si="53"/>
        <v>1.9983142402126652</v>
      </c>
      <c r="AM155" s="102">
        <f t="shared" si="54"/>
        <v>1.5410251905211605</v>
      </c>
      <c r="AN155" s="102">
        <f t="shared" si="55"/>
        <v>1.965973102610014</v>
      </c>
      <c r="AO155" s="102">
        <f t="shared" si="56"/>
        <v>2.6051148395504153</v>
      </c>
      <c r="AP155" s="102">
        <f t="shared" si="57"/>
        <v>1.387064962017591</v>
      </c>
      <c r="AQ155" s="102">
        <f t="shared" si="58"/>
        <v>1.3864421047494724</v>
      </c>
      <c r="AR155" s="102">
        <f t="shared" si="59"/>
        <v>1.0050025480329516</v>
      </c>
      <c r="AS155" s="102">
        <f t="shared" si="60"/>
        <v>1.0019318913490201</v>
      </c>
      <c r="AT155" s="102">
        <f t="shared" si="61"/>
        <v>1.0040376688964556</v>
      </c>
      <c r="AU155" s="102">
        <f t="shared" si="62"/>
        <v>1.00342298508812</v>
      </c>
      <c r="AV155" s="102">
        <f t="shared" si="63"/>
        <v>1.0089699778544501</v>
      </c>
      <c r="AW155" s="102">
        <f t="shared" si="64"/>
        <v>0.99982173811628217</v>
      </c>
      <c r="AX155" s="102">
        <f t="shared" si="65"/>
        <v>0.99982173811628217</v>
      </c>
      <c r="AY155" s="102">
        <f t="shared" si="66"/>
        <v>0.47058823529411764</v>
      </c>
      <c r="AZ155" s="102">
        <f t="shared" si="67"/>
        <v>1</v>
      </c>
      <c r="BA155" s="102">
        <f t="shared" si="68"/>
        <v>0.99999509404722975</v>
      </c>
      <c r="BB155" s="102">
        <f t="shared" si="69"/>
        <v>1.0084681110462661</v>
      </c>
      <c r="BC155" s="102">
        <f t="shared" si="70"/>
        <v>1</v>
      </c>
      <c r="BD155" s="13">
        <f t="shared" si="71"/>
        <v>1.1645779031789307</v>
      </c>
    </row>
    <row r="156" spans="2:56">
      <c r="B156" s="32" t="s">
        <v>169</v>
      </c>
      <c r="C156" s="40"/>
      <c r="D156" s="77">
        <v>1</v>
      </c>
      <c r="E156" s="50">
        <v>2000</v>
      </c>
      <c r="F156" s="55">
        <v>5131</v>
      </c>
      <c r="G156" s="51">
        <v>1866</v>
      </c>
      <c r="H156" s="55"/>
      <c r="I156" s="51">
        <v>1397</v>
      </c>
      <c r="J156" s="55">
        <v>469</v>
      </c>
      <c r="K156" s="41">
        <v>1866</v>
      </c>
      <c r="L156" s="55">
        <v>469</v>
      </c>
      <c r="M156" s="51">
        <v>1130</v>
      </c>
      <c r="N156" s="55">
        <v>1130</v>
      </c>
      <c r="O156" s="51">
        <v>407187</v>
      </c>
      <c r="P156" s="55"/>
      <c r="Q156" s="51">
        <v>407187</v>
      </c>
      <c r="R156" s="150">
        <v>307187</v>
      </c>
      <c r="S156" s="6">
        <v>307187</v>
      </c>
      <c r="T156" s="55"/>
      <c r="U156" s="51"/>
      <c r="V156" s="77"/>
      <c r="W156" s="51"/>
      <c r="X156" s="55">
        <v>245645</v>
      </c>
      <c r="Y156" s="51"/>
      <c r="Z156" s="55"/>
      <c r="AA156" s="55">
        <v>245645</v>
      </c>
      <c r="AB156" s="100">
        <v>168300</v>
      </c>
      <c r="AE156" s="106" t="s">
        <v>169</v>
      </c>
      <c r="AF156" s="102">
        <f t="shared" si="48"/>
        <v>0.99832026280048403</v>
      </c>
      <c r="AG156" s="102">
        <f>(9*((D156-(MIN($D$4:$D$224)))/(MAX($D$4:$D4376)-MIN($D$4:$D$224))))+1</f>
        <v>1</v>
      </c>
      <c r="AH156" s="102">
        <f t="shared" si="49"/>
        <v>1.1047448522829006</v>
      </c>
      <c r="AI156" s="102">
        <f t="shared" si="50"/>
        <v>1.0699886104958332</v>
      </c>
      <c r="AJ156" s="102">
        <f t="shared" si="51"/>
        <v>1.2037831562016872</v>
      </c>
      <c r="AK156" s="102">
        <f t="shared" si="52"/>
        <v>0.99998956814435835</v>
      </c>
      <c r="AL156" s="102">
        <f t="shared" si="53"/>
        <v>1.4245075433698176</v>
      </c>
      <c r="AM156" s="102">
        <f t="shared" si="54"/>
        <v>1.1544374409768738</v>
      </c>
      <c r="AN156" s="102">
        <f t="shared" si="55"/>
        <v>1.3657809783958281</v>
      </c>
      <c r="AO156" s="102">
        <f t="shared" si="56"/>
        <v>1.4581853722104579</v>
      </c>
      <c r="AP156" s="102">
        <f t="shared" si="57"/>
        <v>1.0887371167585924</v>
      </c>
      <c r="AQ156" s="102">
        <f t="shared" si="58"/>
        <v>1.0886088303829591</v>
      </c>
      <c r="AR156" s="102">
        <f t="shared" si="59"/>
        <v>1.0157458004679725</v>
      </c>
      <c r="AS156" s="102">
        <f t="shared" si="60"/>
        <v>0.99999587352781072</v>
      </c>
      <c r="AT156" s="102">
        <f t="shared" si="61"/>
        <v>1.0066099730056504</v>
      </c>
      <c r="AU156" s="102">
        <f t="shared" si="62"/>
        <v>1.0062820098348215</v>
      </c>
      <c r="AV156" s="102">
        <f t="shared" si="63"/>
        <v>1.0164620901491379</v>
      </c>
      <c r="AW156" s="102">
        <f t="shared" si="64"/>
        <v>0.99982173811628217</v>
      </c>
      <c r="AX156" s="102">
        <f t="shared" si="65"/>
        <v>0.99982173811628217</v>
      </c>
      <c r="AY156" s="102">
        <f t="shared" si="66"/>
        <v>0.47058823529411764</v>
      </c>
      <c r="AZ156" s="102">
        <f t="shared" si="67"/>
        <v>1</v>
      </c>
      <c r="BA156" s="102">
        <f t="shared" si="68"/>
        <v>0.99999509404722975</v>
      </c>
      <c r="BB156" s="102">
        <f t="shared" si="69"/>
        <v>1.0135327137701191</v>
      </c>
      <c r="BC156" s="102">
        <f t="shared" si="70"/>
        <v>5.4003464034496247</v>
      </c>
      <c r="BD156" s="13">
        <f t="shared" si="71"/>
        <v>1.2452618917416181</v>
      </c>
    </row>
    <row r="157" spans="2:56">
      <c r="B157" s="32" t="s">
        <v>170</v>
      </c>
      <c r="C157" s="40">
        <v>45000</v>
      </c>
      <c r="D157" s="77"/>
      <c r="E157" s="50"/>
      <c r="F157" s="55">
        <v>11680</v>
      </c>
      <c r="G157" s="51">
        <v>11680</v>
      </c>
      <c r="H157" s="55">
        <v>1497</v>
      </c>
      <c r="I157" s="51">
        <v>3820</v>
      </c>
      <c r="J157" s="55">
        <v>2314</v>
      </c>
      <c r="K157" s="41">
        <v>7631</v>
      </c>
      <c r="L157" s="55">
        <v>2314</v>
      </c>
      <c r="M157" s="51">
        <v>6134</v>
      </c>
      <c r="N157" s="55">
        <v>7631</v>
      </c>
      <c r="O157" s="51">
        <v>2197327</v>
      </c>
      <c r="P157" s="55"/>
      <c r="Q157" s="51">
        <v>2197327</v>
      </c>
      <c r="R157" s="150">
        <v>1359252</v>
      </c>
      <c r="S157" s="6">
        <v>1349327</v>
      </c>
      <c r="T157" s="55"/>
      <c r="U157" s="51"/>
      <c r="V157" s="77"/>
      <c r="W157" s="51"/>
      <c r="X157" s="55">
        <v>693217</v>
      </c>
      <c r="Y157" s="51"/>
      <c r="Z157" s="55"/>
      <c r="AA157" s="55">
        <v>823542</v>
      </c>
      <c r="AB157" s="100"/>
      <c r="AE157" s="106" t="s">
        <v>170</v>
      </c>
      <c r="AF157" s="102">
        <f t="shared" si="48"/>
        <v>1.0739084367787046</v>
      </c>
      <c r="AG157" s="102">
        <f>(9*((D157-(MIN($D$4:$D$224)))/(MAX($D$4:$D4377)-MIN($D$4:$D$224))))+1</f>
        <v>-0.125</v>
      </c>
      <c r="AH157" s="102">
        <f t="shared" si="49"/>
        <v>0.97582811101163835</v>
      </c>
      <c r="AI157" s="102">
        <f t="shared" si="50"/>
        <v>1.160412743726031</v>
      </c>
      <c r="AJ157" s="102">
        <f t="shared" si="51"/>
        <v>2.2757971652301698</v>
      </c>
      <c r="AK157" s="102">
        <f t="shared" si="52"/>
        <v>2.5616383577013755</v>
      </c>
      <c r="AL157" s="102">
        <f t="shared" si="53"/>
        <v>2.1609130658540439</v>
      </c>
      <c r="AM157" s="102">
        <f t="shared" si="54"/>
        <v>1.762238376562054</v>
      </c>
      <c r="AN157" s="102">
        <f t="shared" si="55"/>
        <v>2.4959810751114189</v>
      </c>
      <c r="AO157" s="102">
        <f t="shared" si="56"/>
        <v>3.2614106532008473</v>
      </c>
      <c r="AP157" s="102">
        <f t="shared" si="57"/>
        <v>1.4818464091025105</v>
      </c>
      <c r="AQ157" s="102">
        <f t="shared" si="58"/>
        <v>1.59847429889032</v>
      </c>
      <c r="AR157" s="102">
        <f t="shared" si="59"/>
        <v>1.0850380523091976</v>
      </c>
      <c r="AS157" s="102">
        <f t="shared" si="60"/>
        <v>0.99999587352781072</v>
      </c>
      <c r="AT157" s="102">
        <f t="shared" si="61"/>
        <v>1.0356879250013185</v>
      </c>
      <c r="AU157" s="102">
        <f t="shared" si="62"/>
        <v>1.0278146685524496</v>
      </c>
      <c r="AV157" s="102">
        <f t="shared" si="63"/>
        <v>1.0723563891127375</v>
      </c>
      <c r="AW157" s="102">
        <f t="shared" si="64"/>
        <v>0.99982173811628217</v>
      </c>
      <c r="AX157" s="102">
        <f t="shared" si="65"/>
        <v>0.99982173811628217</v>
      </c>
      <c r="AY157" s="102">
        <f t="shared" si="66"/>
        <v>0.47058823529411764</v>
      </c>
      <c r="AZ157" s="102">
        <f t="shared" si="67"/>
        <v>1</v>
      </c>
      <c r="BA157" s="102">
        <f t="shared" si="68"/>
        <v>0.99999509404722975</v>
      </c>
      <c r="BB157" s="102">
        <f t="shared" si="69"/>
        <v>1.0455495460220092</v>
      </c>
      <c r="BC157" s="102">
        <f t="shared" si="70"/>
        <v>1</v>
      </c>
      <c r="BD157" s="13">
        <f t="shared" si="71"/>
        <v>1.350838248052856</v>
      </c>
    </row>
    <row r="158" spans="2:56">
      <c r="B158" s="32" t="s">
        <v>171</v>
      </c>
      <c r="C158" s="40">
        <v>50000</v>
      </c>
      <c r="D158" s="77">
        <v>9</v>
      </c>
      <c r="E158" s="50">
        <v>50000</v>
      </c>
      <c r="F158" s="55">
        <v>98811</v>
      </c>
      <c r="G158" s="51">
        <v>72460.53</v>
      </c>
      <c r="H158" s="55">
        <v>292</v>
      </c>
      <c r="I158" s="51">
        <v>9000</v>
      </c>
      <c r="J158" s="77"/>
      <c r="K158" s="41">
        <v>9292</v>
      </c>
      <c r="L158" s="77"/>
      <c r="M158" s="51">
        <v>81168.53</v>
      </c>
      <c r="N158" s="55">
        <v>81460.53</v>
      </c>
      <c r="O158" s="51">
        <v>35988624</v>
      </c>
      <c r="P158" s="55"/>
      <c r="Q158" s="51">
        <v>35988624</v>
      </c>
      <c r="R158" s="150">
        <v>20208543</v>
      </c>
      <c r="S158" s="6">
        <v>8477662</v>
      </c>
      <c r="T158" s="55"/>
      <c r="U158" s="51"/>
      <c r="V158" s="77">
        <v>1</v>
      </c>
      <c r="W158" s="51">
        <v>3000</v>
      </c>
      <c r="X158" s="55"/>
      <c r="Y158" s="51"/>
      <c r="Z158" s="55"/>
      <c r="AA158" s="55">
        <v>16166834.4</v>
      </c>
      <c r="AB158" s="100">
        <v>740.4</v>
      </c>
      <c r="AE158" s="106" t="s">
        <v>171</v>
      </c>
      <c r="AF158" s="102">
        <f t="shared" si="48"/>
        <v>1.0823071227762846</v>
      </c>
      <c r="AG158" s="102">
        <f>(9*((D158-(MIN($D$4:$D$224)))/(MAX($D$4:$D4378)-MIN($D$4:$D$224))))+1</f>
        <v>10</v>
      </c>
      <c r="AH158" s="102">
        <f t="shared" si="49"/>
        <v>4.1987466427931963</v>
      </c>
      <c r="AI158" s="102">
        <f t="shared" si="50"/>
        <v>2.363458270139279</v>
      </c>
      <c r="AJ158" s="102">
        <f t="shared" si="51"/>
        <v>8.9150451412008209</v>
      </c>
      <c r="AK158" s="102">
        <f t="shared" si="52"/>
        <v>1.3045997528809308</v>
      </c>
      <c r="AL158" s="102">
        <f t="shared" si="53"/>
        <v>3.7352344057088906</v>
      </c>
      <c r="AM158" s="102">
        <f t="shared" si="54"/>
        <v>0.99993411371971974</v>
      </c>
      <c r="AN158" s="102">
        <f t="shared" si="55"/>
        <v>2.8216120136447396</v>
      </c>
      <c r="AO158" s="102">
        <f t="shared" si="56"/>
        <v>0.99980452842482492</v>
      </c>
      <c r="AP158" s="102">
        <f t="shared" si="57"/>
        <v>7.3764848962444951</v>
      </c>
      <c r="AQ158" s="102">
        <f t="shared" si="58"/>
        <v>7.3888339209681941</v>
      </c>
      <c r="AR158" s="102">
        <f t="shared" si="59"/>
        <v>2.3930223785438107</v>
      </c>
      <c r="AS158" s="102">
        <f t="shared" si="60"/>
        <v>0.99999587352781072</v>
      </c>
      <c r="AT158" s="102">
        <f t="shared" si="61"/>
        <v>1.5845733261639972</v>
      </c>
      <c r="AU158" s="102">
        <f t="shared" si="62"/>
        <v>1.4136039022711475</v>
      </c>
      <c r="AV158" s="102">
        <f t="shared" si="63"/>
        <v>1.4546786179905187</v>
      </c>
      <c r="AW158" s="102">
        <f t="shared" si="64"/>
        <v>0.99982173811628217</v>
      </c>
      <c r="AX158" s="102">
        <f t="shared" si="65"/>
        <v>0.99982173811628217</v>
      </c>
      <c r="AY158" s="102">
        <f t="shared" si="66"/>
        <v>1</v>
      </c>
      <c r="AZ158" s="102">
        <f t="shared" si="67"/>
        <v>1.000675</v>
      </c>
      <c r="BA158" s="102">
        <f t="shared" si="68"/>
        <v>0.99999509404722975</v>
      </c>
      <c r="BB158" s="102">
        <f t="shared" si="69"/>
        <v>1.8956034811739484</v>
      </c>
      <c r="BC158" s="102">
        <f t="shared" si="70"/>
        <v>1.0193583866732865</v>
      </c>
      <c r="BD158" s="13">
        <f t="shared" si="71"/>
        <v>2.7894670977135707</v>
      </c>
    </row>
    <row r="159" spans="2:56">
      <c r="B159" s="32" t="s">
        <v>172</v>
      </c>
      <c r="C159" s="40">
        <v>20000</v>
      </c>
      <c r="D159" s="77"/>
      <c r="E159" s="50"/>
      <c r="F159" s="55">
        <v>1014.7</v>
      </c>
      <c r="G159" s="51">
        <v>1014.7</v>
      </c>
      <c r="H159" s="55"/>
      <c r="I159" s="51">
        <v>710.29</v>
      </c>
      <c r="J159" s="77"/>
      <c r="K159" s="41">
        <v>710.29</v>
      </c>
      <c r="L159" s="77"/>
      <c r="M159" s="51">
        <v>710.29</v>
      </c>
      <c r="N159" s="55">
        <v>710.29</v>
      </c>
      <c r="O159" s="51">
        <v>531907.56000000006</v>
      </c>
      <c r="P159" s="55">
        <v>1065412.44</v>
      </c>
      <c r="Q159" s="51">
        <v>1597320</v>
      </c>
      <c r="R159" s="150">
        <v>1590576</v>
      </c>
      <c r="S159" s="6">
        <v>1049344</v>
      </c>
      <c r="T159" s="55"/>
      <c r="U159" s="51"/>
      <c r="V159" s="77">
        <v>1</v>
      </c>
      <c r="W159" s="51">
        <v>18</v>
      </c>
      <c r="X159" s="55">
        <v>123734</v>
      </c>
      <c r="Y159" s="51"/>
      <c r="Z159" s="55"/>
      <c r="AA159" s="55">
        <v>1406.74</v>
      </c>
      <c r="AB159" s="100"/>
      <c r="AE159" s="106" t="s">
        <v>172</v>
      </c>
      <c r="AF159" s="102">
        <f t="shared" si="48"/>
        <v>1.0319150067908043</v>
      </c>
      <c r="AG159" s="102">
        <f>(9*((D159-(MIN($D$4:$D$224)))/(MAX($D$4:$D4379)-MIN($D$4:$D$224))))+1</f>
        <v>-0.125</v>
      </c>
      <c r="AH159" s="102">
        <f t="shared" si="49"/>
        <v>0.97582811101163835</v>
      </c>
      <c r="AI159" s="102">
        <f t="shared" si="50"/>
        <v>1.0131535426052447</v>
      </c>
      <c r="AJ159" s="102">
        <f t="shared" si="51"/>
        <v>1.1107929864558193</v>
      </c>
      <c r="AK159" s="102">
        <f t="shared" si="52"/>
        <v>0.99998956814435835</v>
      </c>
      <c r="AL159" s="102">
        <f t="shared" si="53"/>
        <v>1.215800553545161</v>
      </c>
      <c r="AM159" s="102">
        <f t="shared" si="54"/>
        <v>0.99993411371971974</v>
      </c>
      <c r="AN159" s="102">
        <f t="shared" si="55"/>
        <v>1.1392096767869513</v>
      </c>
      <c r="AO159" s="102">
        <f t="shared" si="56"/>
        <v>0.99980452842482492</v>
      </c>
      <c r="AP159" s="102">
        <f t="shared" si="57"/>
        <v>1.0557651141427518</v>
      </c>
      <c r="AQ159" s="102">
        <f t="shared" si="58"/>
        <v>1.0556914890835858</v>
      </c>
      <c r="AR159" s="102">
        <f t="shared" si="59"/>
        <v>1.0205734499553303</v>
      </c>
      <c r="AS159" s="102">
        <f t="shared" si="60"/>
        <v>1.0173017891466491</v>
      </c>
      <c r="AT159" s="102">
        <f t="shared" si="61"/>
        <v>1.0259417740058294</v>
      </c>
      <c r="AU159" s="102">
        <f t="shared" si="62"/>
        <v>1.0325491866147336</v>
      </c>
      <c r="AV159" s="102">
        <f t="shared" si="63"/>
        <v>1.0562670541999644</v>
      </c>
      <c r="AW159" s="102">
        <f t="shared" si="64"/>
        <v>0.99982173811628217</v>
      </c>
      <c r="AX159" s="102">
        <f t="shared" si="65"/>
        <v>0.99982173811628217</v>
      </c>
      <c r="AY159" s="102">
        <f t="shared" si="66"/>
        <v>1</v>
      </c>
      <c r="AZ159" s="102">
        <f t="shared" si="67"/>
        <v>1.00000405</v>
      </c>
      <c r="BA159" s="102">
        <f t="shared" si="68"/>
        <v>0.99999509404722975</v>
      </c>
      <c r="BB159" s="102">
        <f t="shared" si="69"/>
        <v>1.0000013484923733</v>
      </c>
      <c r="BC159" s="102">
        <f t="shared" si="70"/>
        <v>1</v>
      </c>
      <c r="BD159" s="13">
        <f t="shared" si="71"/>
        <v>0.98438174639189713</v>
      </c>
    </row>
    <row r="160" spans="2:56">
      <c r="B160" s="32" t="s">
        <v>173</v>
      </c>
      <c r="C160" s="40">
        <v>52710</v>
      </c>
      <c r="D160" s="77"/>
      <c r="E160" s="50"/>
      <c r="F160" s="55"/>
      <c r="G160" s="51">
        <v>16732</v>
      </c>
      <c r="H160" s="55"/>
      <c r="I160" s="51">
        <v>2164</v>
      </c>
      <c r="J160" s="55">
        <v>850</v>
      </c>
      <c r="K160" s="41">
        <v>3014</v>
      </c>
      <c r="L160" s="55">
        <v>850</v>
      </c>
      <c r="M160" s="51">
        <v>3014</v>
      </c>
      <c r="N160" s="55">
        <v>3014</v>
      </c>
      <c r="O160" s="51">
        <v>2527149</v>
      </c>
      <c r="P160" s="55"/>
      <c r="Q160" s="51">
        <v>2527149</v>
      </c>
      <c r="R160" s="150">
        <v>1542320</v>
      </c>
      <c r="S160" s="6">
        <v>1542320</v>
      </c>
      <c r="T160" s="55"/>
      <c r="U160" s="51"/>
      <c r="V160" s="77"/>
      <c r="W160" s="51"/>
      <c r="X160" s="55">
        <v>12374</v>
      </c>
      <c r="Y160" s="51"/>
      <c r="Z160" s="55"/>
      <c r="AA160" s="55">
        <v>145389</v>
      </c>
      <c r="AB160" s="100"/>
      <c r="AE160" s="106" t="s">
        <v>173</v>
      </c>
      <c r="AF160" s="102">
        <f t="shared" si="48"/>
        <v>1.086859210586973</v>
      </c>
      <c r="AG160" s="102">
        <f>(9*((D160-(MIN($D$4:$D$224)))/(MAX($D$4:$D4380)-MIN($D$4:$D$224))))+1</f>
        <v>-0.125</v>
      </c>
      <c r="AH160" s="102">
        <f t="shared" si="49"/>
        <v>0.97582811101163835</v>
      </c>
      <c r="AI160" s="102">
        <f t="shared" si="50"/>
        <v>0.99914325584563535</v>
      </c>
      <c r="AJ160" s="102">
        <f t="shared" si="51"/>
        <v>2.8276429746465035</v>
      </c>
      <c r="AK160" s="102">
        <f t="shared" si="52"/>
        <v>0.99998956814435835</v>
      </c>
      <c r="AL160" s="102">
        <f t="shared" si="53"/>
        <v>1.6576165139622243</v>
      </c>
      <c r="AM160" s="102">
        <f t="shared" si="54"/>
        <v>1.2799508049107242</v>
      </c>
      <c r="AN160" s="102">
        <f t="shared" si="55"/>
        <v>1.5908407721563655</v>
      </c>
      <c r="AO160" s="102">
        <f t="shared" si="56"/>
        <v>1.8305587229190423</v>
      </c>
      <c r="AP160" s="102">
        <f t="shared" si="57"/>
        <v>1.2367422939720099</v>
      </c>
      <c r="AQ160" s="102">
        <f t="shared" si="58"/>
        <v>1.2363686431299008</v>
      </c>
      <c r="AR160" s="102">
        <f t="shared" si="59"/>
        <v>1.0978047125071577</v>
      </c>
      <c r="AS160" s="102">
        <f t="shared" si="60"/>
        <v>0.99999587352781072</v>
      </c>
      <c r="AT160" s="102">
        <f t="shared" si="61"/>
        <v>1.0410453541873681</v>
      </c>
      <c r="AU160" s="102">
        <f t="shared" si="62"/>
        <v>1.0315615290279134</v>
      </c>
      <c r="AV160" s="102">
        <f t="shared" si="63"/>
        <v>1.082707405713081</v>
      </c>
      <c r="AW160" s="102">
        <f t="shared" si="64"/>
        <v>0.99982173811628217</v>
      </c>
      <c r="AX160" s="102">
        <f t="shared" si="65"/>
        <v>0.99982173811628217</v>
      </c>
      <c r="AY160" s="102">
        <f t="shared" si="66"/>
        <v>0.47058823529411764</v>
      </c>
      <c r="AZ160" s="102">
        <f t="shared" si="67"/>
        <v>1</v>
      </c>
      <c r="BA160" s="102">
        <f t="shared" si="68"/>
        <v>0.99999509404722975</v>
      </c>
      <c r="BB160" s="102">
        <f t="shared" si="69"/>
        <v>1.0079782991698607</v>
      </c>
      <c r="BC160" s="102">
        <f t="shared" si="70"/>
        <v>1</v>
      </c>
      <c r="BD160" s="13">
        <f t="shared" si="71"/>
        <v>1.1386608687913531</v>
      </c>
    </row>
    <row r="161" spans="2:56">
      <c r="B161" s="32" t="s">
        <v>174</v>
      </c>
      <c r="C161" s="40">
        <v>1600</v>
      </c>
      <c r="D161" s="77">
        <v>1</v>
      </c>
      <c r="E161" s="50">
        <v>800</v>
      </c>
      <c r="F161" s="55">
        <v>24559</v>
      </c>
      <c r="G161" s="51">
        <v>24559</v>
      </c>
      <c r="H161" s="55"/>
      <c r="I161" s="51">
        <v>480</v>
      </c>
      <c r="J161" s="55">
        <v>144</v>
      </c>
      <c r="K161" s="41">
        <v>1248</v>
      </c>
      <c r="L161" s="55">
        <v>144</v>
      </c>
      <c r="M161" s="51">
        <v>624</v>
      </c>
      <c r="N161" s="55">
        <v>816</v>
      </c>
      <c r="O161" s="51">
        <v>1327341</v>
      </c>
      <c r="P161" s="55"/>
      <c r="Q161" s="51">
        <v>1327341</v>
      </c>
      <c r="R161" s="150">
        <v>1284932</v>
      </c>
      <c r="S161" s="6">
        <v>1146888.8999999999</v>
      </c>
      <c r="T161" s="55"/>
      <c r="U161" s="51"/>
      <c r="V161" s="77"/>
      <c r="W161" s="51"/>
      <c r="X161" s="55">
        <v>102146.1</v>
      </c>
      <c r="Y161" s="51"/>
      <c r="Z161" s="55"/>
      <c r="AA161" s="55">
        <v>10357919</v>
      </c>
      <c r="AB161" s="100"/>
      <c r="AE161" s="106" t="s">
        <v>174</v>
      </c>
      <c r="AF161" s="102">
        <f t="shared" si="48"/>
        <v>1.0010078423197095</v>
      </c>
      <c r="AG161" s="102">
        <f>(9*((D161-(MIN($D$4:$D$224)))/(MAX($D$4:$D4381)-MIN($D$4:$D$224))))+1</f>
        <v>1</v>
      </c>
      <c r="AH161" s="102">
        <f t="shared" si="49"/>
        <v>1.0273948075201433</v>
      </c>
      <c r="AI161" s="102">
        <f t="shared" si="50"/>
        <v>1.338237207288669</v>
      </c>
      <c r="AJ161" s="102">
        <f t="shared" si="51"/>
        <v>3.6826107399476995</v>
      </c>
      <c r="AK161" s="102">
        <f t="shared" si="52"/>
        <v>0.99998956814435835</v>
      </c>
      <c r="AL161" s="102">
        <f t="shared" si="53"/>
        <v>1.1458101169901083</v>
      </c>
      <c r="AM161" s="102">
        <f t="shared" si="54"/>
        <v>1.0473722355214898</v>
      </c>
      <c r="AN161" s="102">
        <f t="shared" si="55"/>
        <v>1.244625096388849</v>
      </c>
      <c r="AO161" s="102">
        <f t="shared" si="56"/>
        <v>1.140544062550904</v>
      </c>
      <c r="AP161" s="102">
        <f t="shared" si="57"/>
        <v>1.0489862570611459</v>
      </c>
      <c r="AQ161" s="102">
        <f t="shared" si="58"/>
        <v>1.0639821949251353</v>
      </c>
      <c r="AR161" s="102">
        <f t="shared" si="59"/>
        <v>1.051362871032683</v>
      </c>
      <c r="AS161" s="102">
        <f t="shared" si="60"/>
        <v>0.99999587352781072</v>
      </c>
      <c r="AT161" s="102">
        <f t="shared" si="61"/>
        <v>1.0215563983358602</v>
      </c>
      <c r="AU161" s="102">
        <f t="shared" si="62"/>
        <v>1.0262935579785839</v>
      </c>
      <c r="AV161" s="102">
        <f t="shared" si="63"/>
        <v>1.0614987925489139</v>
      </c>
      <c r="AW161" s="102">
        <f t="shared" si="64"/>
        <v>0.99982173811628217</v>
      </c>
      <c r="AX161" s="102">
        <f t="shared" si="65"/>
        <v>0.99982173811628217</v>
      </c>
      <c r="AY161" s="102">
        <f t="shared" si="66"/>
        <v>0.47058823529411764</v>
      </c>
      <c r="AZ161" s="102">
        <f t="shared" si="67"/>
        <v>1</v>
      </c>
      <c r="BA161" s="102">
        <f t="shared" si="68"/>
        <v>0.99999509404722975</v>
      </c>
      <c r="BB161" s="102">
        <f t="shared" si="69"/>
        <v>1.5737761141393021</v>
      </c>
      <c r="BC161" s="102">
        <f t="shared" si="70"/>
        <v>1</v>
      </c>
      <c r="BD161" s="13">
        <f t="shared" si="71"/>
        <v>1.1643862725748031</v>
      </c>
    </row>
    <row r="162" spans="2:56">
      <c r="B162" s="32" t="s">
        <v>175</v>
      </c>
      <c r="C162" s="40">
        <v>30000</v>
      </c>
      <c r="D162" s="77"/>
      <c r="E162" s="50"/>
      <c r="F162" s="55">
        <v>9874</v>
      </c>
      <c r="G162" s="51">
        <v>9874</v>
      </c>
      <c r="H162" s="55">
        <v>759</v>
      </c>
      <c r="I162" s="51">
        <v>5473</v>
      </c>
      <c r="J162" s="55">
        <v>1243</v>
      </c>
      <c r="K162" s="41">
        <v>7475</v>
      </c>
      <c r="L162" s="55">
        <v>1243</v>
      </c>
      <c r="M162" s="51">
        <v>6716</v>
      </c>
      <c r="N162" s="55">
        <v>7475</v>
      </c>
      <c r="O162" s="51">
        <v>3447320</v>
      </c>
      <c r="P162" s="55"/>
      <c r="Q162" s="51">
        <v>3447320</v>
      </c>
      <c r="R162" s="150">
        <v>2437320</v>
      </c>
      <c r="S162" s="6">
        <v>2437320</v>
      </c>
      <c r="T162" s="55"/>
      <c r="U162" s="51"/>
      <c r="V162" s="77"/>
      <c r="W162" s="51"/>
      <c r="X162" s="55">
        <v>2437320</v>
      </c>
      <c r="Y162" s="51"/>
      <c r="Z162" s="55"/>
      <c r="AA162" s="55">
        <v>1327423</v>
      </c>
      <c r="AB162" s="100"/>
      <c r="AE162" s="106" t="s">
        <v>175</v>
      </c>
      <c r="AF162" s="102">
        <f t="shared" si="48"/>
        <v>1.0487123787859642</v>
      </c>
      <c r="AG162" s="102">
        <f>(9*((D162-(MIN($D$4:$D$224)))/(MAX($D$4:$D4382)-MIN($D$4:$D$224))))+1</f>
        <v>-0.125</v>
      </c>
      <c r="AH162" s="102">
        <f t="shared" si="49"/>
        <v>0.97582811101163835</v>
      </c>
      <c r="AI162" s="102">
        <f t="shared" si="50"/>
        <v>1.1354767253089082</v>
      </c>
      <c r="AJ162" s="102">
        <f t="shared" si="51"/>
        <v>2.078522119346184</v>
      </c>
      <c r="AK162" s="102">
        <f t="shared" si="52"/>
        <v>1.7917674113466133</v>
      </c>
      <c r="AL162" s="102">
        <f t="shared" si="53"/>
        <v>2.6632978486301173</v>
      </c>
      <c r="AM162" s="102">
        <f t="shared" si="54"/>
        <v>1.4094173456613883</v>
      </c>
      <c r="AN162" s="102">
        <f t="shared" si="55"/>
        <v>2.4653980369349</v>
      </c>
      <c r="AO162" s="102">
        <f t="shared" si="56"/>
        <v>2.2146603681381332</v>
      </c>
      <c r="AP162" s="102">
        <f t="shared" si="57"/>
        <v>1.5275677536557</v>
      </c>
      <c r="AQ162" s="102">
        <f t="shared" si="58"/>
        <v>1.5862394099367516</v>
      </c>
      <c r="AR162" s="102">
        <f t="shared" si="59"/>
        <v>1.1334224411032408</v>
      </c>
      <c r="AS162" s="102">
        <f t="shared" si="60"/>
        <v>0.99999587352781072</v>
      </c>
      <c r="AT162" s="102">
        <f t="shared" si="61"/>
        <v>1.0559920556553013</v>
      </c>
      <c r="AU162" s="102">
        <f t="shared" si="62"/>
        <v>1.0498795317675516</v>
      </c>
      <c r="AV162" s="102">
        <f t="shared" si="63"/>
        <v>1.1307099750151151</v>
      </c>
      <c r="AW162" s="102">
        <f t="shared" si="64"/>
        <v>0.99982173811628217</v>
      </c>
      <c r="AX162" s="102">
        <f t="shared" si="65"/>
        <v>0.99982173811628217</v>
      </c>
      <c r="AY162" s="102">
        <f t="shared" si="66"/>
        <v>0.47058823529411764</v>
      </c>
      <c r="AZ162" s="102">
        <f t="shared" si="67"/>
        <v>1</v>
      </c>
      <c r="BA162" s="102">
        <f t="shared" si="68"/>
        <v>0.99999509404722975</v>
      </c>
      <c r="BB162" s="102">
        <f t="shared" si="69"/>
        <v>1.0734657204474078</v>
      </c>
      <c r="BC162" s="102">
        <f t="shared" si="70"/>
        <v>1</v>
      </c>
      <c r="BD162" s="13">
        <f t="shared" si="71"/>
        <v>1.2785658296602767</v>
      </c>
    </row>
    <row r="163" spans="2:56">
      <c r="B163" s="32" t="s">
        <v>176</v>
      </c>
      <c r="C163" s="40"/>
      <c r="D163" s="77">
        <v>1</v>
      </c>
      <c r="E163" s="50">
        <v>20000</v>
      </c>
      <c r="F163" s="55">
        <v>672</v>
      </c>
      <c r="G163" s="51">
        <v>672</v>
      </c>
      <c r="H163" s="55"/>
      <c r="I163" s="51">
        <v>149.30000000000001</v>
      </c>
      <c r="J163" s="55">
        <v>247.3</v>
      </c>
      <c r="K163" s="41">
        <v>396.6</v>
      </c>
      <c r="L163" s="55">
        <v>247.3</v>
      </c>
      <c r="M163" s="51">
        <v>396.6</v>
      </c>
      <c r="N163" s="55">
        <v>396.6</v>
      </c>
      <c r="O163" s="51"/>
      <c r="P163" s="55">
        <v>120000</v>
      </c>
      <c r="Q163" s="51">
        <v>120000</v>
      </c>
      <c r="R163" s="150">
        <v>101285</v>
      </c>
      <c r="S163" s="6">
        <v>101285</v>
      </c>
      <c r="T163" s="55"/>
      <c r="U163" s="51"/>
      <c r="V163" s="77">
        <v>2</v>
      </c>
      <c r="W163" s="51">
        <v>95700</v>
      </c>
      <c r="X163" s="55"/>
      <c r="Y163" s="51"/>
      <c r="Z163" s="55"/>
      <c r="AA163" s="55">
        <v>100175</v>
      </c>
      <c r="AB163" s="100"/>
      <c r="AE163" s="106" t="s">
        <v>176</v>
      </c>
      <c r="AF163" s="102">
        <f t="shared" si="48"/>
        <v>0.99832026280048403</v>
      </c>
      <c r="AG163" s="102">
        <f>(9*((D163-(MIN($D$4:$D$224)))/(MAX($D$4:$D4383)-MIN($D$4:$D$224))))+1</f>
        <v>1</v>
      </c>
      <c r="AH163" s="102">
        <f t="shared" si="49"/>
        <v>2.2649955237242612</v>
      </c>
      <c r="AI163" s="102">
        <f t="shared" si="50"/>
        <v>1.0084217743264252</v>
      </c>
      <c r="AJ163" s="102">
        <f t="shared" si="51"/>
        <v>1.0733587903182544</v>
      </c>
      <c r="AK163" s="102">
        <f t="shared" si="52"/>
        <v>0.99998956814435835</v>
      </c>
      <c r="AL163" s="102">
        <f t="shared" si="53"/>
        <v>1.0453027681310354</v>
      </c>
      <c r="AM163" s="102">
        <f t="shared" si="54"/>
        <v>1.0814024992862319</v>
      </c>
      <c r="AN163" s="102">
        <f t="shared" si="55"/>
        <v>1.0777122841870008</v>
      </c>
      <c r="AO163" s="102">
        <f t="shared" si="56"/>
        <v>1.2415051311288483</v>
      </c>
      <c r="AP163" s="102">
        <f t="shared" si="57"/>
        <v>1.0311219379006729</v>
      </c>
      <c r="AQ163" s="102">
        <f t="shared" si="58"/>
        <v>1.0310891665461188</v>
      </c>
      <c r="AR163" s="102">
        <f t="shared" si="59"/>
        <v>0.99998451690888057</v>
      </c>
      <c r="AS163" s="102">
        <f t="shared" si="60"/>
        <v>1.0019450809861548</v>
      </c>
      <c r="AT163" s="102">
        <f t="shared" si="61"/>
        <v>1.0019450809861548</v>
      </c>
      <c r="AU163" s="102">
        <f t="shared" si="62"/>
        <v>1.0020678049185121</v>
      </c>
      <c r="AV163" s="102">
        <f t="shared" si="63"/>
        <v>1.0054187102335765</v>
      </c>
      <c r="AW163" s="102">
        <f t="shared" si="64"/>
        <v>0.99982173811628217</v>
      </c>
      <c r="AX163" s="102">
        <f t="shared" si="65"/>
        <v>0.99982173811628217</v>
      </c>
      <c r="AY163" s="102">
        <f t="shared" si="66"/>
        <v>1.5294117647058822</v>
      </c>
      <c r="AZ163" s="102">
        <f t="shared" si="67"/>
        <v>1.0215325</v>
      </c>
      <c r="BA163" s="102">
        <f t="shared" si="68"/>
        <v>0.99999509404722975</v>
      </c>
      <c r="BB163" s="102">
        <f t="shared" si="69"/>
        <v>1.0054733388509165</v>
      </c>
      <c r="BC163" s="102">
        <f t="shared" si="70"/>
        <v>1</v>
      </c>
      <c r="BD163" s="13">
        <f t="shared" si="71"/>
        <v>1.1008598780984815</v>
      </c>
    </row>
    <row r="164" spans="2:56">
      <c r="B164" s="32" t="s">
        <v>177</v>
      </c>
      <c r="C164" s="40">
        <v>30000</v>
      </c>
      <c r="D164" s="77"/>
      <c r="E164" s="50"/>
      <c r="F164" s="55">
        <v>3975</v>
      </c>
      <c r="G164" s="51">
        <v>3975</v>
      </c>
      <c r="H164" s="55"/>
      <c r="I164" s="51">
        <v>1385</v>
      </c>
      <c r="J164" s="55">
        <v>520</v>
      </c>
      <c r="K164" s="41">
        <v>1905</v>
      </c>
      <c r="L164" s="55">
        <v>520</v>
      </c>
      <c r="M164" s="51">
        <v>1905</v>
      </c>
      <c r="N164" s="55">
        <v>1905</v>
      </c>
      <c r="O164" s="51">
        <v>2243121</v>
      </c>
      <c r="P164" s="55"/>
      <c r="Q164" s="51">
        <v>2243121</v>
      </c>
      <c r="R164" s="150">
        <v>2149243</v>
      </c>
      <c r="S164" s="6">
        <v>2149242.9500000002</v>
      </c>
      <c r="T164" s="55"/>
      <c r="U164" s="51"/>
      <c r="V164" s="77"/>
      <c r="W164" s="51"/>
      <c r="X164" s="55">
        <v>214929.29</v>
      </c>
      <c r="Y164" s="51"/>
      <c r="Z164" s="55"/>
      <c r="AA164" s="55">
        <v>134593</v>
      </c>
      <c r="AB164" s="100"/>
      <c r="AE164" s="106" t="s">
        <v>177</v>
      </c>
      <c r="AF164" s="102">
        <f t="shared" si="48"/>
        <v>1.0487123787859642</v>
      </c>
      <c r="AG164" s="102">
        <f>(9*((D164-(MIN($D$4:$D$224)))/(MAX($D$4:$D4384)-MIN($D$4:$D$224))))+1</f>
        <v>-0.125</v>
      </c>
      <c r="AH164" s="102">
        <f t="shared" si="49"/>
        <v>0.97582811101163835</v>
      </c>
      <c r="AI164" s="102">
        <f t="shared" si="50"/>
        <v>1.0540273495378076</v>
      </c>
      <c r="AJ164" s="102">
        <f t="shared" si="51"/>
        <v>1.4341558426741825</v>
      </c>
      <c r="AK164" s="102">
        <f t="shared" si="52"/>
        <v>0.99998956814435835</v>
      </c>
      <c r="AL164" s="102">
        <f t="shared" si="53"/>
        <v>1.4208604669068334</v>
      </c>
      <c r="AM164" s="102">
        <f t="shared" si="54"/>
        <v>1.1712384424483342</v>
      </c>
      <c r="AN164" s="102">
        <f t="shared" si="55"/>
        <v>1.3734267379399578</v>
      </c>
      <c r="AO164" s="102">
        <f t="shared" si="56"/>
        <v>1.5080306238801107</v>
      </c>
      <c r="AP164" s="102">
        <f t="shared" si="57"/>
        <v>1.1496203504849185</v>
      </c>
      <c r="AQ164" s="102">
        <f t="shared" si="58"/>
        <v>1.1493911312740841</v>
      </c>
      <c r="AR164" s="102">
        <f t="shared" si="59"/>
        <v>1.0868106339960026</v>
      </c>
      <c r="AS164" s="102">
        <f t="shared" si="60"/>
        <v>0.99999587352781072</v>
      </c>
      <c r="AT164" s="102">
        <f t="shared" si="61"/>
        <v>1.0364317750542134</v>
      </c>
      <c r="AU164" s="102">
        <f t="shared" si="62"/>
        <v>1.0439834476611529</v>
      </c>
      <c r="AV164" s="102">
        <f t="shared" si="63"/>
        <v>1.1152592056777402</v>
      </c>
      <c r="AW164" s="102">
        <f t="shared" si="64"/>
        <v>0.99982173811628217</v>
      </c>
      <c r="AX164" s="102">
        <f t="shared" si="65"/>
        <v>0.99982173811628217</v>
      </c>
      <c r="AY164" s="102">
        <f t="shared" si="66"/>
        <v>0.47058823529411764</v>
      </c>
      <c r="AZ164" s="102">
        <f t="shared" si="67"/>
        <v>1</v>
      </c>
      <c r="BA164" s="102">
        <f t="shared" si="68"/>
        <v>0.99999509404722975</v>
      </c>
      <c r="BB164" s="102">
        <f t="shared" si="69"/>
        <v>1.0073801757655321</v>
      </c>
      <c r="BC164" s="102">
        <f t="shared" si="70"/>
        <v>1</v>
      </c>
      <c r="BD164" s="13">
        <f t="shared" si="71"/>
        <v>1.0383487050143563</v>
      </c>
    </row>
    <row r="165" spans="2:56">
      <c r="B165" s="32" t="s">
        <v>178</v>
      </c>
      <c r="C165" s="40"/>
      <c r="D165" s="77">
        <v>1</v>
      </c>
      <c r="E165" s="50">
        <v>1350</v>
      </c>
      <c r="F165" s="55">
        <v>288</v>
      </c>
      <c r="G165" s="51"/>
      <c r="H165" s="55"/>
      <c r="I165" s="51"/>
      <c r="J165" s="77"/>
      <c r="K165" s="41"/>
      <c r="L165" s="77"/>
      <c r="M165" s="50"/>
      <c r="N165" s="55"/>
      <c r="O165" s="51"/>
      <c r="P165" s="55">
        <v>205492</v>
      </c>
      <c r="Q165" s="51">
        <v>205492</v>
      </c>
      <c r="R165" s="150">
        <v>202492</v>
      </c>
      <c r="S165" s="6">
        <v>105492</v>
      </c>
      <c r="T165" s="55"/>
      <c r="U165" s="51"/>
      <c r="V165" s="77"/>
      <c r="W165" s="51"/>
      <c r="X165" s="55">
        <v>105492</v>
      </c>
      <c r="Y165" s="51"/>
      <c r="Z165" s="55"/>
      <c r="AA165" s="55"/>
      <c r="AB165" s="100"/>
      <c r="AE165" s="106" t="s">
        <v>178</v>
      </c>
      <c r="AF165" s="102">
        <f t="shared" si="48"/>
        <v>0.99832026280048403</v>
      </c>
      <c r="AG165" s="102">
        <f>(9*((D165-(MIN($D$4:$D$224)))/(MAX($D$4:$D4385)-MIN($D$4:$D$224))))+1</f>
        <v>1</v>
      </c>
      <c r="AH165" s="102">
        <f t="shared" si="49"/>
        <v>1.0628469113697403</v>
      </c>
      <c r="AI165" s="102">
        <f t="shared" si="50"/>
        <v>1.0031197637659739</v>
      </c>
      <c r="AJ165" s="102">
        <f t="shared" si="51"/>
        <v>0.99995412208235257</v>
      </c>
      <c r="AK165" s="102">
        <f t="shared" si="52"/>
        <v>0.99998956814435835</v>
      </c>
      <c r="AL165" s="102">
        <f t="shared" si="53"/>
        <v>0.99992705847074037</v>
      </c>
      <c r="AM165" s="102">
        <f t="shared" si="54"/>
        <v>0.99993411371971974</v>
      </c>
      <c r="AN165" s="102">
        <f t="shared" si="55"/>
        <v>0.99996079097669677</v>
      </c>
      <c r="AO165" s="102">
        <f t="shared" si="56"/>
        <v>0.99980452842482492</v>
      </c>
      <c r="AP165" s="102">
        <f t="shared" si="57"/>
        <v>0.99996543403504567</v>
      </c>
      <c r="AQ165" s="102">
        <f t="shared" si="58"/>
        <v>0.99998431424493128</v>
      </c>
      <c r="AR165" s="102">
        <f t="shared" si="59"/>
        <v>0.99998451690888057</v>
      </c>
      <c r="AS165" s="102">
        <f t="shared" si="60"/>
        <v>1.0033337613530611</v>
      </c>
      <c r="AT165" s="102">
        <f t="shared" si="61"/>
        <v>1.0033337613530611</v>
      </c>
      <c r="AU165" s="102">
        <f t="shared" si="62"/>
        <v>1.0041392128551272</v>
      </c>
      <c r="AV165" s="102">
        <f t="shared" si="63"/>
        <v>1.005644349126374</v>
      </c>
      <c r="AW165" s="102">
        <f t="shared" si="64"/>
        <v>0.99982173811628217</v>
      </c>
      <c r="AX165" s="102">
        <f t="shared" si="65"/>
        <v>0.99982173811628217</v>
      </c>
      <c r="AY165" s="102">
        <f t="shared" si="66"/>
        <v>0.47058823529411764</v>
      </c>
      <c r="AZ165" s="102">
        <f t="shared" si="67"/>
        <v>1</v>
      </c>
      <c r="BA165" s="102">
        <f t="shared" si="68"/>
        <v>0.99999509404722975</v>
      </c>
      <c r="BB165" s="102">
        <f t="shared" si="69"/>
        <v>0.99992341183826006</v>
      </c>
      <c r="BC165" s="102">
        <f t="shared" si="70"/>
        <v>1</v>
      </c>
      <c r="BD165" s="13">
        <f t="shared" si="71"/>
        <v>0.98126636196014771</v>
      </c>
    </row>
    <row r="166" spans="2:56">
      <c r="B166" s="32" t="s">
        <v>179</v>
      </c>
      <c r="C166" s="40"/>
      <c r="D166" s="77">
        <v>1</v>
      </c>
      <c r="E166" s="50">
        <v>13000</v>
      </c>
      <c r="F166" s="55">
        <v>3600</v>
      </c>
      <c r="G166" s="51"/>
      <c r="H166" s="55"/>
      <c r="I166" s="51"/>
      <c r="J166" s="77"/>
      <c r="K166" s="41"/>
      <c r="L166" s="77"/>
      <c r="M166" s="50"/>
      <c r="N166" s="55"/>
      <c r="O166" s="51">
        <v>242000</v>
      </c>
      <c r="P166" s="55"/>
      <c r="Q166" s="51">
        <v>242000</v>
      </c>
      <c r="R166" s="150">
        <v>242000</v>
      </c>
      <c r="S166" s="6"/>
      <c r="T166" s="55"/>
      <c r="U166" s="51">
        <v>6409.6</v>
      </c>
      <c r="V166" s="77">
        <v>1</v>
      </c>
      <c r="W166" s="51">
        <v>400</v>
      </c>
      <c r="X166" s="55"/>
      <c r="Y166" s="51"/>
      <c r="Z166" s="55"/>
      <c r="AA166" s="55">
        <v>6409.6</v>
      </c>
      <c r="AB166" s="100"/>
      <c r="AE166" s="106" t="s">
        <v>179</v>
      </c>
      <c r="AF166" s="102">
        <f t="shared" si="48"/>
        <v>0.99832026280048403</v>
      </c>
      <c r="AG166" s="102">
        <f>(9*((D166-(MIN($D$4:$D$224)))/(MAX($D$4:$D4386)-MIN($D$4:$D$224))))+1</f>
        <v>1</v>
      </c>
      <c r="AH166" s="102">
        <f t="shared" si="49"/>
        <v>1.8137869292748432</v>
      </c>
      <c r="AI166" s="102">
        <f t="shared" si="50"/>
        <v>1.0488496048498668</v>
      </c>
      <c r="AJ166" s="102">
        <f t="shared" si="51"/>
        <v>0.99995412208235257</v>
      </c>
      <c r="AK166" s="102">
        <f t="shared" si="52"/>
        <v>0.99998956814435835</v>
      </c>
      <c r="AL166" s="102">
        <f t="shared" si="53"/>
        <v>0.99992705847074037</v>
      </c>
      <c r="AM166" s="102">
        <f t="shared" si="54"/>
        <v>0.99993411371971974</v>
      </c>
      <c r="AN166" s="102">
        <f t="shared" si="55"/>
        <v>0.99996079097669677</v>
      </c>
      <c r="AO166" s="102">
        <f t="shared" si="56"/>
        <v>0.99980452842482492</v>
      </c>
      <c r="AP166" s="102">
        <f t="shared" si="57"/>
        <v>0.99996543403504567</v>
      </c>
      <c r="AQ166" s="102">
        <f t="shared" si="58"/>
        <v>0.99998431424493128</v>
      </c>
      <c r="AR166" s="102">
        <f t="shared" si="59"/>
        <v>1.0093517870361202</v>
      </c>
      <c r="AS166" s="102">
        <f t="shared" si="60"/>
        <v>0.99999587352781072</v>
      </c>
      <c r="AT166" s="102">
        <f t="shared" si="61"/>
        <v>1.0039267752354712</v>
      </c>
      <c r="AU166" s="102">
        <f t="shared" si="62"/>
        <v>1.0049478247570687</v>
      </c>
      <c r="AV166" s="102">
        <f t="shared" si="63"/>
        <v>0.99998637477910002</v>
      </c>
      <c r="AW166" s="102">
        <f t="shared" si="64"/>
        <v>0.99982173811628217</v>
      </c>
      <c r="AX166" s="102">
        <f t="shared" si="65"/>
        <v>1.0011659585514323</v>
      </c>
      <c r="AY166" s="102">
        <f t="shared" si="66"/>
        <v>1</v>
      </c>
      <c r="AZ166" s="102">
        <f t="shared" si="67"/>
        <v>1.0000899999999999</v>
      </c>
      <c r="BA166" s="102">
        <f t="shared" si="68"/>
        <v>0.99999509404722975</v>
      </c>
      <c r="BB166" s="102">
        <f t="shared" si="69"/>
        <v>1.0002785185233645</v>
      </c>
      <c r="BC166" s="102">
        <f t="shared" si="70"/>
        <v>1</v>
      </c>
      <c r="BD166" s="13">
        <f t="shared" si="71"/>
        <v>1.0366681946499059</v>
      </c>
    </row>
    <row r="167" spans="2:56">
      <c r="B167" s="32" t="s">
        <v>180</v>
      </c>
      <c r="C167" s="40"/>
      <c r="D167" s="77"/>
      <c r="E167" s="50"/>
      <c r="F167" s="55">
        <v>876</v>
      </c>
      <c r="G167" s="51"/>
      <c r="H167" s="55"/>
      <c r="I167" s="51"/>
      <c r="J167" s="77"/>
      <c r="K167" s="41"/>
      <c r="L167" s="77"/>
      <c r="M167" s="51">
        <v>376</v>
      </c>
      <c r="N167" s="55">
        <v>376</v>
      </c>
      <c r="O167" s="51">
        <v>788400</v>
      </c>
      <c r="P167" s="55"/>
      <c r="Q167" s="51">
        <v>788400</v>
      </c>
      <c r="R167" s="150">
        <v>460000</v>
      </c>
      <c r="S167" s="6">
        <v>455580</v>
      </c>
      <c r="T167" s="55"/>
      <c r="U167" s="51"/>
      <c r="V167" s="77"/>
      <c r="W167" s="51"/>
      <c r="X167" s="55"/>
      <c r="Y167" s="51"/>
      <c r="Z167" s="55"/>
      <c r="AA167" s="55">
        <v>364464</v>
      </c>
      <c r="AB167" s="100"/>
      <c r="AE167" s="106" t="s">
        <v>180</v>
      </c>
      <c r="AF167" s="102">
        <f t="shared" si="48"/>
        <v>0.99832026280048403</v>
      </c>
      <c r="AG167" s="102">
        <f>(9*((D167-(MIN($D$4:$D$224)))/(MAX($D$4:$D4387)-MIN($D$4:$D$224))))+1</f>
        <v>-0.125</v>
      </c>
      <c r="AH167" s="102">
        <f t="shared" si="49"/>
        <v>0.97582811101163835</v>
      </c>
      <c r="AI167" s="102">
        <f t="shared" si="50"/>
        <v>1.011238467436665</v>
      </c>
      <c r="AJ167" s="102">
        <f t="shared" si="51"/>
        <v>0.99995412208235257</v>
      </c>
      <c r="AK167" s="102">
        <f t="shared" si="52"/>
        <v>0.99998956814435835</v>
      </c>
      <c r="AL167" s="102">
        <f t="shared" si="53"/>
        <v>0.99992705847074037</v>
      </c>
      <c r="AM167" s="102">
        <f t="shared" si="54"/>
        <v>0.99993411371971974</v>
      </c>
      <c r="AN167" s="102">
        <f t="shared" si="55"/>
        <v>0.99996079097669677</v>
      </c>
      <c r="AO167" s="102">
        <f t="shared" si="56"/>
        <v>0.99980452842482492</v>
      </c>
      <c r="AP167" s="102">
        <f t="shared" si="57"/>
        <v>1.0295036222687215</v>
      </c>
      <c r="AQ167" s="102">
        <f t="shared" si="58"/>
        <v>1.029473533774045</v>
      </c>
      <c r="AR167" s="102">
        <f t="shared" si="59"/>
        <v>1.0305016895052259</v>
      </c>
      <c r="AS167" s="102">
        <f t="shared" si="60"/>
        <v>0.99999587352781072</v>
      </c>
      <c r="AT167" s="102">
        <f t="shared" si="61"/>
        <v>1.0128021665291316</v>
      </c>
      <c r="AU167" s="102">
        <f t="shared" si="62"/>
        <v>1.0094096399495167</v>
      </c>
      <c r="AV167" s="102">
        <f t="shared" si="63"/>
        <v>1.0244210234077264</v>
      </c>
      <c r="AW167" s="102">
        <f t="shared" si="64"/>
        <v>0.99982173811628217</v>
      </c>
      <c r="AX167" s="102">
        <f t="shared" si="65"/>
        <v>0.99982173811628217</v>
      </c>
      <c r="AY167" s="102">
        <f t="shared" si="66"/>
        <v>0.47058823529411764</v>
      </c>
      <c r="AZ167" s="102">
        <f t="shared" si="67"/>
        <v>1</v>
      </c>
      <c r="BA167" s="102">
        <f t="shared" si="68"/>
        <v>0.99999509404722975</v>
      </c>
      <c r="BB167" s="102">
        <f t="shared" si="69"/>
        <v>1.0201155615636486</v>
      </c>
      <c r="BC167" s="102">
        <f t="shared" si="70"/>
        <v>1</v>
      </c>
      <c r="BD167" s="13">
        <f t="shared" si="71"/>
        <v>0.93693362246530054</v>
      </c>
    </row>
    <row r="168" spans="2:56">
      <c r="B168" s="32" t="s">
        <v>181</v>
      </c>
      <c r="C168" s="40">
        <v>1230000</v>
      </c>
      <c r="D168" s="77"/>
      <c r="E168" s="50"/>
      <c r="F168" s="55">
        <v>138236</v>
      </c>
      <c r="G168" s="51">
        <v>11902</v>
      </c>
      <c r="H168" s="55">
        <v>303</v>
      </c>
      <c r="I168" s="51">
        <v>1969</v>
      </c>
      <c r="J168" s="55">
        <v>687</v>
      </c>
      <c r="K168" s="41">
        <v>2959</v>
      </c>
      <c r="L168" s="55">
        <v>687</v>
      </c>
      <c r="M168" s="51">
        <v>2656</v>
      </c>
      <c r="N168" s="55">
        <v>2959</v>
      </c>
      <c r="O168" s="51">
        <v>58400000</v>
      </c>
      <c r="P168" s="55"/>
      <c r="Q168" s="51">
        <v>58400000</v>
      </c>
      <c r="R168" s="150">
        <v>54312000</v>
      </c>
      <c r="S168" s="6">
        <v>54312000</v>
      </c>
      <c r="T168" s="55">
        <v>42915240</v>
      </c>
      <c r="U168" s="51">
        <v>42915240</v>
      </c>
      <c r="V168" s="77">
        <v>1</v>
      </c>
      <c r="W168" s="51">
        <v>155500</v>
      </c>
      <c r="X168" s="55"/>
      <c r="Y168" s="51">
        <v>42915240</v>
      </c>
      <c r="Z168" s="55"/>
      <c r="AA168" s="55">
        <v>42915240</v>
      </c>
      <c r="AB168" s="100">
        <v>2899.73</v>
      </c>
      <c r="AE168" s="106" t="s">
        <v>181</v>
      </c>
      <c r="AF168" s="102">
        <f t="shared" si="48"/>
        <v>3.0643970182051783</v>
      </c>
      <c r="AG168" s="102">
        <f>(9*((D168-(MIN($D$4:$D$224)))/(MAX($D$4:$D4388)-MIN($D$4:$D$224))))+1</f>
        <v>-0.125</v>
      </c>
      <c r="AH168" s="102">
        <f t="shared" si="49"/>
        <v>0.97582811101163835</v>
      </c>
      <c r="AI168" s="102">
        <f t="shared" si="50"/>
        <v>2.9078118283314529</v>
      </c>
      <c r="AJ168" s="102">
        <f t="shared" si="51"/>
        <v>2.3000469217009591</v>
      </c>
      <c r="AK168" s="102">
        <f t="shared" si="52"/>
        <v>1.3160747940867608</v>
      </c>
      <c r="AL168" s="102">
        <f t="shared" si="53"/>
        <v>1.5983515214387312</v>
      </c>
      <c r="AM168" s="102">
        <f t="shared" si="54"/>
        <v>1.2262534864823316</v>
      </c>
      <c r="AN168" s="102">
        <f t="shared" si="55"/>
        <v>1.5800582907479774</v>
      </c>
      <c r="AO168" s="102">
        <f t="shared" si="56"/>
        <v>1.6712493891513276</v>
      </c>
      <c r="AP168" s="102">
        <f t="shared" si="57"/>
        <v>1.2086181679410102</v>
      </c>
      <c r="AQ168" s="102">
        <f t="shared" si="58"/>
        <v>1.2320550604860143</v>
      </c>
      <c r="AR168" s="102">
        <f t="shared" si="59"/>
        <v>3.2605158203418747</v>
      </c>
      <c r="AS168" s="102">
        <f t="shared" si="60"/>
        <v>0.99999587352781072</v>
      </c>
      <c r="AT168" s="102">
        <f t="shared" si="61"/>
        <v>1.9486101699219516</v>
      </c>
      <c r="AU168" s="102">
        <f t="shared" si="62"/>
        <v>2.1116007947372122</v>
      </c>
      <c r="AV168" s="102">
        <f t="shared" si="63"/>
        <v>3.9129646361557127</v>
      </c>
      <c r="AW168" s="102">
        <f t="shared" si="64"/>
        <v>10</v>
      </c>
      <c r="AX168" s="102">
        <f t="shared" si="65"/>
        <v>10</v>
      </c>
      <c r="AY168" s="102">
        <f t="shared" si="66"/>
        <v>1</v>
      </c>
      <c r="AZ168" s="102">
        <f t="shared" si="67"/>
        <v>1.0349874999999999</v>
      </c>
      <c r="BA168" s="102">
        <f t="shared" si="68"/>
        <v>0.99999509404722975</v>
      </c>
      <c r="BB168" s="102">
        <f t="shared" si="69"/>
        <v>3.3775271026855975</v>
      </c>
      <c r="BC168" s="102">
        <f t="shared" si="70"/>
        <v>1.0758159030093581</v>
      </c>
      <c r="BD168" s="13">
        <f t="shared" si="71"/>
        <v>2.4449065618337555</v>
      </c>
    </row>
    <row r="169" spans="2:56">
      <c r="B169" s="32" t="s">
        <v>182</v>
      </c>
      <c r="C169" s="40"/>
      <c r="D169" s="77"/>
      <c r="E169" s="50"/>
      <c r="F169" s="55">
        <v>430</v>
      </c>
      <c r="G169" s="51"/>
      <c r="H169" s="55"/>
      <c r="I169" s="51"/>
      <c r="J169" s="77"/>
      <c r="K169" s="41"/>
      <c r="L169" s="77"/>
      <c r="M169" s="51">
        <v>430</v>
      </c>
      <c r="N169" s="55">
        <v>430</v>
      </c>
      <c r="O169" s="51">
        <v>94608</v>
      </c>
      <c r="P169" s="55">
        <v>47304</v>
      </c>
      <c r="Q169" s="51">
        <v>141912</v>
      </c>
      <c r="R169" s="150"/>
      <c r="S169" s="6"/>
      <c r="T169" s="55"/>
      <c r="U169" s="51"/>
      <c r="V169" s="77">
        <v>3</v>
      </c>
      <c r="W169" s="51">
        <v>220</v>
      </c>
      <c r="X169" s="55"/>
      <c r="Y169" s="51"/>
      <c r="Z169" s="55"/>
      <c r="AA169" s="55">
        <v>87609.600000000006</v>
      </c>
      <c r="AB169" s="100"/>
      <c r="AE169" s="106" t="s">
        <v>182</v>
      </c>
      <c r="AF169" s="102">
        <f t="shared" si="48"/>
        <v>0.99832026280048403</v>
      </c>
      <c r="AG169" s="102">
        <f>(9*((D169-(MIN($D$4:$D$224)))/(MAX($D$4:$D4389)-MIN($D$4:$D$224))))+1</f>
        <v>-0.125</v>
      </c>
      <c r="AH169" s="102">
        <f t="shared" si="49"/>
        <v>0.97582811101163835</v>
      </c>
      <c r="AI169" s="102">
        <f t="shared" si="50"/>
        <v>1.0050804030878076</v>
      </c>
      <c r="AJ169" s="102">
        <f t="shared" si="51"/>
        <v>0.99995412208235257</v>
      </c>
      <c r="AK169" s="102">
        <f t="shared" si="52"/>
        <v>0.99998956814435835</v>
      </c>
      <c r="AL169" s="102">
        <f t="shared" si="53"/>
        <v>0.99992705847074037</v>
      </c>
      <c r="AM169" s="102">
        <f t="shared" si="54"/>
        <v>0.99993411371971974</v>
      </c>
      <c r="AN169" s="102">
        <f t="shared" si="55"/>
        <v>0.99996079097669677</v>
      </c>
      <c r="AO169" s="102">
        <f t="shared" si="56"/>
        <v>0.99980452842482492</v>
      </c>
      <c r="AP169" s="102">
        <f t="shared" si="57"/>
        <v>1.0337458088767493</v>
      </c>
      <c r="AQ169" s="102">
        <f t="shared" si="58"/>
        <v>1.0337086876425878</v>
      </c>
      <c r="AR169" s="102">
        <f t="shared" si="59"/>
        <v>1.003646577620442</v>
      </c>
      <c r="AS169" s="102">
        <f t="shared" si="60"/>
        <v>1.00076425110789</v>
      </c>
      <c r="AT169" s="102">
        <f t="shared" si="61"/>
        <v>1.0023010062680484</v>
      </c>
      <c r="AU169" s="102">
        <f t="shared" si="62"/>
        <v>0.99999480055260781</v>
      </c>
      <c r="AV169" s="102">
        <f t="shared" si="63"/>
        <v>0.99998637477910002</v>
      </c>
      <c r="AW169" s="102">
        <f t="shared" si="64"/>
        <v>0.99982173811628217</v>
      </c>
      <c r="AX169" s="102">
        <f t="shared" si="65"/>
        <v>0.99982173811628217</v>
      </c>
      <c r="AY169" s="102">
        <f t="shared" si="66"/>
        <v>2.0588235294117645</v>
      </c>
      <c r="AZ169" s="102">
        <f t="shared" si="67"/>
        <v>1.0000495</v>
      </c>
      <c r="BA169" s="102">
        <f t="shared" si="68"/>
        <v>0.99999509404722975</v>
      </c>
      <c r="BB169" s="102">
        <f t="shared" si="69"/>
        <v>1.0047771865885273</v>
      </c>
      <c r="BC169" s="102">
        <f t="shared" si="70"/>
        <v>1</v>
      </c>
      <c r="BD169" s="13">
        <f t="shared" si="71"/>
        <v>0.99963480216025546</v>
      </c>
    </row>
    <row r="170" spans="2:56">
      <c r="B170" s="32" t="s">
        <v>183</v>
      </c>
      <c r="C170" s="40"/>
      <c r="D170" s="77"/>
      <c r="E170" s="50"/>
      <c r="F170" s="55">
        <v>1185</v>
      </c>
      <c r="G170" s="51"/>
      <c r="H170" s="55"/>
      <c r="I170" s="51"/>
      <c r="J170" s="77"/>
      <c r="K170" s="41"/>
      <c r="L170" s="77"/>
      <c r="M170" s="51">
        <v>1180</v>
      </c>
      <c r="N170" s="55">
        <v>1185</v>
      </c>
      <c r="O170" s="51">
        <v>1261440</v>
      </c>
      <c r="P170" s="55"/>
      <c r="Q170" s="51">
        <v>1261440</v>
      </c>
      <c r="R170" s="150">
        <v>1261440</v>
      </c>
      <c r="S170" s="6">
        <v>434800</v>
      </c>
      <c r="T170" s="55"/>
      <c r="U170" s="51"/>
      <c r="V170" s="77">
        <v>3</v>
      </c>
      <c r="W170" s="51">
        <v>14400</v>
      </c>
      <c r="X170" s="55"/>
      <c r="Y170" s="51"/>
      <c r="Z170" s="55"/>
      <c r="AA170" s="55">
        <v>347840</v>
      </c>
      <c r="AB170" s="100"/>
      <c r="AE170" s="106" t="s">
        <v>183</v>
      </c>
      <c r="AF170" s="102">
        <f t="shared" si="48"/>
        <v>0.99832026280048403</v>
      </c>
      <c r="AG170" s="102">
        <f>(9*((D170-(MIN($D$4:$D$224)))/(MAX($D$4:$D4390)-MIN($D$4:$D$224))))+1</f>
        <v>-0.125</v>
      </c>
      <c r="AH170" s="102">
        <f t="shared" si="49"/>
        <v>0.97582811101163835</v>
      </c>
      <c r="AI170" s="102">
        <f t="shared" si="50"/>
        <v>1.0155049290595282</v>
      </c>
      <c r="AJ170" s="102">
        <f t="shared" si="51"/>
        <v>0.99995412208235257</v>
      </c>
      <c r="AK170" s="102">
        <f t="shared" si="52"/>
        <v>0.99998956814435835</v>
      </c>
      <c r="AL170" s="102">
        <f t="shared" si="53"/>
        <v>0.99992705847074037</v>
      </c>
      <c r="AM170" s="102">
        <f t="shared" si="54"/>
        <v>0.99993411371971974</v>
      </c>
      <c r="AN170" s="102">
        <f t="shared" si="55"/>
        <v>0.99996079097669677</v>
      </c>
      <c r="AO170" s="102">
        <f t="shared" si="56"/>
        <v>0.99980452842482492</v>
      </c>
      <c r="AP170" s="102">
        <f t="shared" si="57"/>
        <v>1.0926650673215812</v>
      </c>
      <c r="AQ170" s="102">
        <f t="shared" si="58"/>
        <v>1.0929224130268453</v>
      </c>
      <c r="AR170" s="102">
        <f t="shared" si="59"/>
        <v>1.0488119930630333</v>
      </c>
      <c r="AS170" s="102">
        <f t="shared" si="60"/>
        <v>0.99999587352781072</v>
      </c>
      <c r="AT170" s="102">
        <f t="shared" si="61"/>
        <v>1.0204859423299242</v>
      </c>
      <c r="AU170" s="102">
        <f t="shared" si="62"/>
        <v>1.0258127462239921</v>
      </c>
      <c r="AV170" s="102">
        <f t="shared" si="63"/>
        <v>1.023306505653429</v>
      </c>
      <c r="AW170" s="102">
        <f t="shared" si="64"/>
        <v>0.99982173811628217</v>
      </c>
      <c r="AX170" s="102">
        <f t="shared" si="65"/>
        <v>0.99982173811628217</v>
      </c>
      <c r="AY170" s="102">
        <f t="shared" si="66"/>
        <v>2.0588235294117645</v>
      </c>
      <c r="AZ170" s="102">
        <f t="shared" si="67"/>
        <v>1.0032399999999999</v>
      </c>
      <c r="BA170" s="102">
        <f t="shared" si="68"/>
        <v>0.99999509404722975</v>
      </c>
      <c r="BB170" s="102">
        <f t="shared" si="69"/>
        <v>1.0191945534612439</v>
      </c>
      <c r="BC170" s="102">
        <f t="shared" si="70"/>
        <v>1</v>
      </c>
      <c r="BD170" s="13">
        <f t="shared" si="71"/>
        <v>1.0103800282912399</v>
      </c>
    </row>
    <row r="171" spans="2:56">
      <c r="B171" s="32" t="s">
        <v>184</v>
      </c>
      <c r="C171" s="40"/>
      <c r="D171" s="77"/>
      <c r="E171" s="50"/>
      <c r="F171" s="55">
        <v>364</v>
      </c>
      <c r="G171" s="51"/>
      <c r="H171" s="55"/>
      <c r="I171" s="51"/>
      <c r="J171" s="77"/>
      <c r="K171" s="41"/>
      <c r="L171" s="77"/>
      <c r="M171" s="51">
        <v>364</v>
      </c>
      <c r="N171" s="55">
        <v>364</v>
      </c>
      <c r="O171" s="51"/>
      <c r="P171" s="55">
        <v>140000</v>
      </c>
      <c r="Q171" s="51">
        <v>140000</v>
      </c>
      <c r="R171" s="150">
        <v>70500</v>
      </c>
      <c r="S171" s="6">
        <v>70500</v>
      </c>
      <c r="T171" s="55"/>
      <c r="U171" s="51"/>
      <c r="V171" s="77"/>
      <c r="W171" s="51"/>
      <c r="X171" s="55"/>
      <c r="Y171" s="51"/>
      <c r="Z171" s="55"/>
      <c r="AA171" s="55">
        <v>112000</v>
      </c>
      <c r="AB171" s="100"/>
      <c r="AE171" s="106" t="s">
        <v>184</v>
      </c>
      <c r="AF171" s="102">
        <f t="shared" si="48"/>
        <v>0.99832026280048403</v>
      </c>
      <c r="AG171" s="102">
        <f>(9*((D171-(MIN($D$4:$D$224)))/(MAX($D$4:$D4391)-MIN($D$4:$D$224))))+1</f>
        <v>-0.125</v>
      </c>
      <c r="AH171" s="102">
        <f t="shared" si="49"/>
        <v>0.97582811101163835</v>
      </c>
      <c r="AI171" s="102">
        <f t="shared" si="50"/>
        <v>1.0041691200227298</v>
      </c>
      <c r="AJ171" s="102">
        <f t="shared" si="51"/>
        <v>0.99995412208235257</v>
      </c>
      <c r="AK171" s="102">
        <f t="shared" si="52"/>
        <v>0.99998956814435835</v>
      </c>
      <c r="AL171" s="102">
        <f t="shared" si="53"/>
        <v>0.99992705847074037</v>
      </c>
      <c r="AM171" s="102">
        <f t="shared" si="54"/>
        <v>0.99993411371971974</v>
      </c>
      <c r="AN171" s="102">
        <f t="shared" si="55"/>
        <v>0.99996079097669677</v>
      </c>
      <c r="AO171" s="102">
        <f t="shared" si="56"/>
        <v>0.99980452842482492</v>
      </c>
      <c r="AP171" s="102">
        <f t="shared" si="57"/>
        <v>1.0285609141336041</v>
      </c>
      <c r="AQ171" s="102">
        <f t="shared" si="58"/>
        <v>1.0285323884699242</v>
      </c>
      <c r="AR171" s="102">
        <f t="shared" si="59"/>
        <v>0.99998451690888057</v>
      </c>
      <c r="AS171" s="102">
        <f t="shared" si="60"/>
        <v>1.0022699488958788</v>
      </c>
      <c r="AT171" s="102">
        <f t="shared" si="61"/>
        <v>1.0022699488958788</v>
      </c>
      <c r="AU171" s="102">
        <f t="shared" si="62"/>
        <v>1.0014377270253949</v>
      </c>
      <c r="AV171" s="102">
        <f t="shared" si="63"/>
        <v>1.0037675827520536</v>
      </c>
      <c r="AW171" s="102">
        <f t="shared" si="64"/>
        <v>0.99982173811628217</v>
      </c>
      <c r="AX171" s="102">
        <f t="shared" si="65"/>
        <v>0.99982173811628217</v>
      </c>
      <c r="AY171" s="102">
        <f t="shared" si="66"/>
        <v>0.47058823529411764</v>
      </c>
      <c r="AZ171" s="102">
        <f t="shared" si="67"/>
        <v>1</v>
      </c>
      <c r="BA171" s="102">
        <f t="shared" si="68"/>
        <v>0.99999509404722975</v>
      </c>
      <c r="BB171" s="102">
        <f t="shared" si="69"/>
        <v>1.0061284712384848</v>
      </c>
      <c r="BC171" s="102">
        <f t="shared" si="70"/>
        <v>1</v>
      </c>
      <c r="BD171" s="13">
        <f t="shared" si="71"/>
        <v>0.93316941581448132</v>
      </c>
    </row>
    <row r="172" spans="2:56">
      <c r="B172" s="32" t="s">
        <v>185</v>
      </c>
      <c r="C172" s="40"/>
      <c r="D172" s="77"/>
      <c r="E172" s="50"/>
      <c r="F172" s="55">
        <v>4360</v>
      </c>
      <c r="G172" s="51"/>
      <c r="H172" s="55"/>
      <c r="I172" s="51"/>
      <c r="J172" s="77"/>
      <c r="K172" s="41"/>
      <c r="L172" s="77"/>
      <c r="M172" s="51">
        <v>4360</v>
      </c>
      <c r="N172" s="55">
        <v>4360</v>
      </c>
      <c r="O172" s="51">
        <v>2680560</v>
      </c>
      <c r="P172" s="55"/>
      <c r="Q172" s="51">
        <v>2680560</v>
      </c>
      <c r="R172" s="150">
        <v>2680560</v>
      </c>
      <c r="S172" s="6">
        <v>994750</v>
      </c>
      <c r="T172" s="55"/>
      <c r="U172" s="51"/>
      <c r="V172" s="77"/>
      <c r="W172" s="51"/>
      <c r="X172" s="55">
        <v>2280000</v>
      </c>
      <c r="Y172" s="51"/>
      <c r="Z172" s="55"/>
      <c r="AA172" s="55">
        <v>1824000</v>
      </c>
      <c r="AB172" s="100"/>
      <c r="AE172" s="106" t="s">
        <v>185</v>
      </c>
      <c r="AF172" s="102">
        <f t="shared" si="48"/>
        <v>0.99832026280048403</v>
      </c>
      <c r="AG172" s="102">
        <f>(9*((D172-(MIN($D$4:$D$224)))/(MAX($D$4:$D4392)-MIN($D$4:$D$224))))+1</f>
        <v>-0.125</v>
      </c>
      <c r="AH172" s="102">
        <f t="shared" si="49"/>
        <v>0.97582811101163835</v>
      </c>
      <c r="AI172" s="102">
        <f t="shared" si="50"/>
        <v>1.059343167417427</v>
      </c>
      <c r="AJ172" s="102">
        <f t="shared" si="51"/>
        <v>0.99995412208235257</v>
      </c>
      <c r="AK172" s="102">
        <f t="shared" si="52"/>
        <v>0.99998956814435835</v>
      </c>
      <c r="AL172" s="102">
        <f t="shared" si="53"/>
        <v>0.99992705847074037</v>
      </c>
      <c r="AM172" s="102">
        <f t="shared" si="54"/>
        <v>0.99993411371971974</v>
      </c>
      <c r="AN172" s="102">
        <f t="shared" si="55"/>
        <v>0.99996079097669677</v>
      </c>
      <c r="AO172" s="102">
        <f t="shared" si="56"/>
        <v>0.99980452842482492</v>
      </c>
      <c r="AP172" s="102">
        <f t="shared" si="57"/>
        <v>1.3424827231276681</v>
      </c>
      <c r="AQ172" s="102">
        <f t="shared" si="58"/>
        <v>1.3419337747421001</v>
      </c>
      <c r="AR172" s="102">
        <f t="shared" si="59"/>
        <v>1.103742903736455</v>
      </c>
      <c r="AS172" s="102">
        <f t="shared" si="60"/>
        <v>0.99999587352781072</v>
      </c>
      <c r="AT172" s="102">
        <f t="shared" si="61"/>
        <v>1.0435372697323018</v>
      </c>
      <c r="AU172" s="102">
        <f t="shared" si="62"/>
        <v>1.0548579351042997</v>
      </c>
      <c r="AV172" s="102">
        <f t="shared" si="63"/>
        <v>1.053338951106696</v>
      </c>
      <c r="AW172" s="102">
        <f t="shared" si="64"/>
        <v>0.99982173811628217</v>
      </c>
      <c r="AX172" s="102">
        <f t="shared" si="65"/>
        <v>0.99982173811628217</v>
      </c>
      <c r="AY172" s="102">
        <f t="shared" si="66"/>
        <v>0.47058823529411764</v>
      </c>
      <c r="AZ172" s="102">
        <f t="shared" si="67"/>
        <v>1</v>
      </c>
      <c r="BA172" s="102">
        <f t="shared" si="68"/>
        <v>0.99999509404722975</v>
      </c>
      <c r="BB172" s="102">
        <f t="shared" si="69"/>
        <v>1.1009772363562063</v>
      </c>
      <c r="BC172" s="102">
        <f t="shared" si="70"/>
        <v>1</v>
      </c>
      <c r="BD172" s="13">
        <f t="shared" si="71"/>
        <v>0.97579813316898711</v>
      </c>
    </row>
    <row r="173" spans="2:56">
      <c r="B173" s="32" t="s">
        <v>186</v>
      </c>
      <c r="C173" s="40"/>
      <c r="D173" s="77"/>
      <c r="E173" s="50"/>
      <c r="F173" s="55">
        <v>411</v>
      </c>
      <c r="G173" s="51"/>
      <c r="H173" s="55"/>
      <c r="I173" s="51"/>
      <c r="J173" s="77"/>
      <c r="K173" s="41"/>
      <c r="L173" s="77"/>
      <c r="M173" s="51">
        <v>410</v>
      </c>
      <c r="N173" s="55">
        <v>411</v>
      </c>
      <c r="O173" s="51">
        <v>322548.47999999998</v>
      </c>
      <c r="P173" s="55"/>
      <c r="Q173" s="51">
        <v>322548.47999999998</v>
      </c>
      <c r="R173" s="150"/>
      <c r="S173" s="6"/>
      <c r="T173" s="55"/>
      <c r="U173" s="51"/>
      <c r="V173" s="77"/>
      <c r="W173" s="51"/>
      <c r="X173" s="55"/>
      <c r="Y173" s="51"/>
      <c r="Z173" s="55"/>
      <c r="AA173" s="55">
        <v>258000</v>
      </c>
      <c r="AB173" s="100"/>
      <c r="AE173" s="106" t="s">
        <v>186</v>
      </c>
      <c r="AF173" s="102">
        <f t="shared" si="48"/>
        <v>0.99832026280048403</v>
      </c>
      <c r="AG173" s="102">
        <f>(9*((D173-(MIN($D$4:$D$224)))/(MAX($D$4:$D4393)-MIN($D$4:$D$224))))+1</f>
        <v>-0.125</v>
      </c>
      <c r="AH173" s="102">
        <f t="shared" si="49"/>
        <v>0.97582811101163835</v>
      </c>
      <c r="AI173" s="102">
        <f t="shared" si="50"/>
        <v>1.0048180640236184</v>
      </c>
      <c r="AJ173" s="102">
        <f t="shared" si="51"/>
        <v>0.99995412208235257</v>
      </c>
      <c r="AK173" s="102">
        <f t="shared" si="52"/>
        <v>0.99998956814435835</v>
      </c>
      <c r="AL173" s="102">
        <f t="shared" si="53"/>
        <v>0.99992705847074037</v>
      </c>
      <c r="AM173" s="102">
        <f t="shared" si="54"/>
        <v>0.99993411371971974</v>
      </c>
      <c r="AN173" s="102">
        <f t="shared" si="55"/>
        <v>0.99996079097669677</v>
      </c>
      <c r="AO173" s="102">
        <f t="shared" si="56"/>
        <v>0.99980452842482492</v>
      </c>
      <c r="AP173" s="102">
        <f t="shared" si="57"/>
        <v>1.0321746286515538</v>
      </c>
      <c r="AQ173" s="102">
        <f t="shared" si="58"/>
        <v>1.0322185409110636</v>
      </c>
      <c r="AR173" s="102">
        <f t="shared" si="59"/>
        <v>1.0124696356745437</v>
      </c>
      <c r="AS173" s="102">
        <f t="shared" si="60"/>
        <v>0.99999587352781072</v>
      </c>
      <c r="AT173" s="102">
        <f t="shared" si="61"/>
        <v>1.0052351560519237</v>
      </c>
      <c r="AU173" s="102">
        <f t="shared" si="62"/>
        <v>0.99999480055260781</v>
      </c>
      <c r="AV173" s="102">
        <f t="shared" si="63"/>
        <v>0.99998637477910002</v>
      </c>
      <c r="AW173" s="102">
        <f t="shared" si="64"/>
        <v>0.99982173811628217</v>
      </c>
      <c r="AX173" s="102">
        <f t="shared" si="65"/>
        <v>0.99982173811628217</v>
      </c>
      <c r="AY173" s="102">
        <f t="shared" si="66"/>
        <v>0.47058823529411764</v>
      </c>
      <c r="AZ173" s="102">
        <f t="shared" si="67"/>
        <v>1</v>
      </c>
      <c r="BA173" s="102">
        <f t="shared" si="68"/>
        <v>0.99999509404722975</v>
      </c>
      <c r="BB173" s="102">
        <f t="shared" si="69"/>
        <v>1.0142172093852064</v>
      </c>
      <c r="BC173" s="102">
        <f t="shared" si="70"/>
        <v>1</v>
      </c>
      <c r="BD173" s="13">
        <f t="shared" si="71"/>
        <v>0.93416898519842295</v>
      </c>
    </row>
    <row r="174" spans="2:56">
      <c r="B174" s="32" t="s">
        <v>187</v>
      </c>
      <c r="C174" s="40">
        <v>10000</v>
      </c>
      <c r="D174" s="77"/>
      <c r="E174" s="50"/>
      <c r="F174" s="55">
        <v>375.6</v>
      </c>
      <c r="G174" s="51"/>
      <c r="H174" s="55"/>
      <c r="I174" s="51"/>
      <c r="J174" s="77"/>
      <c r="K174" s="41"/>
      <c r="L174" s="77"/>
      <c r="M174" s="50"/>
      <c r="N174" s="55"/>
      <c r="O174" s="51"/>
      <c r="P174" s="55">
        <v>155520</v>
      </c>
      <c r="Q174" s="51">
        <v>155520</v>
      </c>
      <c r="R174" s="150">
        <v>118020</v>
      </c>
      <c r="S174" s="6">
        <v>104677</v>
      </c>
      <c r="T174" s="55">
        <v>93312</v>
      </c>
      <c r="U174" s="51"/>
      <c r="V174" s="77">
        <v>1</v>
      </c>
      <c r="W174" s="51">
        <v>40</v>
      </c>
      <c r="X174" s="55">
        <v>11.36</v>
      </c>
      <c r="Y174" s="51">
        <v>93312</v>
      </c>
      <c r="Z174" s="55">
        <v>11.36</v>
      </c>
      <c r="AA174" s="55">
        <v>93312</v>
      </c>
      <c r="AB174" s="100"/>
      <c r="AE174" s="106" t="s">
        <v>187</v>
      </c>
      <c r="AF174" s="102">
        <f t="shared" si="48"/>
        <v>1.0151176347956441</v>
      </c>
      <c r="AG174" s="102">
        <f>(9*((D174-(MIN($D$4:$D$224)))/(MAX($D$4:$D4394)-MIN($D$4:$D$224))))+1</f>
        <v>-0.125</v>
      </c>
      <c r="AH174" s="102">
        <f t="shared" si="49"/>
        <v>0.97582811101163835</v>
      </c>
      <c r="AI174" s="102">
        <f t="shared" si="50"/>
        <v>1.0043292849250769</v>
      </c>
      <c r="AJ174" s="102">
        <f t="shared" si="51"/>
        <v>0.99995412208235257</v>
      </c>
      <c r="AK174" s="102">
        <f t="shared" si="52"/>
        <v>0.99998956814435835</v>
      </c>
      <c r="AL174" s="102">
        <f t="shared" si="53"/>
        <v>0.99992705847074037</v>
      </c>
      <c r="AM174" s="102">
        <f t="shared" si="54"/>
        <v>0.99993411371971974</v>
      </c>
      <c r="AN174" s="102">
        <f t="shared" si="55"/>
        <v>0.99996079097669677</v>
      </c>
      <c r="AO174" s="102">
        <f t="shared" si="56"/>
        <v>0.99980452842482492</v>
      </c>
      <c r="AP174" s="102">
        <f t="shared" si="57"/>
        <v>0.99996543403504567</v>
      </c>
      <c r="AQ174" s="102">
        <f t="shared" si="58"/>
        <v>0.99998431424493128</v>
      </c>
      <c r="AR174" s="102">
        <f t="shared" si="59"/>
        <v>0.99998451690888057</v>
      </c>
      <c r="AS174" s="102">
        <f t="shared" si="60"/>
        <v>1.0025220463938247</v>
      </c>
      <c r="AT174" s="102">
        <f t="shared" si="61"/>
        <v>1.0025220463938247</v>
      </c>
      <c r="AU174" s="102">
        <f t="shared" si="62"/>
        <v>1.0024103208691799</v>
      </c>
      <c r="AV174" s="102">
        <f t="shared" si="63"/>
        <v>1.0056006372895234</v>
      </c>
      <c r="AW174" s="102">
        <f t="shared" si="64"/>
        <v>1.0193911179909583</v>
      </c>
      <c r="AX174" s="102">
        <f t="shared" si="65"/>
        <v>0.99982173811628217</v>
      </c>
      <c r="AY174" s="102">
        <f t="shared" si="66"/>
        <v>1</v>
      </c>
      <c r="AZ174" s="102">
        <f t="shared" si="67"/>
        <v>1.0000089999999999</v>
      </c>
      <c r="BA174" s="102">
        <f t="shared" si="68"/>
        <v>1</v>
      </c>
      <c r="BB174" s="102">
        <f t="shared" si="69"/>
        <v>1.0050931127557046</v>
      </c>
      <c r="BC174" s="102">
        <f t="shared" si="70"/>
        <v>1</v>
      </c>
      <c r="BD174" s="13">
        <f t="shared" si="71"/>
        <v>0.95446456239788369</v>
      </c>
    </row>
    <row r="175" spans="2:56">
      <c r="B175" s="32" t="s">
        <v>188</v>
      </c>
      <c r="C175" s="40">
        <v>4000</v>
      </c>
      <c r="D175" s="77">
        <v>1</v>
      </c>
      <c r="E175" s="50">
        <v>5000</v>
      </c>
      <c r="F175" s="55">
        <v>1728</v>
      </c>
      <c r="G175" s="51">
        <v>1728</v>
      </c>
      <c r="H175" s="55"/>
      <c r="I175" s="51"/>
      <c r="J175" s="55">
        <v>10</v>
      </c>
      <c r="K175" s="41">
        <v>10</v>
      </c>
      <c r="L175" s="55">
        <v>10</v>
      </c>
      <c r="M175" s="51">
        <v>10</v>
      </c>
      <c r="N175" s="55">
        <v>10</v>
      </c>
      <c r="O175" s="51">
        <v>1387584</v>
      </c>
      <c r="P175" s="55"/>
      <c r="Q175" s="51">
        <v>1387584</v>
      </c>
      <c r="R175" s="150">
        <v>513820</v>
      </c>
      <c r="S175" s="6"/>
      <c r="T175" s="55"/>
      <c r="U175" s="51"/>
      <c r="V175" s="77"/>
      <c r="W175" s="51"/>
      <c r="X175" s="55"/>
      <c r="Y175" s="51"/>
      <c r="Z175" s="55"/>
      <c r="AA175" s="55">
        <v>411056</v>
      </c>
      <c r="AB175" s="100"/>
      <c r="AE175" s="106" t="s">
        <v>188</v>
      </c>
      <c r="AF175" s="102">
        <f t="shared" si="48"/>
        <v>1.005039211598548</v>
      </c>
      <c r="AG175" s="102">
        <f>(9*((D175-(MIN($D$4:$D$224)))/(MAX($D$4:$D4395)-MIN($D$4:$D$224))))+1</f>
        <v>1</v>
      </c>
      <c r="AH175" s="102">
        <f t="shared" si="49"/>
        <v>1.298119964189794</v>
      </c>
      <c r="AI175" s="102">
        <f t="shared" si="50"/>
        <v>1.0230023033676665</v>
      </c>
      <c r="AJ175" s="102">
        <f t="shared" si="51"/>
        <v>1.1887089832603859</v>
      </c>
      <c r="AK175" s="102">
        <f t="shared" si="52"/>
        <v>0.99998956814435835</v>
      </c>
      <c r="AL175" s="102">
        <f t="shared" si="53"/>
        <v>0.99992705847074037</v>
      </c>
      <c r="AM175" s="102">
        <f t="shared" si="54"/>
        <v>1.0032284277337316</v>
      </c>
      <c r="AN175" s="102">
        <f t="shared" si="55"/>
        <v>1.0019212421418582</v>
      </c>
      <c r="AO175" s="102">
        <f t="shared" si="56"/>
        <v>1.0095781071835803</v>
      </c>
      <c r="AP175" s="102">
        <f t="shared" si="57"/>
        <v>1.0007510241476434</v>
      </c>
      <c r="AQ175" s="102">
        <f t="shared" si="58"/>
        <v>1.0007686019983653</v>
      </c>
      <c r="AR175" s="102">
        <f t="shared" si="59"/>
        <v>1.0536947406784485</v>
      </c>
      <c r="AS175" s="102">
        <f t="shared" si="60"/>
        <v>0.99999587352781072</v>
      </c>
      <c r="AT175" s="102">
        <f t="shared" si="61"/>
        <v>1.0225349492101354</v>
      </c>
      <c r="AU175" s="102">
        <f t="shared" si="62"/>
        <v>1.0105111761589551</v>
      </c>
      <c r="AV175" s="102">
        <f t="shared" si="63"/>
        <v>0.99998637477910002</v>
      </c>
      <c r="AW175" s="102">
        <f t="shared" si="64"/>
        <v>0.99982173811628217</v>
      </c>
      <c r="AX175" s="102">
        <f t="shared" si="65"/>
        <v>0.99982173811628217</v>
      </c>
      <c r="AY175" s="102">
        <f t="shared" si="66"/>
        <v>0.47058823529411764</v>
      </c>
      <c r="AZ175" s="102">
        <f t="shared" si="67"/>
        <v>1</v>
      </c>
      <c r="BA175" s="102">
        <f t="shared" si="68"/>
        <v>0.99999509404722975</v>
      </c>
      <c r="BB175" s="102">
        <f t="shared" si="69"/>
        <v>1.0226968662741422</v>
      </c>
      <c r="BC175" s="102">
        <f t="shared" si="70"/>
        <v>1</v>
      </c>
      <c r="BD175" s="13">
        <f t="shared" si="71"/>
        <v>1.0046117199349653</v>
      </c>
    </row>
    <row r="176" spans="2:56">
      <c r="B176" s="32" t="s">
        <v>189</v>
      </c>
      <c r="C176" s="40"/>
      <c r="D176" s="77"/>
      <c r="E176" s="50"/>
      <c r="F176" s="55">
        <v>363</v>
      </c>
      <c r="G176" s="51"/>
      <c r="H176" s="55"/>
      <c r="I176" s="51"/>
      <c r="J176" s="77"/>
      <c r="K176" s="41"/>
      <c r="L176" s="77"/>
      <c r="M176" s="51">
        <v>363</v>
      </c>
      <c r="N176" s="55">
        <v>363</v>
      </c>
      <c r="O176" s="51">
        <v>248832</v>
      </c>
      <c r="P176" s="55"/>
      <c r="Q176" s="51">
        <v>248832</v>
      </c>
      <c r="R176" s="150">
        <v>194419</v>
      </c>
      <c r="S176" s="6"/>
      <c r="T176" s="55"/>
      <c r="U176" s="51"/>
      <c r="V176" s="77">
        <v>3</v>
      </c>
      <c r="W176" s="51">
        <v>150</v>
      </c>
      <c r="X176" s="55"/>
      <c r="Y176" s="51"/>
      <c r="Z176" s="55"/>
      <c r="AA176" s="55">
        <v>199066</v>
      </c>
      <c r="AB176" s="100"/>
      <c r="AE176" s="106" t="s">
        <v>189</v>
      </c>
      <c r="AF176" s="102">
        <f t="shared" si="48"/>
        <v>0.99832026280048403</v>
      </c>
      <c r="AG176" s="102">
        <f>(9*((D176-(MIN($D$4:$D$224)))/(MAX($D$4:$D4396)-MIN($D$4:$D$224))))+1</f>
        <v>-0.125</v>
      </c>
      <c r="AH176" s="102">
        <f t="shared" si="49"/>
        <v>0.97582811101163835</v>
      </c>
      <c r="AI176" s="102">
        <f t="shared" si="50"/>
        <v>1.0041553127035621</v>
      </c>
      <c r="AJ176" s="102">
        <f t="shared" si="51"/>
        <v>0.99995412208235257</v>
      </c>
      <c r="AK176" s="102">
        <f t="shared" si="52"/>
        <v>0.99998956814435835</v>
      </c>
      <c r="AL176" s="102">
        <f t="shared" si="53"/>
        <v>0.99992705847074037</v>
      </c>
      <c r="AM176" s="102">
        <f t="shared" si="54"/>
        <v>0.99993411371971974</v>
      </c>
      <c r="AN176" s="102">
        <f t="shared" si="55"/>
        <v>0.99996079097669677</v>
      </c>
      <c r="AO176" s="102">
        <f t="shared" si="56"/>
        <v>0.99980452842482492</v>
      </c>
      <c r="AP176" s="102">
        <f t="shared" si="57"/>
        <v>1.0284823551223443</v>
      </c>
      <c r="AQ176" s="102">
        <f t="shared" si="58"/>
        <v>1.028453959694581</v>
      </c>
      <c r="AR176" s="102">
        <f t="shared" si="59"/>
        <v>1.0096162382324394</v>
      </c>
      <c r="AS176" s="102">
        <f t="shared" si="60"/>
        <v>0.99999587352781072</v>
      </c>
      <c r="AT176" s="102">
        <f t="shared" si="61"/>
        <v>1.004037750113433</v>
      </c>
      <c r="AU176" s="102">
        <f t="shared" si="62"/>
        <v>1.0039739824237115</v>
      </c>
      <c r="AV176" s="102">
        <f t="shared" si="63"/>
        <v>0.99998637477910002</v>
      </c>
      <c r="AW176" s="102">
        <f t="shared" si="64"/>
        <v>0.99982173811628217</v>
      </c>
      <c r="AX176" s="102">
        <f t="shared" si="65"/>
        <v>0.99982173811628217</v>
      </c>
      <c r="AY176" s="102">
        <f t="shared" si="66"/>
        <v>2.0588235294117645</v>
      </c>
      <c r="AZ176" s="102">
        <f t="shared" si="67"/>
        <v>1.0000337500000001</v>
      </c>
      <c r="BA176" s="102">
        <f t="shared" si="68"/>
        <v>0.99999509404722975</v>
      </c>
      <c r="BB176" s="102">
        <f t="shared" si="69"/>
        <v>1.0109521292897345</v>
      </c>
      <c r="BC176" s="102">
        <f t="shared" si="70"/>
        <v>1</v>
      </c>
      <c r="BD176" s="13">
        <f t="shared" si="71"/>
        <v>0.99986951588371209</v>
      </c>
    </row>
    <row r="177" spans="2:56">
      <c r="B177" s="32" t="s">
        <v>190</v>
      </c>
      <c r="C177" s="40"/>
      <c r="D177" s="77"/>
      <c r="E177" s="50"/>
      <c r="F177" s="55">
        <v>571</v>
      </c>
      <c r="G177" s="51"/>
      <c r="H177" s="55"/>
      <c r="I177" s="51"/>
      <c r="J177" s="77"/>
      <c r="K177" s="41"/>
      <c r="L177" s="77"/>
      <c r="M177" s="51">
        <v>570</v>
      </c>
      <c r="N177" s="55">
        <v>571</v>
      </c>
      <c r="O177" s="51">
        <v>933120</v>
      </c>
      <c r="P177" s="55"/>
      <c r="Q177" s="51">
        <v>933120</v>
      </c>
      <c r="R177" s="150">
        <v>933120</v>
      </c>
      <c r="S177" s="6"/>
      <c r="T177" s="55"/>
      <c r="U177" s="51"/>
      <c r="V177" s="77">
        <v>2</v>
      </c>
      <c r="W177" s="51">
        <v>2000</v>
      </c>
      <c r="X177" s="55"/>
      <c r="Y177" s="51"/>
      <c r="Z177" s="55"/>
      <c r="AA177" s="55">
        <v>100800</v>
      </c>
      <c r="AB177" s="100"/>
      <c r="AE177" s="106" t="s">
        <v>190</v>
      </c>
      <c r="AF177" s="102">
        <f t="shared" si="48"/>
        <v>0.99832026280048403</v>
      </c>
      <c r="AG177" s="102">
        <f>(9*((D177-(MIN($D$4:$D$224)))/(MAX($D$4:$D4397)-MIN($D$4:$D$224))))+1</f>
        <v>-0.125</v>
      </c>
      <c r="AH177" s="102">
        <f t="shared" si="49"/>
        <v>0.97582811101163835</v>
      </c>
      <c r="AI177" s="102">
        <f t="shared" si="50"/>
        <v>1.0070272350904732</v>
      </c>
      <c r="AJ177" s="102">
        <f t="shared" si="51"/>
        <v>0.99995412208235257</v>
      </c>
      <c r="AK177" s="102">
        <f t="shared" si="52"/>
        <v>0.99998956814435835</v>
      </c>
      <c r="AL177" s="102">
        <f t="shared" si="53"/>
        <v>0.99992705847074037</v>
      </c>
      <c r="AM177" s="102">
        <f t="shared" si="54"/>
        <v>0.99993411371971974</v>
      </c>
      <c r="AN177" s="102">
        <f t="shared" si="55"/>
        <v>0.99996079097669677</v>
      </c>
      <c r="AO177" s="102">
        <f t="shared" si="56"/>
        <v>0.99980452842482492</v>
      </c>
      <c r="AP177" s="102">
        <f t="shared" si="57"/>
        <v>1.0447440704531179</v>
      </c>
      <c r="AQ177" s="102">
        <f t="shared" si="58"/>
        <v>1.0447671449660054</v>
      </c>
      <c r="AR177" s="102">
        <f t="shared" si="59"/>
        <v>1.0361034718722264</v>
      </c>
      <c r="AS177" s="102">
        <f t="shared" si="60"/>
        <v>0.99999587352781072</v>
      </c>
      <c r="AT177" s="102">
        <f t="shared" si="61"/>
        <v>1.0151529107238946</v>
      </c>
      <c r="AU177" s="102">
        <f t="shared" si="62"/>
        <v>1.0190930069396593</v>
      </c>
      <c r="AV177" s="102">
        <f t="shared" si="63"/>
        <v>0.99998637477910002</v>
      </c>
      <c r="AW177" s="102">
        <f t="shared" si="64"/>
        <v>0.99982173811628217</v>
      </c>
      <c r="AX177" s="102">
        <f t="shared" si="65"/>
        <v>0.99982173811628217</v>
      </c>
      <c r="AY177" s="102">
        <f t="shared" si="66"/>
        <v>1.5294117647058822</v>
      </c>
      <c r="AZ177" s="102">
        <f t="shared" si="67"/>
        <v>1.0004500000000001</v>
      </c>
      <c r="BA177" s="102">
        <f t="shared" si="68"/>
        <v>0.99999509404722975</v>
      </c>
      <c r="BB177" s="102">
        <f t="shared" si="69"/>
        <v>1.0055079652984624</v>
      </c>
      <c r="BC177" s="102">
        <f t="shared" si="70"/>
        <v>1</v>
      </c>
      <c r="BD177" s="13">
        <f t="shared" si="71"/>
        <v>0.98127487267780167</v>
      </c>
    </row>
    <row r="178" spans="2:56">
      <c r="B178" s="32" t="s">
        <v>191</v>
      </c>
      <c r="C178" s="40">
        <v>10091</v>
      </c>
      <c r="D178" s="77"/>
      <c r="E178" s="50"/>
      <c r="F178" s="55">
        <v>3967</v>
      </c>
      <c r="G178" s="51">
        <v>3967</v>
      </c>
      <c r="H178" s="55">
        <v>33</v>
      </c>
      <c r="I178" s="51">
        <v>2324</v>
      </c>
      <c r="J178" s="55">
        <v>1610</v>
      </c>
      <c r="K178" s="41">
        <v>3967</v>
      </c>
      <c r="L178" s="55">
        <v>276</v>
      </c>
      <c r="M178" s="51">
        <v>3076</v>
      </c>
      <c r="N178" s="55">
        <v>3109</v>
      </c>
      <c r="O178" s="51">
        <v>946080</v>
      </c>
      <c r="P178" s="55"/>
      <c r="Q178" s="51">
        <v>946080</v>
      </c>
      <c r="R178" s="150">
        <v>946080</v>
      </c>
      <c r="S178" s="6"/>
      <c r="T178" s="55">
        <v>473040</v>
      </c>
      <c r="U178" s="51">
        <v>473040</v>
      </c>
      <c r="V178" s="77">
        <v>3</v>
      </c>
      <c r="W178" s="51">
        <v>15</v>
      </c>
      <c r="X178" s="55">
        <v>409968</v>
      </c>
      <c r="Y178" s="51">
        <v>473040</v>
      </c>
      <c r="Z178" s="55">
        <v>409968</v>
      </c>
      <c r="AA178" s="55">
        <v>529805</v>
      </c>
      <c r="AB178" s="100"/>
      <c r="AE178" s="106" t="s">
        <v>191</v>
      </c>
      <c r="AF178" s="102">
        <f t="shared" si="48"/>
        <v>1.0152704908808001</v>
      </c>
      <c r="AG178" s="102">
        <f>(9*((D178-(MIN($D$4:$D$224)))/(MAX($D$4:$D4398)-MIN($D$4:$D$224))))+1</f>
        <v>-0.125</v>
      </c>
      <c r="AH178" s="102">
        <f t="shared" si="49"/>
        <v>0.97582811101163835</v>
      </c>
      <c r="AI178" s="102">
        <f t="shared" si="50"/>
        <v>1.0539168909844649</v>
      </c>
      <c r="AJ178" s="102">
        <f t="shared" si="51"/>
        <v>1.4332819775761361</v>
      </c>
      <c r="AK178" s="102">
        <f t="shared" si="52"/>
        <v>1.0344146917618477</v>
      </c>
      <c r="AL178" s="102">
        <f t="shared" si="53"/>
        <v>1.7062442001353473</v>
      </c>
      <c r="AM178" s="102">
        <f t="shared" si="54"/>
        <v>1.5303186699756219</v>
      </c>
      <c r="AN178" s="102">
        <f t="shared" si="55"/>
        <v>1.7776717681962542</v>
      </c>
      <c r="AO178" s="102">
        <f t="shared" si="56"/>
        <v>1.2695553021664767</v>
      </c>
      <c r="AP178" s="102">
        <f t="shared" si="57"/>
        <v>1.2416129526701161</v>
      </c>
      <c r="AQ178" s="102">
        <f t="shared" si="58"/>
        <v>1.2438193767875225</v>
      </c>
      <c r="AR178" s="102">
        <f t="shared" si="59"/>
        <v>1.0366051240244951</v>
      </c>
      <c r="AS178" s="102">
        <f t="shared" si="60"/>
        <v>0.99999587352781072</v>
      </c>
      <c r="AT178" s="102">
        <f t="shared" si="61"/>
        <v>1.0153634251293957</v>
      </c>
      <c r="AU178" s="102">
        <f t="shared" si="62"/>
        <v>1.0193582598061461</v>
      </c>
      <c r="AV178" s="102">
        <f t="shared" si="63"/>
        <v>0.99998637477910002</v>
      </c>
      <c r="AW178" s="102">
        <f t="shared" si="64"/>
        <v>1.0990276222031818</v>
      </c>
      <c r="AX178" s="102">
        <f t="shared" si="65"/>
        <v>1.0990276222031818</v>
      </c>
      <c r="AY178" s="102">
        <f t="shared" si="66"/>
        <v>2.0588235294117645</v>
      </c>
      <c r="AZ178" s="102">
        <f t="shared" si="67"/>
        <v>1.0000033749999999</v>
      </c>
      <c r="BA178" s="102">
        <f t="shared" si="68"/>
        <v>1.1770447107115123</v>
      </c>
      <c r="BB178" s="102">
        <f t="shared" si="69"/>
        <v>1.0292758359055465</v>
      </c>
      <c r="BC178" s="102">
        <f t="shared" si="70"/>
        <v>1</v>
      </c>
      <c r="BD178" s="13">
        <f t="shared" si="71"/>
        <v>1.1538102577020153</v>
      </c>
    </row>
    <row r="179" spans="2:56">
      <c r="B179" s="32" t="s">
        <v>192</v>
      </c>
      <c r="C179" s="40"/>
      <c r="D179" s="77"/>
      <c r="E179" s="50"/>
      <c r="F179" s="55">
        <v>240</v>
      </c>
      <c r="G179" s="51"/>
      <c r="H179" s="55"/>
      <c r="I179" s="51"/>
      <c r="J179" s="77"/>
      <c r="K179" s="41"/>
      <c r="L179" s="77"/>
      <c r="M179" s="51">
        <v>240</v>
      </c>
      <c r="N179" s="55">
        <v>240</v>
      </c>
      <c r="O179" s="51">
        <v>189116</v>
      </c>
      <c r="P179" s="55"/>
      <c r="Q179" s="51">
        <v>189116</v>
      </c>
      <c r="R179" s="150">
        <v>189116</v>
      </c>
      <c r="S179" s="6"/>
      <c r="T179" s="55"/>
      <c r="U179" s="51"/>
      <c r="V179" s="77"/>
      <c r="W179" s="51"/>
      <c r="X179" s="55"/>
      <c r="Y179" s="51"/>
      <c r="Z179" s="55"/>
      <c r="AA179" s="55"/>
      <c r="AB179" s="100"/>
      <c r="AE179" s="106" t="s">
        <v>192</v>
      </c>
      <c r="AF179" s="102">
        <f t="shared" si="48"/>
        <v>0.99832026280048403</v>
      </c>
      <c r="AG179" s="102">
        <f>(9*((D179-(MIN($D$4:$D$224)))/(MAX($D$4:$D4399)-MIN($D$4:$D$224))))+1</f>
        <v>-0.125</v>
      </c>
      <c r="AH179" s="102">
        <f t="shared" si="49"/>
        <v>0.97582811101163835</v>
      </c>
      <c r="AI179" s="102">
        <f t="shared" si="50"/>
        <v>1.0024570124459176</v>
      </c>
      <c r="AJ179" s="102">
        <f t="shared" si="51"/>
        <v>0.99995412208235257</v>
      </c>
      <c r="AK179" s="102">
        <f t="shared" si="52"/>
        <v>0.99998956814435835</v>
      </c>
      <c r="AL179" s="102">
        <f t="shared" si="53"/>
        <v>0.99992705847074037</v>
      </c>
      <c r="AM179" s="102">
        <f t="shared" si="54"/>
        <v>0.99993411371971974</v>
      </c>
      <c r="AN179" s="102">
        <f t="shared" si="55"/>
        <v>0.99996079097669677</v>
      </c>
      <c r="AO179" s="102">
        <f t="shared" si="56"/>
        <v>0.99980452842482492</v>
      </c>
      <c r="AP179" s="102">
        <f t="shared" si="57"/>
        <v>1.0188195967373919</v>
      </c>
      <c r="AQ179" s="102">
        <f t="shared" si="58"/>
        <v>1.0188072203273444</v>
      </c>
      <c r="AR179" s="102">
        <f t="shared" si="59"/>
        <v>1.0073047675592237</v>
      </c>
      <c r="AS179" s="102">
        <f t="shared" si="60"/>
        <v>0.99999587352781072</v>
      </c>
      <c r="AT179" s="102">
        <f t="shared" si="61"/>
        <v>1.0030677595085791</v>
      </c>
      <c r="AU179" s="102">
        <f t="shared" si="62"/>
        <v>1.0038654456990987</v>
      </c>
      <c r="AV179" s="102">
        <f t="shared" si="63"/>
        <v>0.99998637477910002</v>
      </c>
      <c r="AW179" s="102">
        <f t="shared" si="64"/>
        <v>0.99982173811628217</v>
      </c>
      <c r="AX179" s="102">
        <f t="shared" si="65"/>
        <v>0.99982173811628217</v>
      </c>
      <c r="AY179" s="102">
        <f t="shared" si="66"/>
        <v>0.47058823529411764</v>
      </c>
      <c r="AZ179" s="102">
        <f t="shared" si="67"/>
        <v>1</v>
      </c>
      <c r="BA179" s="102">
        <f t="shared" si="68"/>
        <v>0.99999509404722975</v>
      </c>
      <c r="BB179" s="102">
        <f t="shared" si="69"/>
        <v>0.99992341183826006</v>
      </c>
      <c r="BC179" s="102">
        <f t="shared" si="70"/>
        <v>1</v>
      </c>
      <c r="BD179" s="13">
        <f t="shared" si="71"/>
        <v>0.93221553431781035</v>
      </c>
    </row>
    <row r="180" spans="2:56">
      <c r="B180" s="32" t="s">
        <v>193</v>
      </c>
      <c r="C180" s="40"/>
      <c r="D180" s="77"/>
      <c r="E180" s="50"/>
      <c r="F180" s="55"/>
      <c r="G180" s="51"/>
      <c r="H180" s="55"/>
      <c r="I180" s="51"/>
      <c r="J180" s="77"/>
      <c r="K180" s="41"/>
      <c r="L180" s="77"/>
      <c r="M180" s="50"/>
      <c r="N180" s="55"/>
      <c r="O180" s="51">
        <v>840960</v>
      </c>
      <c r="P180" s="55"/>
      <c r="Q180" s="51">
        <v>840960</v>
      </c>
      <c r="R180" s="150">
        <v>813628</v>
      </c>
      <c r="S180" s="6"/>
      <c r="T180" s="55"/>
      <c r="U180" s="51"/>
      <c r="V180" s="77">
        <v>2</v>
      </c>
      <c r="W180" s="51">
        <v>87</v>
      </c>
      <c r="X180" s="55"/>
      <c r="Y180" s="51"/>
      <c r="Z180" s="55"/>
      <c r="AA180" s="55">
        <v>650902.4</v>
      </c>
      <c r="AB180" s="100"/>
      <c r="AE180" s="106" t="s">
        <v>193</v>
      </c>
      <c r="AF180" s="102">
        <f t="shared" si="48"/>
        <v>0.99832026280048403</v>
      </c>
      <c r="AG180" s="102">
        <f>(9*((D180-(MIN($D$4:$D$224)))/(MAX($D$4:$D4400)-MIN($D$4:$D$224))))+1</f>
        <v>-0.125</v>
      </c>
      <c r="AH180" s="102">
        <f t="shared" si="49"/>
        <v>0.97582811101163835</v>
      </c>
      <c r="AI180" s="102">
        <f t="shared" si="50"/>
        <v>0.99914325584563535</v>
      </c>
      <c r="AJ180" s="102">
        <f t="shared" si="51"/>
        <v>0.99995412208235257</v>
      </c>
      <c r="AK180" s="102">
        <f t="shared" si="52"/>
        <v>0.99998956814435835</v>
      </c>
      <c r="AL180" s="102">
        <f t="shared" si="53"/>
        <v>0.99992705847074037</v>
      </c>
      <c r="AM180" s="102">
        <f t="shared" si="54"/>
        <v>0.99993411371971974</v>
      </c>
      <c r="AN180" s="102">
        <f t="shared" si="55"/>
        <v>0.99996079097669677</v>
      </c>
      <c r="AO180" s="102">
        <f t="shared" si="56"/>
        <v>0.99980452842482492</v>
      </c>
      <c r="AP180" s="102">
        <f t="shared" si="57"/>
        <v>0.99996543403504567</v>
      </c>
      <c r="AQ180" s="102">
        <f t="shared" si="58"/>
        <v>0.99998431424493128</v>
      </c>
      <c r="AR180" s="102">
        <f t="shared" si="59"/>
        <v>1.0325361676783158</v>
      </c>
      <c r="AS180" s="102">
        <f t="shared" si="60"/>
        <v>0.99999587352781072</v>
      </c>
      <c r="AT180" s="102">
        <f t="shared" si="61"/>
        <v>1.0136559193958863</v>
      </c>
      <c r="AU180" s="102">
        <f t="shared" si="62"/>
        <v>1.0166473591370171</v>
      </c>
      <c r="AV180" s="102">
        <f t="shared" si="63"/>
        <v>0.99998637477910002</v>
      </c>
      <c r="AW180" s="102">
        <f t="shared" si="64"/>
        <v>0.99982173811628217</v>
      </c>
      <c r="AX180" s="102">
        <f t="shared" si="65"/>
        <v>0.99982173811628217</v>
      </c>
      <c r="AY180" s="102">
        <f t="shared" si="66"/>
        <v>1.5294117647058822</v>
      </c>
      <c r="AZ180" s="102">
        <f t="shared" si="67"/>
        <v>1.000019575</v>
      </c>
      <c r="BA180" s="102">
        <f t="shared" si="68"/>
        <v>0.99999509404722975</v>
      </c>
      <c r="BB180" s="102">
        <f t="shared" si="69"/>
        <v>1.0359849123360179</v>
      </c>
      <c r="BC180" s="102">
        <f t="shared" si="70"/>
        <v>1</v>
      </c>
      <c r="BD180" s="13">
        <f t="shared" si="71"/>
        <v>0.9781536698581772</v>
      </c>
    </row>
    <row r="181" spans="2:56">
      <c r="B181" s="32" t="s">
        <v>194</v>
      </c>
      <c r="C181" s="40">
        <v>180000</v>
      </c>
      <c r="D181" s="77"/>
      <c r="E181" s="50"/>
      <c r="F181" s="55">
        <v>14600</v>
      </c>
      <c r="G181" s="51">
        <v>14600</v>
      </c>
      <c r="H181" s="55">
        <v>72</v>
      </c>
      <c r="I181" s="51">
        <v>7300</v>
      </c>
      <c r="J181" s="55">
        <v>7228</v>
      </c>
      <c r="K181" s="41">
        <v>14600</v>
      </c>
      <c r="L181" s="55">
        <v>120</v>
      </c>
      <c r="M181" s="51">
        <v>14528</v>
      </c>
      <c r="N181" s="55">
        <v>14600</v>
      </c>
      <c r="O181" s="51">
        <v>6307200</v>
      </c>
      <c r="P181" s="55"/>
      <c r="Q181" s="51">
        <v>6307200</v>
      </c>
      <c r="R181" s="150">
        <v>6281005</v>
      </c>
      <c r="S181" s="6">
        <v>2388781</v>
      </c>
      <c r="T181" s="55"/>
      <c r="U181" s="51"/>
      <c r="V181" s="77"/>
      <c r="W181" s="51"/>
      <c r="X181" s="55">
        <v>5045760</v>
      </c>
      <c r="Y181" s="51"/>
      <c r="Z181" s="55"/>
      <c r="AA181" s="55">
        <v>5045760</v>
      </c>
      <c r="AB181" s="100"/>
      <c r="AE181" s="106" t="s">
        <v>194</v>
      </c>
      <c r="AF181" s="102">
        <f t="shared" si="48"/>
        <v>1.3006729587133661</v>
      </c>
      <c r="AG181" s="102">
        <f>(9*((D181-(MIN($D$4:$D$224)))/(MAX($D$4:$D4401)-MIN($D$4:$D$224))))+1</f>
        <v>-0.125</v>
      </c>
      <c r="AH181" s="102">
        <f t="shared" si="49"/>
        <v>0.97582811101163835</v>
      </c>
      <c r="AI181" s="102">
        <f t="shared" si="50"/>
        <v>1.2007301156961299</v>
      </c>
      <c r="AJ181" s="102">
        <f t="shared" si="51"/>
        <v>2.5947579260171243</v>
      </c>
      <c r="AK181" s="102">
        <f t="shared" si="52"/>
        <v>1.0750989287643351</v>
      </c>
      <c r="AL181" s="102">
        <f t="shared" si="53"/>
        <v>3.218565240119462</v>
      </c>
      <c r="AM181" s="102">
        <f t="shared" si="54"/>
        <v>3.38106428304746</v>
      </c>
      <c r="AN181" s="102">
        <f t="shared" si="55"/>
        <v>3.8622194921124509</v>
      </c>
      <c r="AO181" s="102">
        <f t="shared" si="56"/>
        <v>1.1170874735298908</v>
      </c>
      <c r="AP181" s="102">
        <f t="shared" si="57"/>
        <v>2.1412707496170684</v>
      </c>
      <c r="AQ181" s="102">
        <f t="shared" si="58"/>
        <v>2.1450444342583861</v>
      </c>
      <c r="AR181" s="102">
        <f t="shared" si="59"/>
        <v>1.244121897679644</v>
      </c>
      <c r="AS181" s="102">
        <f t="shared" si="60"/>
        <v>0.99999587352781072</v>
      </c>
      <c r="AT181" s="102">
        <f t="shared" si="61"/>
        <v>1.1024462175383778</v>
      </c>
      <c r="AU181" s="102">
        <f t="shared" si="62"/>
        <v>1.1285483947399599</v>
      </c>
      <c r="AV181" s="102">
        <f t="shared" si="63"/>
        <v>1.1281066267342754</v>
      </c>
      <c r="AW181" s="102">
        <f t="shared" si="64"/>
        <v>0.99982173811628217</v>
      </c>
      <c r="AX181" s="102">
        <f t="shared" si="65"/>
        <v>0.99982173811628217</v>
      </c>
      <c r="AY181" s="102">
        <f t="shared" si="66"/>
        <v>0.47058823529411764</v>
      </c>
      <c r="AZ181" s="102">
        <f t="shared" si="67"/>
        <v>1</v>
      </c>
      <c r="BA181" s="102">
        <f t="shared" si="68"/>
        <v>0.99999509404722975</v>
      </c>
      <c r="BB181" s="102">
        <f t="shared" si="69"/>
        <v>1.2794702021889575</v>
      </c>
      <c r="BC181" s="102">
        <f t="shared" si="70"/>
        <v>1</v>
      </c>
      <c r="BD181" s="13">
        <f t="shared" si="71"/>
        <v>1.4683439887862606</v>
      </c>
    </row>
    <row r="182" spans="2:56">
      <c r="B182" s="32" t="s">
        <v>195</v>
      </c>
      <c r="C182" s="40">
        <v>6000</v>
      </c>
      <c r="D182" s="77"/>
      <c r="E182" s="50"/>
      <c r="F182" s="55">
        <v>2372</v>
      </c>
      <c r="G182" s="51"/>
      <c r="H182" s="55"/>
      <c r="I182" s="51"/>
      <c r="J182" s="77"/>
      <c r="K182" s="41"/>
      <c r="L182" s="77"/>
      <c r="M182" s="50"/>
      <c r="N182" s="55"/>
      <c r="O182" s="51">
        <v>851472</v>
      </c>
      <c r="P182" s="55">
        <v>94608</v>
      </c>
      <c r="Q182" s="51">
        <v>946080</v>
      </c>
      <c r="R182" s="150">
        <v>946080</v>
      </c>
      <c r="S182" s="6">
        <v>808265</v>
      </c>
      <c r="T182" s="55"/>
      <c r="U182" s="51"/>
      <c r="V182" s="77">
        <v>4</v>
      </c>
      <c r="W182" s="51">
        <v>20</v>
      </c>
      <c r="X182" s="55"/>
      <c r="Y182" s="51"/>
      <c r="Z182" s="55"/>
      <c r="AA182" s="55">
        <v>756864</v>
      </c>
      <c r="AB182" s="100"/>
      <c r="AE182" s="106" t="s">
        <v>195</v>
      </c>
      <c r="AF182" s="102">
        <f t="shared" si="48"/>
        <v>1.00839868599758</v>
      </c>
      <c r="AG182" s="102">
        <f>(9*((D182-(MIN($D$4:$D$224)))/(MAX($D$4:$D4402)-MIN($D$4:$D$224))))+1</f>
        <v>-0.125</v>
      </c>
      <c r="AH182" s="102">
        <f t="shared" si="49"/>
        <v>0.97582811101163835</v>
      </c>
      <c r="AI182" s="102">
        <f t="shared" si="50"/>
        <v>1.0318942169117569</v>
      </c>
      <c r="AJ182" s="102">
        <f t="shared" si="51"/>
        <v>0.99995412208235257</v>
      </c>
      <c r="AK182" s="102">
        <f t="shared" si="52"/>
        <v>0.99998956814435835</v>
      </c>
      <c r="AL182" s="102">
        <f t="shared" si="53"/>
        <v>0.99992705847074037</v>
      </c>
      <c r="AM182" s="102">
        <f t="shared" si="54"/>
        <v>0.99993411371971974</v>
      </c>
      <c r="AN182" s="102">
        <f t="shared" si="55"/>
        <v>0.99996079097669677</v>
      </c>
      <c r="AO182" s="102">
        <f t="shared" si="56"/>
        <v>0.99980452842482492</v>
      </c>
      <c r="AP182" s="102">
        <f t="shared" si="57"/>
        <v>0.99996543403504567</v>
      </c>
      <c r="AQ182" s="102">
        <f t="shared" si="58"/>
        <v>0.99998431424493128</v>
      </c>
      <c r="AR182" s="102">
        <f t="shared" si="59"/>
        <v>1.0329430633129337</v>
      </c>
      <c r="AS182" s="102">
        <f t="shared" si="60"/>
        <v>1.0015326286879691</v>
      </c>
      <c r="AT182" s="102">
        <f t="shared" si="61"/>
        <v>1.0153634251293957</v>
      </c>
      <c r="AU182" s="102">
        <f t="shared" si="62"/>
        <v>1.0193582598061461</v>
      </c>
      <c r="AV182" s="102">
        <f t="shared" si="63"/>
        <v>1.0433369855912882</v>
      </c>
      <c r="AW182" s="102">
        <f t="shared" si="64"/>
        <v>0.99982173811628217</v>
      </c>
      <c r="AX182" s="102">
        <f t="shared" si="65"/>
        <v>0.99982173811628217</v>
      </c>
      <c r="AY182" s="102">
        <f t="shared" si="66"/>
        <v>2.5882352941176472</v>
      </c>
      <c r="AZ182" s="102">
        <f t="shared" si="67"/>
        <v>1.0000045</v>
      </c>
      <c r="BA182" s="102">
        <f t="shared" si="68"/>
        <v>0.99999509404722975</v>
      </c>
      <c r="BB182" s="102">
        <f t="shared" si="69"/>
        <v>1.0418554303908647</v>
      </c>
      <c r="BC182" s="102">
        <f t="shared" si="70"/>
        <v>1</v>
      </c>
      <c r="BD182" s="13">
        <f t="shared" si="71"/>
        <v>1.0263712125556534</v>
      </c>
    </row>
    <row r="183" spans="2:56">
      <c r="B183" s="32" t="s">
        <v>196</v>
      </c>
      <c r="C183" s="40">
        <v>8000</v>
      </c>
      <c r="D183" s="77"/>
      <c r="E183" s="50"/>
      <c r="F183" s="55">
        <v>7300</v>
      </c>
      <c r="G183" s="51"/>
      <c r="H183" s="55"/>
      <c r="I183" s="51"/>
      <c r="J183" s="77"/>
      <c r="K183" s="41"/>
      <c r="L183" s="77"/>
      <c r="M183" s="51">
        <v>1460</v>
      </c>
      <c r="N183" s="55">
        <v>1460</v>
      </c>
      <c r="O183" s="51">
        <v>1065000</v>
      </c>
      <c r="P183" s="55">
        <v>355000</v>
      </c>
      <c r="Q183" s="51">
        <v>1420000</v>
      </c>
      <c r="R183" s="150">
        <v>1350000</v>
      </c>
      <c r="S183" s="6">
        <v>597000</v>
      </c>
      <c r="T183" s="55"/>
      <c r="U183" s="51"/>
      <c r="V183" s="77"/>
      <c r="W183" s="51"/>
      <c r="X183" s="55"/>
      <c r="Y183" s="51"/>
      <c r="Z183" s="55"/>
      <c r="AA183" s="55"/>
      <c r="AB183" s="100"/>
      <c r="AE183" s="106" t="s">
        <v>196</v>
      </c>
      <c r="AF183" s="102">
        <f t="shared" si="48"/>
        <v>1.0117581603966121</v>
      </c>
      <c r="AG183" s="102">
        <f>(9*((D183-(MIN($D$4:$D$224)))/(MAX($D$4:$D4403)-MIN($D$4:$D$224))))+1</f>
        <v>-0.125</v>
      </c>
      <c r="AH183" s="102">
        <f t="shared" si="49"/>
        <v>0.97582811101163835</v>
      </c>
      <c r="AI183" s="102">
        <f t="shared" si="50"/>
        <v>1.0999366857708825</v>
      </c>
      <c r="AJ183" s="102">
        <f t="shared" si="51"/>
        <v>0.99995412208235257</v>
      </c>
      <c r="AK183" s="102">
        <f t="shared" si="52"/>
        <v>0.99998956814435835</v>
      </c>
      <c r="AL183" s="102">
        <f t="shared" si="53"/>
        <v>0.99992705847074037</v>
      </c>
      <c r="AM183" s="102">
        <f t="shared" si="54"/>
        <v>0.99993411371971974</v>
      </c>
      <c r="AN183" s="102">
        <f t="shared" si="55"/>
        <v>0.99996079097669677</v>
      </c>
      <c r="AO183" s="102">
        <f t="shared" si="56"/>
        <v>0.99980452842482492</v>
      </c>
      <c r="AP183" s="102">
        <f t="shared" si="57"/>
        <v>1.1146615904743185</v>
      </c>
      <c r="AQ183" s="102">
        <f t="shared" si="58"/>
        <v>1.1144903262462769</v>
      </c>
      <c r="AR183" s="102">
        <f t="shared" si="59"/>
        <v>1.041208247014294</v>
      </c>
      <c r="AS183" s="102">
        <f t="shared" si="60"/>
        <v>1.0057622789254121</v>
      </c>
      <c r="AT183" s="102">
        <f t="shared" si="61"/>
        <v>1.0230614951182162</v>
      </c>
      <c r="AU183" s="102">
        <f t="shared" si="62"/>
        <v>1.0276253074783188</v>
      </c>
      <c r="AV183" s="102">
        <f t="shared" si="63"/>
        <v>1.0320059656990042</v>
      </c>
      <c r="AW183" s="102">
        <f t="shared" si="64"/>
        <v>0.99982173811628217</v>
      </c>
      <c r="AX183" s="102">
        <f t="shared" si="65"/>
        <v>0.99982173811628217</v>
      </c>
      <c r="AY183" s="102">
        <f t="shared" si="66"/>
        <v>0.47058823529411764</v>
      </c>
      <c r="AZ183" s="102">
        <f t="shared" si="67"/>
        <v>1</v>
      </c>
      <c r="BA183" s="102">
        <f t="shared" si="68"/>
        <v>0.99999509404722975</v>
      </c>
      <c r="BB183" s="102">
        <f t="shared" si="69"/>
        <v>0.99992341183826006</v>
      </c>
      <c r="BC183" s="102">
        <f t="shared" si="70"/>
        <v>1</v>
      </c>
      <c r="BD183" s="13">
        <f t="shared" si="71"/>
        <v>0.94962744030690971</v>
      </c>
    </row>
    <row r="184" spans="2:56">
      <c r="B184" s="32" t="s">
        <v>197</v>
      </c>
      <c r="C184" s="40"/>
      <c r="D184" s="77">
        <v>1</v>
      </c>
      <c r="E184" s="50">
        <v>2000</v>
      </c>
      <c r="F184" s="55">
        <v>793</v>
      </c>
      <c r="G184" s="51"/>
      <c r="H184" s="55"/>
      <c r="I184" s="51"/>
      <c r="J184" s="77"/>
      <c r="K184" s="41"/>
      <c r="L184" s="77"/>
      <c r="M184" s="50"/>
      <c r="N184" s="55"/>
      <c r="O184" s="51">
        <v>3421440</v>
      </c>
      <c r="P184" s="55"/>
      <c r="Q184" s="51">
        <v>3421440</v>
      </c>
      <c r="R184" s="150"/>
      <c r="S184" s="6"/>
      <c r="T184" s="55"/>
      <c r="U184" s="51"/>
      <c r="V184" s="77">
        <v>2</v>
      </c>
      <c r="W184" s="51">
        <v>50</v>
      </c>
      <c r="X184" s="55">
        <v>150000</v>
      </c>
      <c r="Y184" s="51"/>
      <c r="Z184" s="55"/>
      <c r="AA184" s="55">
        <v>2395008</v>
      </c>
      <c r="AB184" s="100"/>
      <c r="AE184" s="106" t="s">
        <v>197</v>
      </c>
      <c r="AF184" s="102">
        <f t="shared" si="48"/>
        <v>0.99832026280048403</v>
      </c>
      <c r="AG184" s="102">
        <f>(9*((D184-(MIN($D$4:$D$224)))/(MAX($D$4:$D4404)-MIN($D$4:$D$224))))+1</f>
        <v>1</v>
      </c>
      <c r="AH184" s="102">
        <f t="shared" si="49"/>
        <v>1.1047448522829006</v>
      </c>
      <c r="AI184" s="102">
        <f t="shared" si="50"/>
        <v>1.0100924599457342</v>
      </c>
      <c r="AJ184" s="102">
        <f t="shared" si="51"/>
        <v>0.99995412208235257</v>
      </c>
      <c r="AK184" s="102">
        <f t="shared" si="52"/>
        <v>0.99998956814435835</v>
      </c>
      <c r="AL184" s="102">
        <f t="shared" si="53"/>
        <v>0.99992705847074037</v>
      </c>
      <c r="AM184" s="102">
        <f t="shared" si="54"/>
        <v>0.99993411371971974</v>
      </c>
      <c r="AN184" s="102">
        <f t="shared" si="55"/>
        <v>0.99996079097669677</v>
      </c>
      <c r="AO184" s="102">
        <f t="shared" si="56"/>
        <v>0.99980452842482492</v>
      </c>
      <c r="AP184" s="102">
        <f t="shared" si="57"/>
        <v>0.99996543403504567</v>
      </c>
      <c r="AQ184" s="102">
        <f t="shared" si="58"/>
        <v>0.99998431424493128</v>
      </c>
      <c r="AR184" s="102">
        <f t="shared" si="59"/>
        <v>1.1324206851078151</v>
      </c>
      <c r="AS184" s="102">
        <f t="shared" si="60"/>
        <v>0.99999587352781072</v>
      </c>
      <c r="AT184" s="102">
        <f t="shared" si="61"/>
        <v>1.0555716765801184</v>
      </c>
      <c r="AU184" s="102">
        <f t="shared" si="62"/>
        <v>0.99999480055260781</v>
      </c>
      <c r="AV184" s="102">
        <f t="shared" si="63"/>
        <v>0.99998637477910002</v>
      </c>
      <c r="AW184" s="102">
        <f t="shared" si="64"/>
        <v>0.99982173811628217</v>
      </c>
      <c r="AX184" s="102">
        <f t="shared" si="65"/>
        <v>0.99982173811628217</v>
      </c>
      <c r="AY184" s="102">
        <f t="shared" si="66"/>
        <v>1.5294117647058822</v>
      </c>
      <c r="AZ184" s="102">
        <f t="shared" si="67"/>
        <v>1.00001125</v>
      </c>
      <c r="BA184" s="102">
        <f t="shared" si="68"/>
        <v>0.99999509404722975</v>
      </c>
      <c r="BB184" s="102">
        <f t="shared" si="69"/>
        <v>1.1326124020526664</v>
      </c>
      <c r="BC184" s="102">
        <f t="shared" si="70"/>
        <v>1</v>
      </c>
      <c r="BD184" s="13">
        <f t="shared" si="71"/>
        <v>1.0400967042797327</v>
      </c>
    </row>
    <row r="185" spans="2:56">
      <c r="B185" s="32" t="s">
        <v>198</v>
      </c>
      <c r="C185" s="40"/>
      <c r="D185" s="77"/>
      <c r="E185" s="50"/>
      <c r="F185" s="55">
        <v>1460</v>
      </c>
      <c r="G185" s="51"/>
      <c r="H185" s="55"/>
      <c r="I185" s="51"/>
      <c r="J185" s="77"/>
      <c r="K185" s="41"/>
      <c r="L185" s="77"/>
      <c r="M185" s="51">
        <v>1460</v>
      </c>
      <c r="N185" s="55">
        <v>1460</v>
      </c>
      <c r="O185" s="51">
        <v>946080</v>
      </c>
      <c r="P185" s="55"/>
      <c r="Q185" s="51">
        <v>946080</v>
      </c>
      <c r="R185" s="150">
        <v>946080</v>
      </c>
      <c r="S185" s="6">
        <v>305976</v>
      </c>
      <c r="T185" s="55"/>
      <c r="U185" s="51"/>
      <c r="V185" s="77"/>
      <c r="W185" s="51"/>
      <c r="X185" s="55"/>
      <c r="Y185" s="51"/>
      <c r="Z185" s="55"/>
      <c r="AA185" s="55">
        <v>244781</v>
      </c>
      <c r="AB185" s="100"/>
      <c r="AE185" s="106" t="s">
        <v>198</v>
      </c>
      <c r="AF185" s="102">
        <f t="shared" si="48"/>
        <v>0.99832026280048403</v>
      </c>
      <c r="AG185" s="102">
        <f>(9*((D185-(MIN($D$4:$D$224)))/(MAX($D$4:$D4405)-MIN($D$4:$D$224))))+1</f>
        <v>-0.125</v>
      </c>
      <c r="AH185" s="102">
        <f t="shared" si="49"/>
        <v>0.97582811101163835</v>
      </c>
      <c r="AI185" s="102">
        <f t="shared" si="50"/>
        <v>1.0193019418306848</v>
      </c>
      <c r="AJ185" s="102">
        <f t="shared" si="51"/>
        <v>0.99995412208235257</v>
      </c>
      <c r="AK185" s="102">
        <f t="shared" si="52"/>
        <v>0.99998956814435835</v>
      </c>
      <c r="AL185" s="102">
        <f t="shared" si="53"/>
        <v>0.99992705847074037</v>
      </c>
      <c r="AM185" s="102">
        <f t="shared" si="54"/>
        <v>0.99993411371971974</v>
      </c>
      <c r="AN185" s="102">
        <f t="shared" si="55"/>
        <v>0.99996079097669677</v>
      </c>
      <c r="AO185" s="102">
        <f t="shared" si="56"/>
        <v>0.99980452842482492</v>
      </c>
      <c r="AP185" s="102">
        <f t="shared" si="57"/>
        <v>1.1146615904743185</v>
      </c>
      <c r="AQ185" s="102">
        <f t="shared" si="58"/>
        <v>1.1144903262462769</v>
      </c>
      <c r="AR185" s="102">
        <f t="shared" si="59"/>
        <v>1.0366051240244951</v>
      </c>
      <c r="AS185" s="102">
        <f t="shared" si="60"/>
        <v>0.99999587352781072</v>
      </c>
      <c r="AT185" s="102">
        <f t="shared" si="61"/>
        <v>1.0153634251293957</v>
      </c>
      <c r="AU185" s="102">
        <f t="shared" si="62"/>
        <v>1.0193582598061461</v>
      </c>
      <c r="AV185" s="102">
        <f t="shared" si="63"/>
        <v>1.0163971391866522</v>
      </c>
      <c r="AW185" s="102">
        <f t="shared" si="64"/>
        <v>0.99982173811628217</v>
      </c>
      <c r="AX185" s="102">
        <f t="shared" si="65"/>
        <v>0.99982173811628217</v>
      </c>
      <c r="AY185" s="102">
        <f t="shared" si="66"/>
        <v>0.47058823529411764</v>
      </c>
      <c r="AZ185" s="102">
        <f t="shared" si="67"/>
        <v>1</v>
      </c>
      <c r="BA185" s="102">
        <f t="shared" si="68"/>
        <v>0.99999509404722975</v>
      </c>
      <c r="BB185" s="102">
        <f t="shared" si="69"/>
        <v>1.0134848461690318</v>
      </c>
      <c r="BC185" s="102">
        <f t="shared" si="70"/>
        <v>1</v>
      </c>
      <c r="BD185" s="13">
        <f t="shared" si="71"/>
        <v>0.94452516198331393</v>
      </c>
    </row>
    <row r="186" spans="2:56">
      <c r="B186" s="32" t="s">
        <v>199</v>
      </c>
      <c r="C186" s="40"/>
      <c r="D186" s="77">
        <v>1</v>
      </c>
      <c r="E186" s="50">
        <v>40000</v>
      </c>
      <c r="F186" s="55">
        <v>5040</v>
      </c>
      <c r="G186" s="51"/>
      <c r="H186" s="55"/>
      <c r="I186" s="51"/>
      <c r="J186" s="77"/>
      <c r="K186" s="41"/>
      <c r="L186" s="77"/>
      <c r="M186" s="50"/>
      <c r="N186" s="55"/>
      <c r="O186" s="51">
        <v>3888000</v>
      </c>
      <c r="P186" s="55"/>
      <c r="Q186" s="51">
        <v>3888000</v>
      </c>
      <c r="R186" s="150">
        <v>1269073</v>
      </c>
      <c r="S186" s="6">
        <v>1269073</v>
      </c>
      <c r="T186" s="55">
        <v>960800</v>
      </c>
      <c r="U186" s="51">
        <v>1059673</v>
      </c>
      <c r="V186" s="77">
        <v>1</v>
      </c>
      <c r="W186" s="51">
        <v>24880</v>
      </c>
      <c r="X186" s="55">
        <v>583200</v>
      </c>
      <c r="Y186" s="51">
        <v>960800</v>
      </c>
      <c r="Z186" s="55">
        <v>583200</v>
      </c>
      <c r="AA186" s="55">
        <v>1059673</v>
      </c>
      <c r="AB186" s="100"/>
      <c r="AE186" s="106" t="s">
        <v>199</v>
      </c>
      <c r="AF186" s="102">
        <f t="shared" si="48"/>
        <v>0.99832026280048403</v>
      </c>
      <c r="AG186" s="102">
        <f>(9*((D186-(MIN($D$4:$D$224)))/(MAX($D$4:$D4406)-MIN($D$4:$D$224))))+1</f>
        <v>1</v>
      </c>
      <c r="AH186" s="102">
        <f t="shared" si="49"/>
        <v>3.5541629364368843</v>
      </c>
      <c r="AI186" s="102">
        <f t="shared" si="50"/>
        <v>1.0687321444515594</v>
      </c>
      <c r="AJ186" s="102">
        <f t="shared" si="51"/>
        <v>0.99995412208235257</v>
      </c>
      <c r="AK186" s="102">
        <f t="shared" si="52"/>
        <v>0.99998956814435835</v>
      </c>
      <c r="AL186" s="102">
        <f t="shared" si="53"/>
        <v>0.99992705847074037</v>
      </c>
      <c r="AM186" s="102">
        <f t="shared" si="54"/>
        <v>0.99993411371971974</v>
      </c>
      <c r="AN186" s="102">
        <f t="shared" si="55"/>
        <v>0.99996079097669677</v>
      </c>
      <c r="AO186" s="102">
        <f t="shared" si="56"/>
        <v>0.99980452842482492</v>
      </c>
      <c r="AP186" s="102">
        <f t="shared" si="57"/>
        <v>0.99996543403504567</v>
      </c>
      <c r="AQ186" s="102">
        <f t="shared" si="58"/>
        <v>0.99998431424493128</v>
      </c>
      <c r="AR186" s="102">
        <f t="shared" si="59"/>
        <v>1.150480162589488</v>
      </c>
      <c r="AS186" s="102">
        <f t="shared" si="60"/>
        <v>0.99999587352781072</v>
      </c>
      <c r="AT186" s="102">
        <f t="shared" si="61"/>
        <v>1.0631501951781603</v>
      </c>
      <c r="AU186" s="102">
        <f t="shared" si="62"/>
        <v>1.0259689711568545</v>
      </c>
      <c r="AV186" s="102">
        <f t="shared" si="63"/>
        <v>1.0680520335856254</v>
      </c>
      <c r="AW186" s="102">
        <f t="shared" si="64"/>
        <v>1.2013205826763471</v>
      </c>
      <c r="AX186" s="102">
        <f t="shared" si="65"/>
        <v>1.2220562147102638</v>
      </c>
      <c r="AY186" s="102">
        <f t="shared" si="66"/>
        <v>1</v>
      </c>
      <c r="AZ186" s="102">
        <f t="shared" si="67"/>
        <v>1.005598</v>
      </c>
      <c r="BA186" s="102">
        <f t="shared" si="68"/>
        <v>1.2518570355612249</v>
      </c>
      <c r="BB186" s="102">
        <f t="shared" si="69"/>
        <v>1.0586317503187457</v>
      </c>
      <c r="BC186" s="102">
        <f t="shared" si="70"/>
        <v>1</v>
      </c>
      <c r="BD186" s="13">
        <f t="shared" si="71"/>
        <v>1.1528269205455051</v>
      </c>
    </row>
    <row r="187" spans="2:56">
      <c r="B187" s="32" t="s">
        <v>200</v>
      </c>
      <c r="C187" s="40">
        <v>1000</v>
      </c>
      <c r="D187" s="77"/>
      <c r="E187" s="50"/>
      <c r="F187" s="55">
        <v>1460</v>
      </c>
      <c r="G187" s="51">
        <v>1460</v>
      </c>
      <c r="H187" s="55"/>
      <c r="I187" s="51">
        <v>949</v>
      </c>
      <c r="J187" s="55">
        <v>450</v>
      </c>
      <c r="K187" s="41">
        <v>1399</v>
      </c>
      <c r="L187" s="77"/>
      <c r="M187" s="50"/>
      <c r="N187" s="55"/>
      <c r="O187" s="51">
        <v>217728</v>
      </c>
      <c r="P187" s="55"/>
      <c r="Q187" s="51">
        <v>217728</v>
      </c>
      <c r="R187" s="150"/>
      <c r="S187" s="6">
        <v>108200.21</v>
      </c>
      <c r="T187" s="55"/>
      <c r="U187" s="51"/>
      <c r="V187" s="77">
        <v>2</v>
      </c>
      <c r="W187" s="51">
        <v>50</v>
      </c>
      <c r="X187" s="55"/>
      <c r="Y187" s="51"/>
      <c r="Z187" s="55"/>
      <c r="AA187" s="55"/>
      <c r="AB187" s="100"/>
      <c r="AE187" s="106" t="s">
        <v>200</v>
      </c>
      <c r="AF187" s="102">
        <f t="shared" si="48"/>
        <v>1</v>
      </c>
      <c r="AG187" s="102">
        <f>(9*((D187-(MIN($D$4:$D$224)))/(MAX($D$4:$D4407)-MIN($D$4:$D$224))))+1</f>
        <v>-0.125</v>
      </c>
      <c r="AH187" s="102">
        <f t="shared" si="49"/>
        <v>0.97582811101163835</v>
      </c>
      <c r="AI187" s="102">
        <f t="shared" si="50"/>
        <v>1.0193019418306848</v>
      </c>
      <c r="AJ187" s="102">
        <f t="shared" si="51"/>
        <v>1.1594345024758297</v>
      </c>
      <c r="AK187" s="102">
        <f t="shared" si="52"/>
        <v>0.99998956814435835</v>
      </c>
      <c r="AL187" s="102">
        <f t="shared" si="53"/>
        <v>1.2883500220850741</v>
      </c>
      <c r="AM187" s="102">
        <f t="shared" si="54"/>
        <v>1.1481782443502515</v>
      </c>
      <c r="AN187" s="102">
        <f t="shared" si="55"/>
        <v>1.2742279089827873</v>
      </c>
      <c r="AO187" s="102">
        <f t="shared" si="56"/>
        <v>0.99980452842482492</v>
      </c>
      <c r="AP187" s="102">
        <f t="shared" si="57"/>
        <v>0.99996543403504567</v>
      </c>
      <c r="AQ187" s="102">
        <f t="shared" si="58"/>
        <v>0.99998431424493128</v>
      </c>
      <c r="AR187" s="102">
        <f t="shared" si="59"/>
        <v>1.0084122730669947</v>
      </c>
      <c r="AS187" s="102">
        <f t="shared" si="60"/>
        <v>0.99999587352781072</v>
      </c>
      <c r="AT187" s="102">
        <f t="shared" si="61"/>
        <v>1.0035325155402304</v>
      </c>
      <c r="AU187" s="102">
        <f t="shared" si="62"/>
        <v>0.99999480055260781</v>
      </c>
      <c r="AV187" s="102">
        <f t="shared" si="63"/>
        <v>1.0057896016830326</v>
      </c>
      <c r="AW187" s="102">
        <f t="shared" si="64"/>
        <v>0.99982173811628217</v>
      </c>
      <c r="AX187" s="102">
        <f t="shared" si="65"/>
        <v>0.99982173811628217</v>
      </c>
      <c r="AY187" s="102">
        <f t="shared" si="66"/>
        <v>1.5294117647058822</v>
      </c>
      <c r="AZ187" s="102">
        <f t="shared" si="67"/>
        <v>1.00001125</v>
      </c>
      <c r="BA187" s="102">
        <f t="shared" si="68"/>
        <v>0.99999509404722975</v>
      </c>
      <c r="BB187" s="102">
        <f t="shared" si="69"/>
        <v>0.99992341183826006</v>
      </c>
      <c r="BC187" s="102">
        <f t="shared" si="70"/>
        <v>1</v>
      </c>
      <c r="BD187" s="13">
        <f t="shared" si="71"/>
        <v>1.0119489431991682</v>
      </c>
    </row>
    <row r="188" spans="2:56">
      <c r="B188" s="32" t="s">
        <v>201</v>
      </c>
      <c r="C188" s="40"/>
      <c r="D188" s="77">
        <v>4</v>
      </c>
      <c r="E188" s="50">
        <v>70000</v>
      </c>
      <c r="F188" s="55">
        <v>1866.24</v>
      </c>
      <c r="G188" s="51">
        <v>1866.24</v>
      </c>
      <c r="H188" s="55">
        <v>10.08</v>
      </c>
      <c r="I188" s="51">
        <v>1213.05</v>
      </c>
      <c r="J188" s="55">
        <v>643.11</v>
      </c>
      <c r="K188" s="41">
        <v>1866.24</v>
      </c>
      <c r="L188" s="55">
        <v>20</v>
      </c>
      <c r="M188" s="51">
        <v>92</v>
      </c>
      <c r="N188" s="55">
        <v>102.08</v>
      </c>
      <c r="O188" s="51">
        <v>1928448</v>
      </c>
      <c r="P188" s="55"/>
      <c r="Q188" s="51">
        <v>1928448</v>
      </c>
      <c r="R188" s="150">
        <v>1928448</v>
      </c>
      <c r="S188" s="6"/>
      <c r="T188" s="55"/>
      <c r="U188" s="51"/>
      <c r="V188" s="77"/>
      <c r="W188" s="51"/>
      <c r="X188" s="55"/>
      <c r="Y188" s="51"/>
      <c r="Z188" s="55"/>
      <c r="AA188" s="55">
        <v>1542758</v>
      </c>
      <c r="AB188" s="100"/>
      <c r="AE188" s="106" t="s">
        <v>201</v>
      </c>
      <c r="AF188" s="102">
        <f t="shared" si="48"/>
        <v>0.99832026280048403</v>
      </c>
      <c r="AG188" s="102">
        <f>(9*((D188-(MIN($D$4:$D$224)))/(MAX($D$4:$D4408)-MIN($D$4:$D$224))))+1</f>
        <v>4.375</v>
      </c>
      <c r="AH188" s="102">
        <f t="shared" si="49"/>
        <v>5.4879140555058195</v>
      </c>
      <c r="AI188" s="102">
        <f t="shared" si="50"/>
        <v>1.0249110271694291</v>
      </c>
      <c r="AJ188" s="102">
        <f t="shared" si="51"/>
        <v>1.2038093721546286</v>
      </c>
      <c r="AK188" s="102">
        <f t="shared" si="52"/>
        <v>1.010504878631155</v>
      </c>
      <c r="AL188" s="102">
        <f t="shared" si="53"/>
        <v>1.3686009004226556</v>
      </c>
      <c r="AM188" s="102">
        <f t="shared" si="54"/>
        <v>1.2117947422748336</v>
      </c>
      <c r="AN188" s="102">
        <f t="shared" si="55"/>
        <v>1.3658280292237919</v>
      </c>
      <c r="AO188" s="102">
        <f t="shared" si="56"/>
        <v>1.0193516859423359</v>
      </c>
      <c r="AP188" s="102">
        <f t="shared" si="57"/>
        <v>1.007192863070945</v>
      </c>
      <c r="AQ188" s="102">
        <f t="shared" si="58"/>
        <v>1.0079903236319843</v>
      </c>
      <c r="AR188" s="102">
        <f t="shared" si="59"/>
        <v>1.0746303571664619</v>
      </c>
      <c r="AS188" s="102">
        <f t="shared" si="60"/>
        <v>0.99999587352781072</v>
      </c>
      <c r="AT188" s="102">
        <f t="shared" si="61"/>
        <v>1.0313204170663841</v>
      </c>
      <c r="AU188" s="102">
        <f t="shared" si="62"/>
        <v>1.0394644270858475</v>
      </c>
      <c r="AV188" s="102">
        <f t="shared" si="63"/>
        <v>0.99998637477910002</v>
      </c>
      <c r="AW188" s="102">
        <f t="shared" si="64"/>
        <v>0.99982173811628217</v>
      </c>
      <c r="AX188" s="102">
        <f t="shared" si="65"/>
        <v>0.99982173811628217</v>
      </c>
      <c r="AY188" s="102">
        <f t="shared" si="66"/>
        <v>0.47058823529411764</v>
      </c>
      <c r="AZ188" s="102">
        <f t="shared" si="67"/>
        <v>1</v>
      </c>
      <c r="BA188" s="102">
        <f t="shared" si="68"/>
        <v>0.99999509404722975</v>
      </c>
      <c r="BB188" s="102">
        <f t="shared" si="69"/>
        <v>1.0853957781790811</v>
      </c>
      <c r="BC188" s="102">
        <f t="shared" si="70"/>
        <v>1</v>
      </c>
      <c r="BD188" s="13">
        <f t="shared" si="71"/>
        <v>1.365926590591944</v>
      </c>
    </row>
    <row r="189" spans="2:56">
      <c r="B189" s="32" t="s">
        <v>202</v>
      </c>
      <c r="C189" s="40">
        <v>16320</v>
      </c>
      <c r="D189" s="77"/>
      <c r="E189" s="50"/>
      <c r="F189" s="55">
        <v>4704</v>
      </c>
      <c r="G189" s="51">
        <v>960</v>
      </c>
      <c r="H189" s="55"/>
      <c r="I189" s="51">
        <v>576</v>
      </c>
      <c r="J189" s="55">
        <v>384</v>
      </c>
      <c r="K189" s="41">
        <v>960</v>
      </c>
      <c r="L189" s="55">
        <v>211</v>
      </c>
      <c r="M189" s="51">
        <v>499</v>
      </c>
      <c r="N189" s="55">
        <v>499</v>
      </c>
      <c r="O189" s="51">
        <v>1066344</v>
      </c>
      <c r="P189" s="55">
        <v>528768</v>
      </c>
      <c r="Q189" s="51">
        <v>1595112</v>
      </c>
      <c r="R189" s="150">
        <v>1595112</v>
      </c>
      <c r="S189" s="6">
        <v>1354068</v>
      </c>
      <c r="T189" s="55"/>
      <c r="U189" s="51"/>
      <c r="V189" s="77"/>
      <c r="W189" s="51"/>
      <c r="X189" s="55"/>
      <c r="Y189" s="51"/>
      <c r="Z189" s="55"/>
      <c r="AA189" s="55"/>
      <c r="AB189" s="100"/>
      <c r="AE189" s="106" t="s">
        <v>202</v>
      </c>
      <c r="AF189" s="102">
        <f t="shared" si="48"/>
        <v>1.0257335738965854</v>
      </c>
      <c r="AG189" s="102">
        <f>(9*((D189-(MIN($D$4:$D$224)))/(MAX($D$4:$D4409)-MIN($D$4:$D$224))))+1</f>
        <v>-0.125</v>
      </c>
      <c r="AH189" s="102">
        <f t="shared" si="49"/>
        <v>0.97582811101163835</v>
      </c>
      <c r="AI189" s="102">
        <f t="shared" si="50"/>
        <v>1.0640928852111646</v>
      </c>
      <c r="AJ189" s="102">
        <f t="shared" si="51"/>
        <v>1.1048179338479267</v>
      </c>
      <c r="AK189" s="102">
        <f t="shared" si="52"/>
        <v>0.99998956814435835</v>
      </c>
      <c r="AL189" s="102">
        <f t="shared" si="53"/>
        <v>1.1749867286939819</v>
      </c>
      <c r="AM189" s="102">
        <f t="shared" si="54"/>
        <v>1.1264357718577735</v>
      </c>
      <c r="AN189" s="102">
        <f t="shared" si="55"/>
        <v>1.1881641028321983</v>
      </c>
      <c r="AO189" s="102">
        <f t="shared" si="56"/>
        <v>1.2060270402345659</v>
      </c>
      <c r="AP189" s="102">
        <f t="shared" si="57"/>
        <v>1.0391663806536737</v>
      </c>
      <c r="AQ189" s="102">
        <f t="shared" si="58"/>
        <v>1.0391202731412816</v>
      </c>
      <c r="AR189" s="102">
        <f t="shared" si="59"/>
        <v>1.0412602702004552</v>
      </c>
      <c r="AS189" s="102">
        <f t="shared" si="60"/>
        <v>1.0085848612722583</v>
      </c>
      <c r="AT189" s="102">
        <f t="shared" si="61"/>
        <v>1.0259059085885958</v>
      </c>
      <c r="AU189" s="102">
        <f t="shared" si="62"/>
        <v>1.032642025118004</v>
      </c>
      <c r="AV189" s="102">
        <f t="shared" si="63"/>
        <v>1.0726106686446493</v>
      </c>
      <c r="AW189" s="102">
        <f t="shared" si="64"/>
        <v>0.99982173811628217</v>
      </c>
      <c r="AX189" s="102">
        <f t="shared" si="65"/>
        <v>0.99982173811628217</v>
      </c>
      <c r="AY189" s="102">
        <f t="shared" si="66"/>
        <v>0.47058823529411764</v>
      </c>
      <c r="AZ189" s="102">
        <f t="shared" si="67"/>
        <v>1</v>
      </c>
      <c r="BA189" s="102">
        <f t="shared" si="68"/>
        <v>0.99999509404722975</v>
      </c>
      <c r="BB189" s="102">
        <f t="shared" si="69"/>
        <v>0.99992341183826006</v>
      </c>
      <c r="BC189" s="102">
        <f t="shared" si="70"/>
        <v>1</v>
      </c>
      <c r="BD189" s="13">
        <f t="shared" si="71"/>
        <v>0.97793818003172006</v>
      </c>
    </row>
    <row r="190" spans="2:56">
      <c r="B190" s="32" t="s">
        <v>203</v>
      </c>
      <c r="C190" s="40"/>
      <c r="D190" s="77">
        <v>3</v>
      </c>
      <c r="E190" s="50">
        <v>50000</v>
      </c>
      <c r="F190" s="55">
        <v>838.14</v>
      </c>
      <c r="G190" s="51">
        <v>838.14</v>
      </c>
      <c r="H190" s="55">
        <v>0.14000000000000001</v>
      </c>
      <c r="I190" s="51">
        <v>514</v>
      </c>
      <c r="J190" s="55">
        <v>162</v>
      </c>
      <c r="K190" s="41">
        <v>676.14</v>
      </c>
      <c r="L190" s="77"/>
      <c r="M190" s="51">
        <v>514</v>
      </c>
      <c r="N190" s="55">
        <v>514.14</v>
      </c>
      <c r="O190" s="51">
        <v>233280</v>
      </c>
      <c r="P190" s="55"/>
      <c r="Q190" s="51">
        <v>233280</v>
      </c>
      <c r="R190" s="150">
        <v>233280</v>
      </c>
      <c r="S190" s="6"/>
      <c r="T190" s="55"/>
      <c r="U190" s="51"/>
      <c r="V190" s="77"/>
      <c r="W190" s="51"/>
      <c r="X190" s="55"/>
      <c r="Y190" s="51"/>
      <c r="Z190" s="55"/>
      <c r="AA190" s="55">
        <v>186624</v>
      </c>
      <c r="AB190" s="100"/>
      <c r="AE190" s="106" t="s">
        <v>203</v>
      </c>
      <c r="AF190" s="102">
        <f t="shared" si="48"/>
        <v>0.99832026280048403</v>
      </c>
      <c r="AG190" s="102">
        <f>(9*((D190-(MIN($D$4:$D$224)))/(MAX($D$4:$D4410)-MIN($D$4:$D$224))))+1</f>
        <v>3.25</v>
      </c>
      <c r="AH190" s="102">
        <f t="shared" si="49"/>
        <v>4.1987466427931963</v>
      </c>
      <c r="AI190" s="102">
        <f t="shared" si="50"/>
        <v>1.0107157223329706</v>
      </c>
      <c r="AJ190" s="102">
        <f t="shared" si="51"/>
        <v>1.0915067837419341</v>
      </c>
      <c r="AK190" s="102">
        <f t="shared" si="52"/>
        <v>1.0001356141233417</v>
      </c>
      <c r="AL190" s="102">
        <f t="shared" si="53"/>
        <v>1.1561435003018969</v>
      </c>
      <c r="AM190" s="102">
        <f t="shared" si="54"/>
        <v>1.0533020007467111</v>
      </c>
      <c r="AN190" s="102">
        <f t="shared" si="55"/>
        <v>1.1325147360579249</v>
      </c>
      <c r="AO190" s="102">
        <f t="shared" si="56"/>
        <v>0.99980452842482492</v>
      </c>
      <c r="AP190" s="102">
        <f t="shared" si="57"/>
        <v>1.0403447658225704</v>
      </c>
      <c r="AQ190" s="102">
        <f t="shared" si="58"/>
        <v>1.0403076847999804</v>
      </c>
      <c r="AR190" s="102">
        <f t="shared" si="59"/>
        <v>1.009014255649717</v>
      </c>
      <c r="AS190" s="102">
        <f t="shared" si="60"/>
        <v>0.99999587352781072</v>
      </c>
      <c r="AT190" s="102">
        <f t="shared" si="61"/>
        <v>1.0037851328268317</v>
      </c>
      <c r="AU190" s="102">
        <f t="shared" si="62"/>
        <v>1.0047693521493708</v>
      </c>
      <c r="AV190" s="102">
        <f t="shared" si="63"/>
        <v>0.99998637477910002</v>
      </c>
      <c r="AW190" s="102">
        <f t="shared" si="64"/>
        <v>0.99982173811628217</v>
      </c>
      <c r="AX190" s="102">
        <f t="shared" si="65"/>
        <v>0.99982173811628217</v>
      </c>
      <c r="AY190" s="102">
        <f t="shared" si="66"/>
        <v>0.47058823529411764</v>
      </c>
      <c r="AZ190" s="102">
        <f t="shared" si="67"/>
        <v>1</v>
      </c>
      <c r="BA190" s="102">
        <f t="shared" si="68"/>
        <v>0.99999509404722975</v>
      </c>
      <c r="BB190" s="102">
        <f t="shared" si="69"/>
        <v>1.0102628136731489</v>
      </c>
      <c r="BC190" s="102">
        <f t="shared" si="70"/>
        <v>1</v>
      </c>
      <c r="BD190" s="13">
        <f t="shared" si="71"/>
        <v>1.2279117854219053</v>
      </c>
    </row>
    <row r="191" spans="2:56">
      <c r="B191" s="32" t="s">
        <v>204</v>
      </c>
      <c r="C191" s="40">
        <v>30000</v>
      </c>
      <c r="D191" s="77"/>
      <c r="E191" s="50"/>
      <c r="F191" s="55"/>
      <c r="G191" s="51"/>
      <c r="H191" s="55"/>
      <c r="I191" s="51"/>
      <c r="J191" s="77"/>
      <c r="K191" s="41"/>
      <c r="L191" s="77"/>
      <c r="M191" s="50"/>
      <c r="N191" s="55"/>
      <c r="O191" s="51">
        <v>124416</v>
      </c>
      <c r="P191" s="55"/>
      <c r="Q191" s="51">
        <v>124416</v>
      </c>
      <c r="R191" s="150">
        <v>45360</v>
      </c>
      <c r="S191" s="6"/>
      <c r="T191" s="55"/>
      <c r="U191" s="51"/>
      <c r="V191" s="77">
        <v>1</v>
      </c>
      <c r="W191" s="51"/>
      <c r="X191" s="55"/>
      <c r="Y191" s="51"/>
      <c r="Z191" s="55"/>
      <c r="AA191" s="55">
        <v>36288</v>
      </c>
      <c r="AB191" s="100"/>
      <c r="AE191" s="106" t="s">
        <v>204</v>
      </c>
      <c r="AF191" s="102">
        <f t="shared" si="48"/>
        <v>1.0487123787859642</v>
      </c>
      <c r="AG191" s="102">
        <f>(9*((D191-(MIN($D$4:$D$224)))/(MAX($D$4:$D4411)-MIN($D$4:$D$224))))+1</f>
        <v>-0.125</v>
      </c>
      <c r="AH191" s="102">
        <f t="shared" si="49"/>
        <v>0.97582811101163835</v>
      </c>
      <c r="AI191" s="102">
        <f t="shared" si="50"/>
        <v>0.99914325584563535</v>
      </c>
      <c r="AJ191" s="102">
        <f t="shared" si="51"/>
        <v>0.99995412208235257</v>
      </c>
      <c r="AK191" s="102">
        <f t="shared" si="52"/>
        <v>0.99998956814435835</v>
      </c>
      <c r="AL191" s="102">
        <f t="shared" si="53"/>
        <v>0.99992705847074037</v>
      </c>
      <c r="AM191" s="102">
        <f t="shared" si="54"/>
        <v>0.99993411371971974</v>
      </c>
      <c r="AN191" s="102">
        <f t="shared" si="55"/>
        <v>0.99996079097669677</v>
      </c>
      <c r="AO191" s="102">
        <f t="shared" si="56"/>
        <v>0.99980452842482492</v>
      </c>
      <c r="AP191" s="102">
        <f t="shared" si="57"/>
        <v>0.99996543403504567</v>
      </c>
      <c r="AQ191" s="102">
        <f t="shared" si="58"/>
        <v>0.99998431424493128</v>
      </c>
      <c r="AR191" s="102">
        <f t="shared" si="59"/>
        <v>1.00480037757066</v>
      </c>
      <c r="AS191" s="102">
        <f t="shared" si="60"/>
        <v>0.99999587352781072</v>
      </c>
      <c r="AT191" s="102">
        <f t="shared" si="61"/>
        <v>1.0020168118206219</v>
      </c>
      <c r="AU191" s="102">
        <f t="shared" si="62"/>
        <v>1.0009231855853118</v>
      </c>
      <c r="AV191" s="102">
        <f t="shared" si="63"/>
        <v>0.99998637477910002</v>
      </c>
      <c r="AW191" s="102">
        <f t="shared" si="64"/>
        <v>0.99982173811628217</v>
      </c>
      <c r="AX191" s="102">
        <f t="shared" si="65"/>
        <v>0.99982173811628217</v>
      </c>
      <c r="AY191" s="102">
        <f t="shared" si="66"/>
        <v>1</v>
      </c>
      <c r="AZ191" s="102">
        <f t="shared" si="67"/>
        <v>1</v>
      </c>
      <c r="BA191" s="102">
        <f t="shared" si="68"/>
        <v>0.99999509404722975</v>
      </c>
      <c r="BB191" s="102">
        <f t="shared" si="69"/>
        <v>1.0019338510839328</v>
      </c>
      <c r="BC191" s="102">
        <f t="shared" si="70"/>
        <v>1</v>
      </c>
      <c r="BD191" s="13">
        <f t="shared" si="71"/>
        <v>0.95447911334954749</v>
      </c>
    </row>
    <row r="192" spans="2:56">
      <c r="B192" s="32" t="s">
        <v>205</v>
      </c>
      <c r="C192" s="40"/>
      <c r="D192" s="77">
        <v>5</v>
      </c>
      <c r="E192" s="50">
        <v>19500</v>
      </c>
      <c r="F192" s="55">
        <v>726</v>
      </c>
      <c r="G192" s="51"/>
      <c r="H192" s="55"/>
      <c r="I192" s="51"/>
      <c r="J192" s="77"/>
      <c r="K192" s="41"/>
      <c r="L192" s="77"/>
      <c r="M192" s="50"/>
      <c r="N192" s="55"/>
      <c r="O192" s="51">
        <v>208396.79999999999</v>
      </c>
      <c r="P192" s="55"/>
      <c r="Q192" s="51">
        <v>208396.79999999999</v>
      </c>
      <c r="R192" s="150"/>
      <c r="S192" s="6"/>
      <c r="T192" s="55">
        <v>139968</v>
      </c>
      <c r="U192" s="51"/>
      <c r="V192" s="77">
        <v>1</v>
      </c>
      <c r="W192" s="51">
        <v>3600</v>
      </c>
      <c r="X192" s="55"/>
      <c r="Y192" s="51">
        <v>139968</v>
      </c>
      <c r="Z192" s="55"/>
      <c r="AA192" s="55">
        <v>139968</v>
      </c>
      <c r="AB192" s="100"/>
      <c r="AE192" s="106" t="s">
        <v>205</v>
      </c>
      <c r="AF192" s="102">
        <f t="shared" si="48"/>
        <v>0.99832026280048403</v>
      </c>
      <c r="AG192" s="102">
        <f>(9*((D192-(MIN($D$4:$D$224)))/(MAX($D$4:$D4412)-MIN($D$4:$D$224))))+1</f>
        <v>5.5</v>
      </c>
      <c r="AH192" s="102">
        <f t="shared" si="49"/>
        <v>2.2327663384064458</v>
      </c>
      <c r="AI192" s="102">
        <f t="shared" si="50"/>
        <v>1.0091673695614887</v>
      </c>
      <c r="AJ192" s="102">
        <f t="shared" si="51"/>
        <v>0.99995412208235257</v>
      </c>
      <c r="AK192" s="102">
        <f t="shared" si="52"/>
        <v>0.99998956814435835</v>
      </c>
      <c r="AL192" s="102">
        <f t="shared" si="53"/>
        <v>0.99992705847074037</v>
      </c>
      <c r="AM192" s="102">
        <f t="shared" si="54"/>
        <v>0.99993411371971974</v>
      </c>
      <c r="AN192" s="102">
        <f t="shared" si="55"/>
        <v>0.99996079097669677</v>
      </c>
      <c r="AO192" s="102">
        <f t="shared" si="56"/>
        <v>0.99980452842482492</v>
      </c>
      <c r="AP192" s="102">
        <f t="shared" si="57"/>
        <v>0.99996543403504567</v>
      </c>
      <c r="AQ192" s="102">
        <f t="shared" si="58"/>
        <v>0.99998431424493128</v>
      </c>
      <c r="AR192" s="102">
        <f t="shared" si="59"/>
        <v>1.0080510835173611</v>
      </c>
      <c r="AS192" s="102">
        <f t="shared" si="60"/>
        <v>0.99999587352781072</v>
      </c>
      <c r="AT192" s="102">
        <f t="shared" si="61"/>
        <v>1.0033809451682694</v>
      </c>
      <c r="AU192" s="102">
        <f t="shared" si="62"/>
        <v>0.99999480055260781</v>
      </c>
      <c r="AV192" s="102">
        <f t="shared" si="63"/>
        <v>0.99998637477910002</v>
      </c>
      <c r="AW192" s="102">
        <f t="shared" si="64"/>
        <v>1.0291758079282962</v>
      </c>
      <c r="AX192" s="102">
        <f t="shared" si="65"/>
        <v>0.99982173811628217</v>
      </c>
      <c r="AY192" s="102">
        <f t="shared" si="66"/>
        <v>1</v>
      </c>
      <c r="AZ192" s="102">
        <f t="shared" si="67"/>
        <v>1.00081</v>
      </c>
      <c r="BA192" s="102">
        <f t="shared" si="68"/>
        <v>0.99999509404722975</v>
      </c>
      <c r="BB192" s="102">
        <f t="shared" si="69"/>
        <v>1.0076779632144266</v>
      </c>
      <c r="BC192" s="102">
        <f t="shared" si="70"/>
        <v>1</v>
      </c>
      <c r="BD192" s="13">
        <f t="shared" si="71"/>
        <v>1.2411943159049363</v>
      </c>
    </row>
    <row r="193" spans="2:56">
      <c r="B193" s="32" t="s">
        <v>206</v>
      </c>
      <c r="C193" s="40">
        <v>18000</v>
      </c>
      <c r="D193" s="77">
        <v>1</v>
      </c>
      <c r="E193" s="50">
        <v>500</v>
      </c>
      <c r="F193" s="55">
        <v>163.19999999999999</v>
      </c>
      <c r="G193" s="51"/>
      <c r="H193" s="55"/>
      <c r="I193" s="51"/>
      <c r="J193" s="77"/>
      <c r="K193" s="41"/>
      <c r="L193" s="55">
        <v>32.64</v>
      </c>
      <c r="M193" s="51">
        <v>32.64</v>
      </c>
      <c r="N193" s="55">
        <v>32.64</v>
      </c>
      <c r="O193" s="51">
        <v>435456</v>
      </c>
      <c r="P193" s="55"/>
      <c r="Q193" s="51">
        <v>435456</v>
      </c>
      <c r="R193" s="150">
        <v>230400</v>
      </c>
      <c r="S193" s="6">
        <v>144000</v>
      </c>
      <c r="T193" s="55"/>
      <c r="U193" s="51"/>
      <c r="V193" s="77">
        <v>2</v>
      </c>
      <c r="W193" s="51">
        <v>622080</v>
      </c>
      <c r="X193" s="55">
        <v>62208</v>
      </c>
      <c r="Y193" s="51"/>
      <c r="Z193" s="55"/>
      <c r="AA193" s="55">
        <v>115200</v>
      </c>
      <c r="AB193" s="100"/>
      <c r="AE193" s="106" t="s">
        <v>206</v>
      </c>
      <c r="AF193" s="102">
        <f t="shared" si="48"/>
        <v>1.0285555323917721</v>
      </c>
      <c r="AG193" s="102">
        <f>(9*((D193-(MIN($D$4:$D$224)))/(MAX($D$4:$D4413)-MIN($D$4:$D$224))))+1</f>
        <v>1</v>
      </c>
      <c r="AH193" s="102">
        <f t="shared" si="49"/>
        <v>1.0080572963294538</v>
      </c>
      <c r="AI193" s="102">
        <f t="shared" si="50"/>
        <v>1.0013966103338272</v>
      </c>
      <c r="AJ193" s="102">
        <f t="shared" si="51"/>
        <v>0.99995412208235257</v>
      </c>
      <c r="AK193" s="102">
        <f t="shared" si="52"/>
        <v>0.99998956814435835</v>
      </c>
      <c r="AL193" s="102">
        <f t="shared" si="53"/>
        <v>0.99992705847074037</v>
      </c>
      <c r="AM193" s="102">
        <f t="shared" si="54"/>
        <v>0.99993411371971974</v>
      </c>
      <c r="AN193" s="102">
        <f t="shared" si="55"/>
        <v>0.99996079097669677</v>
      </c>
      <c r="AO193" s="102">
        <f t="shared" si="56"/>
        <v>1.0317054894934028</v>
      </c>
      <c r="AP193" s="102">
        <f t="shared" si="57"/>
        <v>1.0025296001625648</v>
      </c>
      <c r="AQ193" s="102">
        <f t="shared" si="58"/>
        <v>1.0025442294721394</v>
      </c>
      <c r="AR193" s="102">
        <f t="shared" si="59"/>
        <v>1.0168400292251087</v>
      </c>
      <c r="AS193" s="102">
        <f t="shared" si="60"/>
        <v>0.99999587352781072</v>
      </c>
      <c r="AT193" s="102">
        <f t="shared" si="61"/>
        <v>1.0070691575526498</v>
      </c>
      <c r="AU193" s="102">
        <f t="shared" si="62"/>
        <v>1.0047104070679291</v>
      </c>
      <c r="AV193" s="102">
        <f t="shared" si="63"/>
        <v>1.0077096931919411</v>
      </c>
      <c r="AW193" s="102">
        <f t="shared" si="64"/>
        <v>0.99982173811628217</v>
      </c>
      <c r="AX193" s="102">
        <f t="shared" si="65"/>
        <v>0.99982173811628217</v>
      </c>
      <c r="AY193" s="102">
        <f t="shared" si="66"/>
        <v>1.5294117647058822</v>
      </c>
      <c r="AZ193" s="102">
        <f t="shared" si="67"/>
        <v>1.1399680000000001</v>
      </c>
      <c r="BA193" s="102">
        <f t="shared" si="68"/>
        <v>0.99999509404722975</v>
      </c>
      <c r="BB193" s="102">
        <f t="shared" si="69"/>
        <v>1.0063057586499198</v>
      </c>
      <c r="BC193" s="102">
        <f t="shared" si="70"/>
        <v>1</v>
      </c>
      <c r="BD193" s="13">
        <f t="shared" si="71"/>
        <v>1.0327584860740859</v>
      </c>
    </row>
    <row r="194" spans="2:56">
      <c r="B194" s="32" t="s">
        <v>207</v>
      </c>
      <c r="C194" s="40">
        <v>460000</v>
      </c>
      <c r="D194" s="77"/>
      <c r="E194" s="50"/>
      <c r="F194" s="55">
        <v>45908</v>
      </c>
      <c r="G194" s="51">
        <v>45908</v>
      </c>
      <c r="H194" s="55">
        <v>225</v>
      </c>
      <c r="I194" s="51">
        <v>18363</v>
      </c>
      <c r="J194" s="55">
        <v>27320</v>
      </c>
      <c r="K194" s="41">
        <v>45908</v>
      </c>
      <c r="L194" s="55">
        <v>4776</v>
      </c>
      <c r="M194" s="51">
        <v>5784</v>
      </c>
      <c r="N194" s="55">
        <v>6009</v>
      </c>
      <c r="O194" s="51">
        <v>46656000</v>
      </c>
      <c r="P194" s="55"/>
      <c r="Q194" s="51">
        <v>46656000</v>
      </c>
      <c r="R194" s="150">
        <v>46656000</v>
      </c>
      <c r="S194" s="6">
        <v>10683744</v>
      </c>
      <c r="T194" s="55">
        <v>145066</v>
      </c>
      <c r="U194" s="51"/>
      <c r="V194" s="77">
        <v>4</v>
      </c>
      <c r="W194" s="51">
        <v>460</v>
      </c>
      <c r="X194" s="55">
        <v>2706048</v>
      </c>
      <c r="Y194" s="51">
        <v>145066</v>
      </c>
      <c r="Z194" s="55">
        <v>2706048</v>
      </c>
      <c r="AA194" s="55">
        <v>2861568</v>
      </c>
      <c r="AB194" s="100"/>
      <c r="AE194" s="106" t="s">
        <v>207</v>
      </c>
      <c r="AF194" s="102">
        <f t="shared" si="48"/>
        <v>1.7709993745778494</v>
      </c>
      <c r="AG194" s="102">
        <f>(9*((D194-(MIN($D$4:$D$224)))/(MAX($D$4:$D4414)-MIN($D$4:$D$224))))+1</f>
        <v>-0.125</v>
      </c>
      <c r="AH194" s="102">
        <f t="shared" si="49"/>
        <v>0.97582811101163835</v>
      </c>
      <c r="AI194" s="102">
        <f t="shared" si="50"/>
        <v>1.6330096642029295</v>
      </c>
      <c r="AJ194" s="102">
        <f t="shared" si="51"/>
        <v>6.0146289872219079</v>
      </c>
      <c r="AK194" s="102">
        <f t="shared" si="52"/>
        <v>1.2347063200817858</v>
      </c>
      <c r="AL194" s="102">
        <f t="shared" si="53"/>
        <v>6.5808658159523121</v>
      </c>
      <c r="AM194" s="102">
        <f t="shared" si="54"/>
        <v>10</v>
      </c>
      <c r="AN194" s="102">
        <f t="shared" si="55"/>
        <v>10</v>
      </c>
      <c r="AO194" s="102">
        <f t="shared" si="56"/>
        <v>5.6676657436064506</v>
      </c>
      <c r="AP194" s="102">
        <f t="shared" si="57"/>
        <v>1.4543507551615891</v>
      </c>
      <c r="AQ194" s="102">
        <f t="shared" si="58"/>
        <v>1.4712628252833457</v>
      </c>
      <c r="AR194" s="102">
        <f t="shared" si="59"/>
        <v>2.8059322650761711</v>
      </c>
      <c r="AS194" s="102">
        <f t="shared" si="60"/>
        <v>0.99999587352781072</v>
      </c>
      <c r="AT194" s="102">
        <f t="shared" si="61"/>
        <v>1.7578477333320066</v>
      </c>
      <c r="AU194" s="102">
        <f t="shared" si="62"/>
        <v>1.9549051199051801</v>
      </c>
      <c r="AV194" s="102">
        <f t="shared" si="63"/>
        <v>1.5729999633435576</v>
      </c>
      <c r="AW194" s="102">
        <f t="shared" si="64"/>
        <v>1.0302449597908767</v>
      </c>
      <c r="AX194" s="102">
        <f t="shared" si="65"/>
        <v>0.99982173811628217</v>
      </c>
      <c r="AY194" s="102">
        <f t="shared" si="66"/>
        <v>2.5882352941176472</v>
      </c>
      <c r="AZ194" s="102">
        <f t="shared" si="67"/>
        <v>1.0001035</v>
      </c>
      <c r="BA194" s="102">
        <f t="shared" si="68"/>
        <v>2.1686345026721665</v>
      </c>
      <c r="BB194" s="102">
        <f t="shared" si="69"/>
        <v>1.1584609066398885</v>
      </c>
      <c r="BC194" s="102">
        <f t="shared" si="70"/>
        <v>1</v>
      </c>
      <c r="BD194" s="13">
        <f t="shared" si="71"/>
        <v>2.7381458105675587</v>
      </c>
    </row>
    <row r="195" spans="2:56">
      <c r="B195" s="32" t="s">
        <v>208</v>
      </c>
      <c r="C195" s="40"/>
      <c r="D195" s="77">
        <v>1</v>
      </c>
      <c r="E195" s="50">
        <v>20000</v>
      </c>
      <c r="F195" s="55">
        <v>480</v>
      </c>
      <c r="G195" s="51"/>
      <c r="H195" s="55"/>
      <c r="I195" s="51"/>
      <c r="J195" s="77"/>
      <c r="K195" s="41"/>
      <c r="L195" s="77"/>
      <c r="M195" s="50"/>
      <c r="N195" s="55"/>
      <c r="O195" s="51">
        <v>1119744</v>
      </c>
      <c r="P195" s="55"/>
      <c r="Q195" s="51">
        <v>1119744</v>
      </c>
      <c r="R195" s="150">
        <v>1010880</v>
      </c>
      <c r="S195" s="6"/>
      <c r="T195" s="55"/>
      <c r="U195" s="51"/>
      <c r="V195" s="77">
        <v>1</v>
      </c>
      <c r="W195" s="51">
        <v>3000</v>
      </c>
      <c r="X195" s="55"/>
      <c r="Y195" s="51"/>
      <c r="Z195" s="55"/>
      <c r="AA195" s="55">
        <v>794147</v>
      </c>
      <c r="AB195" s="100"/>
      <c r="AE195" s="106" t="s">
        <v>208</v>
      </c>
      <c r="AF195" s="102">
        <f t="shared" si="48"/>
        <v>0.99832026280048403</v>
      </c>
      <c r="AG195" s="102">
        <f>(9*((D195-(MIN($D$4:$D$224)))/(MAX($D$4:$D4415)-MIN($D$4:$D$224))))+1</f>
        <v>1</v>
      </c>
      <c r="AH195" s="102">
        <f t="shared" si="49"/>
        <v>2.2649955237242612</v>
      </c>
      <c r="AI195" s="102">
        <f t="shared" si="50"/>
        <v>1.0057707690461997</v>
      </c>
      <c r="AJ195" s="102">
        <f t="shared" si="51"/>
        <v>0.99995412208235257</v>
      </c>
      <c r="AK195" s="102">
        <f t="shared" si="52"/>
        <v>0.99998956814435835</v>
      </c>
      <c r="AL195" s="102">
        <f t="shared" si="53"/>
        <v>0.99992705847074037</v>
      </c>
      <c r="AM195" s="102">
        <f t="shared" si="54"/>
        <v>0.99993411371971974</v>
      </c>
      <c r="AN195" s="102">
        <f t="shared" si="55"/>
        <v>0.99996079097669677</v>
      </c>
      <c r="AO195" s="102">
        <f t="shared" si="56"/>
        <v>0.99980452842482492</v>
      </c>
      <c r="AP195" s="102">
        <f t="shared" si="57"/>
        <v>0.99996543403504567</v>
      </c>
      <c r="AQ195" s="102">
        <f t="shared" si="58"/>
        <v>0.99998431424493128</v>
      </c>
      <c r="AR195" s="102">
        <f t="shared" si="59"/>
        <v>1.0433272628648955</v>
      </c>
      <c r="AS195" s="102">
        <f t="shared" si="60"/>
        <v>0.99999587352781072</v>
      </c>
      <c r="AT195" s="102">
        <f t="shared" si="61"/>
        <v>1.0181843181631114</v>
      </c>
      <c r="AU195" s="102">
        <f t="shared" si="62"/>
        <v>1.0206845241385802</v>
      </c>
      <c r="AV195" s="102">
        <f t="shared" si="63"/>
        <v>0.99998637477910002</v>
      </c>
      <c r="AW195" s="102">
        <f t="shared" si="64"/>
        <v>0.99982173811628217</v>
      </c>
      <c r="AX195" s="102">
        <f t="shared" si="65"/>
        <v>0.99982173811628217</v>
      </c>
      <c r="AY195" s="102">
        <f t="shared" si="66"/>
        <v>1</v>
      </c>
      <c r="AZ195" s="102">
        <f t="shared" si="67"/>
        <v>1.000675</v>
      </c>
      <c r="BA195" s="102">
        <f t="shared" si="68"/>
        <v>0.99999509404722975</v>
      </c>
      <c r="BB195" s="102">
        <f t="shared" si="69"/>
        <v>1.0439209949410306</v>
      </c>
      <c r="BC195" s="102">
        <f t="shared" si="70"/>
        <v>1</v>
      </c>
      <c r="BD195" s="13">
        <f t="shared" si="71"/>
        <v>1.0581258085151641</v>
      </c>
    </row>
    <row r="196" spans="2:56">
      <c r="B196" s="32" t="s">
        <v>81</v>
      </c>
      <c r="C196" s="40">
        <v>10300</v>
      </c>
      <c r="D196" s="77"/>
      <c r="E196" s="50"/>
      <c r="F196" s="55">
        <v>240</v>
      </c>
      <c r="G196" s="51">
        <v>240</v>
      </c>
      <c r="H196" s="55"/>
      <c r="I196" s="51">
        <v>132</v>
      </c>
      <c r="J196" s="55">
        <v>108</v>
      </c>
      <c r="K196" s="41">
        <v>240</v>
      </c>
      <c r="L196" s="55">
        <v>15</v>
      </c>
      <c r="M196" s="51">
        <v>51.68</v>
      </c>
      <c r="N196" s="55">
        <v>51.68</v>
      </c>
      <c r="O196" s="51">
        <v>87840</v>
      </c>
      <c r="P196" s="55"/>
      <c r="Q196" s="51">
        <v>87840</v>
      </c>
      <c r="R196" s="150">
        <v>56520</v>
      </c>
      <c r="S196" s="6">
        <v>38808</v>
      </c>
      <c r="T196" s="55">
        <v>38808</v>
      </c>
      <c r="U196" s="51">
        <v>38808</v>
      </c>
      <c r="V196" s="77">
        <v>1</v>
      </c>
      <c r="W196" s="51">
        <v>57</v>
      </c>
      <c r="X196" s="55"/>
      <c r="Y196" s="51">
        <v>38808</v>
      </c>
      <c r="Z196" s="55"/>
      <c r="AA196" s="55">
        <v>38808</v>
      </c>
      <c r="AB196" s="100"/>
      <c r="AE196" s="106" t="s">
        <v>81</v>
      </c>
      <c r="AF196" s="102">
        <f t="shared" si="48"/>
        <v>1.0156215559554989</v>
      </c>
      <c r="AG196" s="102">
        <f>(9*((D196-(MIN($D$4:$D$224)))/(MAX($D$4:$D4416)-MIN($D$4:$D$224))))+1</f>
        <v>-0.125</v>
      </c>
      <c r="AH196" s="102">
        <f t="shared" si="49"/>
        <v>0.97582811101163835</v>
      </c>
      <c r="AI196" s="102">
        <f t="shared" si="50"/>
        <v>1.0024570124459176</v>
      </c>
      <c r="AJ196" s="102">
        <f t="shared" si="51"/>
        <v>1.0261700750237461</v>
      </c>
      <c r="AK196" s="102">
        <f t="shared" si="52"/>
        <v>0.99998956814435835</v>
      </c>
      <c r="AL196" s="102">
        <f t="shared" si="53"/>
        <v>1.0400448995635665</v>
      </c>
      <c r="AM196" s="102">
        <f t="shared" si="54"/>
        <v>1.0355127050710473</v>
      </c>
      <c r="AN196" s="102">
        <f t="shared" si="55"/>
        <v>1.0470116189405723</v>
      </c>
      <c r="AO196" s="102">
        <f t="shared" si="56"/>
        <v>1.0144648965629581</v>
      </c>
      <c r="AP196" s="102">
        <f t="shared" si="57"/>
        <v>1.0040253637369509</v>
      </c>
      <c r="AQ196" s="102">
        <f t="shared" si="58"/>
        <v>1.0040375133546775</v>
      </c>
      <c r="AR196" s="102">
        <f t="shared" si="59"/>
        <v>1.0033846037187018</v>
      </c>
      <c r="AS196" s="102">
        <f t="shared" si="60"/>
        <v>0.99999587352781072</v>
      </c>
      <c r="AT196" s="102">
        <f t="shared" si="61"/>
        <v>1.0014226933873185</v>
      </c>
      <c r="AU196" s="102">
        <f t="shared" si="62"/>
        <v>1.0011515977758976</v>
      </c>
      <c r="AV196" s="102">
        <f t="shared" si="63"/>
        <v>1.0020678090913606</v>
      </c>
      <c r="AW196" s="102">
        <f t="shared" si="64"/>
        <v>1.007960546567247</v>
      </c>
      <c r="AX196" s="102">
        <f t="shared" si="65"/>
        <v>1.007960546567247</v>
      </c>
      <c r="AY196" s="102">
        <f t="shared" si="66"/>
        <v>1</v>
      </c>
      <c r="AZ196" s="102">
        <f t="shared" si="67"/>
        <v>1.000012825</v>
      </c>
      <c r="BA196" s="102">
        <f t="shared" si="68"/>
        <v>0.99999509404722975</v>
      </c>
      <c r="BB196" s="102">
        <f t="shared" si="69"/>
        <v>1.0020734649204379</v>
      </c>
      <c r="BC196" s="102">
        <f t="shared" si="70"/>
        <v>1</v>
      </c>
      <c r="BD196" s="13">
        <f t="shared" si="71"/>
        <v>0.96109118226725754</v>
      </c>
    </row>
    <row r="197" spans="2:56">
      <c r="B197" s="32" t="s">
        <v>209</v>
      </c>
      <c r="C197" s="40">
        <v>60000</v>
      </c>
      <c r="D197" s="77"/>
      <c r="E197" s="50"/>
      <c r="F197" s="55">
        <v>2976</v>
      </c>
      <c r="G197" s="51">
        <v>2976</v>
      </c>
      <c r="H197" s="55">
        <v>288</v>
      </c>
      <c r="I197" s="51"/>
      <c r="J197" s="77"/>
      <c r="K197" s="41">
        <v>288</v>
      </c>
      <c r="L197" s="77"/>
      <c r="M197" s="50"/>
      <c r="N197" s="55">
        <v>288</v>
      </c>
      <c r="O197" s="51">
        <v>186624</v>
      </c>
      <c r="P197" s="55">
        <v>186624</v>
      </c>
      <c r="Q197" s="51">
        <v>373248</v>
      </c>
      <c r="R197" s="150">
        <v>373248</v>
      </c>
      <c r="S197" s="6"/>
      <c r="T197" s="55"/>
      <c r="U197" s="51">
        <v>28800</v>
      </c>
      <c r="V197" s="77">
        <v>1</v>
      </c>
      <c r="W197" s="51">
        <v>75</v>
      </c>
      <c r="X197" s="55"/>
      <c r="Y197" s="51"/>
      <c r="Z197" s="55"/>
      <c r="AA197" s="55">
        <v>28800</v>
      </c>
      <c r="AB197" s="100"/>
      <c r="AE197" s="106" t="s">
        <v>209</v>
      </c>
      <c r="AF197" s="102">
        <f t="shared" ref="AF197:AF227" si="72">(9*((C197-(MIN($C$4:$C$224)))/(MAX($C$4:$C$224)-MIN($C$4:$C$224))))+1</f>
        <v>1.0991044947714448</v>
      </c>
      <c r="AG197" s="102">
        <f>(9*((D197-(MIN($D$4:$D$224)))/(MAX($D$4:$D4417)-MIN($D$4:$D$224))))+1</f>
        <v>-0.125</v>
      </c>
      <c r="AH197" s="102">
        <f t="shared" ref="AH197:AH227" si="73">(9*((E197-(MIN($E$4:$E$224)))/(MAX($E$4:$E$224)-MIN($E$4:$E$224))))+1</f>
        <v>0.97582811101163835</v>
      </c>
      <c r="AI197" s="102">
        <f t="shared" ref="AI197:AI227" si="74">(9*((F197-(MIN($F$4:$F$224)))/(MAX($F$4:$F$224)-MIN($F$4:$F$224))))+1</f>
        <v>1.0402338376891334</v>
      </c>
      <c r="AJ197" s="102">
        <f t="shared" ref="AJ197:AJ227" si="75">(9*((G197-(MIN($G$4:$G$224)))/(MAX($G$4:$G$224)-MIN($G$4:$G$224))))+1</f>
        <v>1.3250319385556319</v>
      </c>
      <c r="AK197" s="102">
        <f t="shared" ref="AK197:AK227" si="76">(9*((H197-(MIN($H$4:$H$224)))/(MAX($H$4:$H$224)-MIN($H$4:$H$224))))+1</f>
        <v>1.3004270106242655</v>
      </c>
      <c r="AL197" s="102">
        <f t="shared" ref="AL197:AL227" si="77">(9*((I197-(MIN($I$4:$I$224)))/(MAX($I$4:$I$224)-MIN($I$4:$I$224))))+1</f>
        <v>0.99992705847074037</v>
      </c>
      <c r="AM197" s="102">
        <f t="shared" ref="AM197:AM227" si="78">(9*((J197-(MIN($J$4:$J$224)))/(MAX($J$4:$J$224)-MIN($J$4:$J$224))))+1</f>
        <v>0.99993411371971974</v>
      </c>
      <c r="AN197" s="102">
        <f t="shared" ref="AN197:AN227" si="79">(9*((K197-(MIN($K$4:$K$224)))/(MAX($K$4:$K$224)-MIN($K$4:$K$224))))+1</f>
        <v>1.0564217845333472</v>
      </c>
      <c r="AO197" s="102">
        <f t="shared" ref="AO197:AO227" si="80">(9*((L197-(MIN($L$4:$L$224)))/(MAX($L$4:$L$224)-MIN($L$4:$L$224))))+1</f>
        <v>0.99980452842482492</v>
      </c>
      <c r="AP197" s="102">
        <f t="shared" ref="AP197:AP227" si="81">(9*((M197-(MIN($M$4:$M$224)))/(MAX($M$4:$M$224)-MIN($M$4:$M$224))))+1</f>
        <v>0.99996543403504567</v>
      </c>
      <c r="AQ197" s="102">
        <f t="shared" ref="AQ197:AQ227" si="82">(9*((N197-(MIN($N$4:$N$224)))/(MAX($N$4:$N$224)-MIN($N$4:$N$224))))+1</f>
        <v>1.0225718015438268</v>
      </c>
      <c r="AR197" s="102">
        <f t="shared" ref="AR197:AR227" si="83">(9*((O197-(MIN($O$4:$O$224)))/(MAX($O$4:$O$224)-MIN($O$4:$O$224))))+1</f>
        <v>1.0072083079015497</v>
      </c>
      <c r="AS197" s="102">
        <f t="shared" ref="AS197:AS227" si="84">(9*((P197-(MIN($P$4:$P$224)))/(MAX($P$4:$P$224)-MIN($P$4:$P$224))))+1</f>
        <v>1.0030272809670275</v>
      </c>
      <c r="AT197" s="102">
        <f t="shared" ref="AT197:AT227" si="85">(9*((Q197-(MIN($Q$4:$Q$224)))/(MAX($Q$4:$Q$224)-MIN($Q$4:$Q$224))))+1</f>
        <v>1.0060586884062444</v>
      </c>
      <c r="AU197" s="102">
        <f t="shared" ref="AU197:AU227" si="86">(9*((R197-(MIN($R$4:$R$224)))/(MAX($R$4:$R$224)-MIN($R$4:$R$224))))+1</f>
        <v>1.0076340831074284</v>
      </c>
      <c r="AV197" s="102">
        <f t="shared" ref="AV197:AV227" si="87">(9*((S197-(MIN($S$4:$S$224)))/(MAX($S$4:$S$224)-MIN($S$4:$S$224))))+1</f>
        <v>0.99998637477910002</v>
      </c>
      <c r="AW197" s="102">
        <f t="shared" ref="AW197:AW227" si="88">(9*((T197-(MIN($T$4:$T$224)))/(MAX($T$4:$T$224)-MIN($T$4:$T$224))))+1</f>
        <v>0.99982173811628217</v>
      </c>
      <c r="AX197" s="102">
        <f t="shared" ref="AX197:AX227" si="89">(9*((U197-(MIN($U$4:$U$224)))/(MAX($U$4:$U$224)-MIN($U$4:$U$224))))+1</f>
        <v>1.0058616701763674</v>
      </c>
      <c r="AY197" s="102">
        <f t="shared" ref="AY197:AY227" si="90">(9*((V197-(MIN($V$4:$V$224)))/(MAX($V$4:$V$224)-MIN($V$4:$V$224))))+1</f>
        <v>1</v>
      </c>
      <c r="AZ197" s="102">
        <f t="shared" ref="AZ197:AZ227" si="91">(9*((W197-(MIN($W$4:$W$224)))/(MAX($W$4:$W$224)-MIN($W$4:$W$224))))+1</f>
        <v>1.000016875</v>
      </c>
      <c r="BA197" s="102">
        <f t="shared" ref="BA197:BA227" si="92">(9*((Z197-(MIN($Z$4:$Z$224)))/(MAX($Z$4:$Z$224)-MIN($Z$4:$Z$224))))+1</f>
        <v>0.99999509404722975</v>
      </c>
      <c r="BB197" s="102">
        <f t="shared" ref="BB197:BB227" si="93">(9*((AA197-(MIN($AA$4:$AA$224)))/(MAX($AA$4:$AA$224)-MIN($AA$4:$AA$224))))+1</f>
        <v>1.001518998541175</v>
      </c>
      <c r="BC197" s="102">
        <f t="shared" ref="BC197:BC227" si="94">(9*((AB197-(MIN($AB$4:$AB$224)))/(MAX($AB$4:$AB$224)-MIN($AB$4:$AB$224))))+1</f>
        <v>1</v>
      </c>
      <c r="BD197" s="13">
        <f t="shared" ref="BD197:BD227" si="95">AVERAGE(AF197:BC197)</f>
        <v>0.9885574676842509</v>
      </c>
    </row>
    <row r="198" spans="2:56">
      <c r="B198" s="32" t="s">
        <v>210</v>
      </c>
      <c r="C198" s="40"/>
      <c r="D198" s="77">
        <v>1</v>
      </c>
      <c r="E198" s="50">
        <v>10000</v>
      </c>
      <c r="F198" s="55">
        <v>900.2</v>
      </c>
      <c r="G198" s="51">
        <v>900.2</v>
      </c>
      <c r="H198" s="55">
        <v>0.2</v>
      </c>
      <c r="I198" s="51"/>
      <c r="J198" s="77"/>
      <c r="K198" s="41">
        <v>0.2</v>
      </c>
      <c r="L198" s="77"/>
      <c r="M198" s="50"/>
      <c r="N198" s="55">
        <v>0.2</v>
      </c>
      <c r="O198" s="51">
        <v>622080</v>
      </c>
      <c r="P198" s="55"/>
      <c r="Q198" s="51">
        <v>622080</v>
      </c>
      <c r="R198" s="150">
        <v>622080</v>
      </c>
      <c r="S198" s="6"/>
      <c r="T198" s="55"/>
      <c r="U198" s="51"/>
      <c r="V198" s="77"/>
      <c r="W198" s="51"/>
      <c r="X198" s="55"/>
      <c r="Y198" s="51"/>
      <c r="Z198" s="55"/>
      <c r="AA198" s="55">
        <v>41300</v>
      </c>
      <c r="AB198" s="100"/>
      <c r="AE198" s="106" t="s">
        <v>210</v>
      </c>
      <c r="AF198" s="102">
        <f t="shared" si="72"/>
        <v>0.99832026280048403</v>
      </c>
      <c r="AG198" s="102">
        <f>(9*((D198-(MIN($D$4:$D$224)))/(MAX($D$4:$D4418)-MIN($D$4:$D$224))))+1</f>
        <v>1</v>
      </c>
      <c r="AH198" s="102">
        <f t="shared" si="73"/>
        <v>1.6204118173679498</v>
      </c>
      <c r="AI198" s="102">
        <f t="shared" si="74"/>
        <v>1.0115726045605269</v>
      </c>
      <c r="AJ198" s="102">
        <f t="shared" si="75"/>
        <v>1.0982857922400293</v>
      </c>
      <c r="AK198" s="102">
        <f t="shared" si="76"/>
        <v>1.0001982052571916</v>
      </c>
      <c r="AL198" s="102">
        <f t="shared" si="77"/>
        <v>0.99992705847074037</v>
      </c>
      <c r="AM198" s="102">
        <f t="shared" si="78"/>
        <v>0.99993411371971974</v>
      </c>
      <c r="AN198" s="102">
        <f t="shared" si="79"/>
        <v>1</v>
      </c>
      <c r="AO198" s="102">
        <f t="shared" si="80"/>
        <v>0.99980452842482492</v>
      </c>
      <c r="AP198" s="102">
        <f t="shared" si="81"/>
        <v>0.99996543403504567</v>
      </c>
      <c r="AQ198" s="102">
        <f t="shared" si="82"/>
        <v>1</v>
      </c>
      <c r="AR198" s="102">
        <f t="shared" si="83"/>
        <v>1.0240638202177779</v>
      </c>
      <c r="AS198" s="102">
        <f t="shared" si="84"/>
        <v>0.99999587352781072</v>
      </c>
      <c r="AT198" s="102">
        <f t="shared" si="85"/>
        <v>1.0101005649918666</v>
      </c>
      <c r="AU198" s="102">
        <f t="shared" si="86"/>
        <v>1.0127269381439754</v>
      </c>
      <c r="AV198" s="102">
        <f t="shared" si="87"/>
        <v>0.99998637477910002</v>
      </c>
      <c r="AW198" s="102">
        <f t="shared" si="88"/>
        <v>0.99982173811628217</v>
      </c>
      <c r="AX198" s="102">
        <f t="shared" si="89"/>
        <v>0.99982173811628217</v>
      </c>
      <c r="AY198" s="102">
        <f t="shared" si="90"/>
        <v>0.47058823529411764</v>
      </c>
      <c r="AZ198" s="102">
        <f t="shared" si="91"/>
        <v>1</v>
      </c>
      <c r="BA198" s="102">
        <f t="shared" si="92"/>
        <v>0.99999509404722975</v>
      </c>
      <c r="BB198" s="102">
        <f t="shared" si="93"/>
        <v>1.0022115274920929</v>
      </c>
      <c r="BC198" s="102">
        <f t="shared" si="94"/>
        <v>1</v>
      </c>
      <c r="BD198" s="13">
        <f t="shared" si="95"/>
        <v>1.0103221550667936</v>
      </c>
    </row>
    <row r="199" spans="2:56">
      <c r="B199" s="32" t="s">
        <v>211</v>
      </c>
      <c r="C199" s="40">
        <v>15000</v>
      </c>
      <c r="D199" s="77"/>
      <c r="E199" s="50"/>
      <c r="F199" s="55">
        <v>840</v>
      </c>
      <c r="G199" s="51">
        <v>840</v>
      </c>
      <c r="H199" s="55">
        <v>12</v>
      </c>
      <c r="I199" s="51">
        <v>124</v>
      </c>
      <c r="J199" s="55">
        <v>84</v>
      </c>
      <c r="K199" s="41">
        <v>220</v>
      </c>
      <c r="L199" s="55">
        <v>21</v>
      </c>
      <c r="M199" s="51">
        <v>58</v>
      </c>
      <c r="N199" s="55">
        <v>64</v>
      </c>
      <c r="O199" s="51">
        <v>435600</v>
      </c>
      <c r="P199" s="55"/>
      <c r="Q199" s="51">
        <v>435600</v>
      </c>
      <c r="R199" s="150">
        <v>435600</v>
      </c>
      <c r="S199" s="6">
        <v>308700</v>
      </c>
      <c r="T199" s="55">
        <v>231525</v>
      </c>
      <c r="U199" s="51">
        <v>231525</v>
      </c>
      <c r="V199" s="77">
        <v>2</v>
      </c>
      <c r="W199" s="51">
        <v>392040</v>
      </c>
      <c r="X199" s="55">
        <v>6174</v>
      </c>
      <c r="Y199" s="51">
        <v>231525</v>
      </c>
      <c r="Z199" s="55"/>
      <c r="AA199" s="55">
        <v>231525</v>
      </c>
      <c r="AB199" s="100"/>
      <c r="AE199" s="106" t="s">
        <v>211</v>
      </c>
      <c r="AF199" s="102">
        <f t="shared" si="72"/>
        <v>1.0235163207932241</v>
      </c>
      <c r="AG199" s="102">
        <f>(9*((D199-(MIN($D$4:$D$224)))/(MAX($D$4:$D4419)-MIN($D$4:$D$224))))+1</f>
        <v>-0.125</v>
      </c>
      <c r="AH199" s="102">
        <f t="shared" si="73"/>
        <v>0.97582811101163835</v>
      </c>
      <c r="AI199" s="102">
        <f t="shared" si="74"/>
        <v>1.0107414039466227</v>
      </c>
      <c r="AJ199" s="102">
        <f t="shared" si="75"/>
        <v>1.0917099573772298</v>
      </c>
      <c r="AK199" s="102">
        <f t="shared" si="76"/>
        <v>1.0125077949143544</v>
      </c>
      <c r="AL199" s="102">
        <f t="shared" si="77"/>
        <v>1.0376135152549104</v>
      </c>
      <c r="AM199" s="102">
        <f t="shared" si="78"/>
        <v>1.027606351437419</v>
      </c>
      <c r="AN199" s="102">
        <f t="shared" si="79"/>
        <v>1.0430907166102492</v>
      </c>
      <c r="AO199" s="102">
        <f t="shared" si="80"/>
        <v>1.0203290438182115</v>
      </c>
      <c r="AP199" s="102">
        <f t="shared" si="81"/>
        <v>1.0045218566881127</v>
      </c>
      <c r="AQ199" s="102">
        <f t="shared" si="82"/>
        <v>1.005003755866908</v>
      </c>
      <c r="AR199" s="102">
        <f t="shared" si="83"/>
        <v>1.0168456031379116</v>
      </c>
      <c r="AS199" s="102">
        <f t="shared" si="84"/>
        <v>0.99999587352781072</v>
      </c>
      <c r="AT199" s="102">
        <f t="shared" si="85"/>
        <v>1.0070714966015999</v>
      </c>
      <c r="AU199" s="102">
        <f t="shared" si="86"/>
        <v>1.0089102441206372</v>
      </c>
      <c r="AV199" s="102">
        <f t="shared" si="87"/>
        <v>1.0165432386266284</v>
      </c>
      <c r="AW199" s="102">
        <f t="shared" si="88"/>
        <v>1.0483771294430611</v>
      </c>
      <c r="AX199" s="102">
        <f t="shared" si="89"/>
        <v>1.0483771294430611</v>
      </c>
      <c r="AY199" s="102">
        <f t="shared" si="90"/>
        <v>1.5294117647058822</v>
      </c>
      <c r="AZ199" s="102">
        <f t="shared" si="91"/>
        <v>1.088209</v>
      </c>
      <c r="BA199" s="102">
        <f t="shared" si="92"/>
        <v>0.99999509404722975</v>
      </c>
      <c r="BB199" s="102">
        <f t="shared" si="93"/>
        <v>1.0127504330671622</v>
      </c>
      <c r="BC199" s="102">
        <f t="shared" si="94"/>
        <v>1</v>
      </c>
      <c r="BD199" s="13">
        <f t="shared" si="95"/>
        <v>0.99599815976832762</v>
      </c>
    </row>
    <row r="200" spans="2:56">
      <c r="B200" s="32" t="s">
        <v>212</v>
      </c>
      <c r="C200" s="40"/>
      <c r="D200" s="77">
        <v>1</v>
      </c>
      <c r="E200" s="50">
        <v>12000</v>
      </c>
      <c r="F200" s="55">
        <v>154.11000000000001</v>
      </c>
      <c r="G200" s="51">
        <v>154.11000000000001</v>
      </c>
      <c r="H200" s="55">
        <v>0.54</v>
      </c>
      <c r="I200" s="51">
        <v>95.17</v>
      </c>
      <c r="J200" s="55">
        <v>58.4</v>
      </c>
      <c r="K200" s="41">
        <v>154.11000000000001</v>
      </c>
      <c r="L200" s="55">
        <v>29.2</v>
      </c>
      <c r="M200" s="51">
        <v>103.6</v>
      </c>
      <c r="N200" s="55">
        <v>103.6</v>
      </c>
      <c r="O200" s="51">
        <v>46656</v>
      </c>
      <c r="P200" s="55"/>
      <c r="Q200" s="51">
        <v>93312</v>
      </c>
      <c r="R200" s="150">
        <v>93312</v>
      </c>
      <c r="S200" s="6">
        <v>24680</v>
      </c>
      <c r="T200" s="55"/>
      <c r="U200" s="51"/>
      <c r="V200" s="77">
        <v>1</v>
      </c>
      <c r="W200" s="51">
        <v>200</v>
      </c>
      <c r="X200" s="55"/>
      <c r="Y200" s="51"/>
      <c r="Z200" s="55"/>
      <c r="AA200" s="55">
        <v>19744</v>
      </c>
      <c r="AB200" s="100"/>
      <c r="AE200" s="106" t="s">
        <v>212</v>
      </c>
      <c r="AF200" s="102">
        <f t="shared" si="72"/>
        <v>0.99832026280048403</v>
      </c>
      <c r="AG200" s="102">
        <f>(9*((D200-(MIN($D$4:$D$224)))/(MAX($D$4:$D4420)-MIN($D$4:$D$224))))+1</f>
        <v>1</v>
      </c>
      <c r="AH200" s="102">
        <f t="shared" si="73"/>
        <v>1.7493285586392122</v>
      </c>
      <c r="AI200" s="102">
        <f t="shared" si="74"/>
        <v>1.0012711018025915</v>
      </c>
      <c r="AJ200" s="102">
        <f t="shared" si="75"/>
        <v>1.0167880408648449</v>
      </c>
      <c r="AK200" s="102">
        <f t="shared" si="76"/>
        <v>1.0005528883490082</v>
      </c>
      <c r="AL200" s="102">
        <f t="shared" si="77"/>
        <v>1.0288514140525908</v>
      </c>
      <c r="AM200" s="102">
        <f t="shared" si="78"/>
        <v>1.0191729075615488</v>
      </c>
      <c r="AN200" s="102">
        <f t="shared" si="79"/>
        <v>1.0301733038830003</v>
      </c>
      <c r="AO200" s="102">
        <f t="shared" si="80"/>
        <v>1.028343378400391</v>
      </c>
      <c r="AP200" s="102">
        <f t="shared" si="81"/>
        <v>1.0081041476015584</v>
      </c>
      <c r="AQ200" s="102">
        <f t="shared" si="82"/>
        <v>1.0081095353705063</v>
      </c>
      <c r="AR200" s="102">
        <f t="shared" si="83"/>
        <v>1.0017904646570479</v>
      </c>
      <c r="AS200" s="102">
        <f t="shared" si="84"/>
        <v>0.99999587352781072</v>
      </c>
      <c r="AT200" s="102">
        <f t="shared" si="85"/>
        <v>1.001511577247419</v>
      </c>
      <c r="AU200" s="102">
        <f t="shared" si="86"/>
        <v>1.001904621191313</v>
      </c>
      <c r="AV200" s="102">
        <f t="shared" si="87"/>
        <v>1.0013100657404119</v>
      </c>
      <c r="AW200" s="102">
        <f t="shared" si="88"/>
        <v>0.99982173811628217</v>
      </c>
      <c r="AX200" s="102">
        <f t="shared" si="89"/>
        <v>0.99982173811628217</v>
      </c>
      <c r="AY200" s="102">
        <f t="shared" si="90"/>
        <v>1</v>
      </c>
      <c r="AZ200" s="102">
        <f t="shared" si="91"/>
        <v>1.0000450000000001</v>
      </c>
      <c r="BA200" s="102">
        <f t="shared" si="92"/>
        <v>0.99999509404722975</v>
      </c>
      <c r="BB200" s="102">
        <f t="shared" si="93"/>
        <v>1.001017275166814</v>
      </c>
      <c r="BC200" s="102">
        <f t="shared" si="94"/>
        <v>1</v>
      </c>
      <c r="BD200" s="13">
        <f t="shared" si="95"/>
        <v>1.0373428744640145</v>
      </c>
    </row>
    <row r="201" spans="2:56">
      <c r="B201" s="32" t="s">
        <v>213</v>
      </c>
      <c r="C201" s="40">
        <v>61200</v>
      </c>
      <c r="D201" s="77">
        <v>3</v>
      </c>
      <c r="E201" s="50">
        <v>5000</v>
      </c>
      <c r="F201" s="55">
        <v>604</v>
      </c>
      <c r="G201" s="51">
        <v>604</v>
      </c>
      <c r="H201" s="55"/>
      <c r="I201" s="51">
        <v>216</v>
      </c>
      <c r="J201" s="55">
        <v>388</v>
      </c>
      <c r="K201" s="41">
        <v>604</v>
      </c>
      <c r="L201" s="55">
        <v>34.92</v>
      </c>
      <c r="M201" s="51">
        <v>69.48</v>
      </c>
      <c r="N201" s="55">
        <v>69.48</v>
      </c>
      <c r="O201" s="51">
        <v>250000</v>
      </c>
      <c r="P201" s="55"/>
      <c r="Q201" s="51">
        <v>250000</v>
      </c>
      <c r="R201" s="150">
        <v>250000</v>
      </c>
      <c r="S201" s="6">
        <v>234814</v>
      </c>
      <c r="T201" s="55"/>
      <c r="U201" s="51"/>
      <c r="V201" s="77">
        <v>1</v>
      </c>
      <c r="W201" s="51">
        <v>864</v>
      </c>
      <c r="X201" s="55"/>
      <c r="Y201" s="51"/>
      <c r="Z201" s="55"/>
      <c r="AA201" s="55"/>
      <c r="AB201" s="100"/>
      <c r="AE201" s="106" t="s">
        <v>213</v>
      </c>
      <c r="AF201" s="102">
        <f t="shared" si="72"/>
        <v>1.1011201794108638</v>
      </c>
      <c r="AG201" s="102">
        <f>(9*((D201-(MIN($D$4:$D$224)))/(MAX($D$4:$D4421)-MIN($D$4:$D$224))))+1</f>
        <v>3.25</v>
      </c>
      <c r="AH201" s="102">
        <f t="shared" si="73"/>
        <v>1.298119964189794</v>
      </c>
      <c r="AI201" s="102">
        <f t="shared" si="74"/>
        <v>1.0074828766230119</v>
      </c>
      <c r="AJ201" s="102">
        <f t="shared" si="75"/>
        <v>1.0659309369848595</v>
      </c>
      <c r="AK201" s="102">
        <f t="shared" si="76"/>
        <v>0.99998956814435835</v>
      </c>
      <c r="AL201" s="102">
        <f t="shared" si="77"/>
        <v>1.065574434804456</v>
      </c>
      <c r="AM201" s="102">
        <f t="shared" si="78"/>
        <v>1.1277534974633783</v>
      </c>
      <c r="AN201" s="102">
        <f t="shared" si="79"/>
        <v>1.1183720413524498</v>
      </c>
      <c r="AO201" s="102">
        <f t="shared" si="80"/>
        <v>1.0339338654503991</v>
      </c>
      <c r="AP201" s="102">
        <f t="shared" si="81"/>
        <v>1.005423714137375</v>
      </c>
      <c r="AQ201" s="102">
        <f t="shared" si="82"/>
        <v>1.0054335455557899</v>
      </c>
      <c r="AR201" s="102">
        <f t="shared" si="83"/>
        <v>1.0096614488585081</v>
      </c>
      <c r="AS201" s="102">
        <f t="shared" si="84"/>
        <v>0.99999587352781072</v>
      </c>
      <c r="AT201" s="102">
        <f t="shared" si="85"/>
        <v>1.0040567223993611</v>
      </c>
      <c r="AU201" s="102">
        <f t="shared" si="86"/>
        <v>1.0051115610944061</v>
      </c>
      <c r="AV201" s="102">
        <f t="shared" si="87"/>
        <v>1.0125804254026618</v>
      </c>
      <c r="AW201" s="102">
        <f t="shared" si="88"/>
        <v>0.99982173811628217</v>
      </c>
      <c r="AX201" s="102">
        <f t="shared" si="89"/>
        <v>0.99982173811628217</v>
      </c>
      <c r="AY201" s="102">
        <f t="shared" si="90"/>
        <v>1</v>
      </c>
      <c r="AZ201" s="102">
        <f t="shared" si="91"/>
        <v>1.0001944</v>
      </c>
      <c r="BA201" s="102">
        <f t="shared" si="92"/>
        <v>0.99999509404722975</v>
      </c>
      <c r="BB201" s="102">
        <f t="shared" si="93"/>
        <v>0.99992341183826006</v>
      </c>
      <c r="BC201" s="102">
        <f t="shared" si="94"/>
        <v>1</v>
      </c>
      <c r="BD201" s="13">
        <f t="shared" si="95"/>
        <v>1.1295957098965641</v>
      </c>
    </row>
    <row r="202" spans="2:56">
      <c r="B202" s="32" t="s">
        <v>214</v>
      </c>
      <c r="C202" s="40"/>
      <c r="D202" s="77"/>
      <c r="E202" s="50"/>
      <c r="F202" s="55">
        <v>150</v>
      </c>
      <c r="G202" s="51">
        <v>150</v>
      </c>
      <c r="H202" s="55">
        <v>3</v>
      </c>
      <c r="I202" s="51">
        <v>103.5</v>
      </c>
      <c r="J202" s="55">
        <v>43.5</v>
      </c>
      <c r="K202" s="41">
        <v>150</v>
      </c>
      <c r="L202" s="77"/>
      <c r="M202" s="51">
        <v>147</v>
      </c>
      <c r="N202" s="55">
        <v>150</v>
      </c>
      <c r="O202" s="51">
        <v>870912</v>
      </c>
      <c r="P202" s="55"/>
      <c r="Q202" s="51">
        <v>870912</v>
      </c>
      <c r="R202" s="150">
        <v>62801</v>
      </c>
      <c r="S202" s="6">
        <v>60000</v>
      </c>
      <c r="T202" s="55"/>
      <c r="U202" s="51"/>
      <c r="V202" s="77"/>
      <c r="W202" s="51"/>
      <c r="X202" s="55"/>
      <c r="Y202" s="51"/>
      <c r="Z202" s="55"/>
      <c r="AA202" s="55"/>
      <c r="AB202" s="100"/>
      <c r="AE202" s="106" t="s">
        <v>214</v>
      </c>
      <c r="AF202" s="102">
        <f t="shared" si="72"/>
        <v>0.99832026280048403</v>
      </c>
      <c r="AG202" s="102">
        <f>(9*((D202-(MIN($D$4:$D$224)))/(MAX($D$4:$D4422)-MIN($D$4:$D$224))))+1</f>
        <v>-0.125</v>
      </c>
      <c r="AH202" s="102">
        <f t="shared" si="73"/>
        <v>0.97582811101163835</v>
      </c>
      <c r="AI202" s="102">
        <f t="shared" si="74"/>
        <v>1.0012143537208118</v>
      </c>
      <c r="AJ202" s="102">
        <f t="shared" si="75"/>
        <v>1.0163390926707234</v>
      </c>
      <c r="AK202" s="102">
        <f t="shared" si="76"/>
        <v>1.0031191248368574</v>
      </c>
      <c r="AL202" s="102">
        <f t="shared" si="77"/>
        <v>1.0313830929639791</v>
      </c>
      <c r="AM202" s="102">
        <f t="shared" si="78"/>
        <v>1.0142643796806712</v>
      </c>
      <c r="AN202" s="102">
        <f t="shared" si="79"/>
        <v>1.0293675584541189</v>
      </c>
      <c r="AO202" s="102">
        <f t="shared" si="80"/>
        <v>0.99980452842482492</v>
      </c>
      <c r="AP202" s="102">
        <f t="shared" si="81"/>
        <v>1.0115136086902328</v>
      </c>
      <c r="AQ202" s="102">
        <f t="shared" si="82"/>
        <v>1.0117486305464394</v>
      </c>
      <c r="AR202" s="102">
        <f t="shared" si="83"/>
        <v>1.0336955415413367</v>
      </c>
      <c r="AS202" s="102">
        <f t="shared" si="84"/>
        <v>0.99999587352781072</v>
      </c>
      <c r="AT202" s="102">
        <f t="shared" si="85"/>
        <v>1.0141424415774889</v>
      </c>
      <c r="AU202" s="102">
        <f t="shared" si="86"/>
        <v>1.0012801512677498</v>
      </c>
      <c r="AV202" s="102">
        <f t="shared" si="87"/>
        <v>1.0032044241177838</v>
      </c>
      <c r="AW202" s="102">
        <f t="shared" si="88"/>
        <v>0.99982173811628217</v>
      </c>
      <c r="AX202" s="102">
        <f t="shared" si="89"/>
        <v>0.99982173811628217</v>
      </c>
      <c r="AY202" s="102">
        <f t="shared" si="90"/>
        <v>0.47058823529411764</v>
      </c>
      <c r="AZ202" s="102">
        <f t="shared" si="91"/>
        <v>1</v>
      </c>
      <c r="BA202" s="102">
        <f t="shared" si="92"/>
        <v>0.99999509404722975</v>
      </c>
      <c r="BB202" s="102">
        <f t="shared" si="93"/>
        <v>0.99992341183826006</v>
      </c>
      <c r="BC202" s="102">
        <f t="shared" si="94"/>
        <v>1</v>
      </c>
      <c r="BD202" s="13">
        <f t="shared" si="95"/>
        <v>0.93709880805187995</v>
      </c>
    </row>
    <row r="203" spans="2:56">
      <c r="B203" s="32" t="s">
        <v>215</v>
      </c>
      <c r="C203" s="40">
        <v>40000</v>
      </c>
      <c r="D203" s="77"/>
      <c r="E203" s="50"/>
      <c r="F203" s="55"/>
      <c r="G203" s="51"/>
      <c r="H203" s="55"/>
      <c r="I203" s="51"/>
      <c r="J203" s="77"/>
      <c r="K203" s="41"/>
      <c r="L203" s="77"/>
      <c r="M203" s="50"/>
      <c r="N203" s="55"/>
      <c r="O203" s="51"/>
      <c r="P203" s="55">
        <v>93312</v>
      </c>
      <c r="Q203" s="51">
        <v>93312</v>
      </c>
      <c r="R203" s="150">
        <v>93312</v>
      </c>
      <c r="S203" s="6"/>
      <c r="T203" s="55"/>
      <c r="U203" s="51"/>
      <c r="V203" s="77">
        <v>1</v>
      </c>
      <c r="W203" s="51">
        <v>325</v>
      </c>
      <c r="X203" s="55"/>
      <c r="Y203" s="51"/>
      <c r="Z203" s="55"/>
      <c r="AA203" s="55">
        <v>74649.600000000006</v>
      </c>
      <c r="AB203" s="100"/>
      <c r="AE203" s="106" t="s">
        <v>215</v>
      </c>
      <c r="AF203" s="102">
        <f t="shared" si="72"/>
        <v>1.0655097507811244</v>
      </c>
      <c r="AG203" s="102">
        <f>(9*((D203-(MIN($D$4:$D$224)))/(MAX($D$4:$D4423)-MIN($D$4:$D$224))))+1</f>
        <v>-0.125</v>
      </c>
      <c r="AH203" s="102">
        <f t="shared" si="73"/>
        <v>0.97582811101163835</v>
      </c>
      <c r="AI203" s="102">
        <f t="shared" si="74"/>
        <v>0.99914325584563535</v>
      </c>
      <c r="AJ203" s="102">
        <f t="shared" si="75"/>
        <v>0.99995412208235257</v>
      </c>
      <c r="AK203" s="102">
        <f t="shared" si="76"/>
        <v>0.99998956814435835</v>
      </c>
      <c r="AL203" s="102">
        <f t="shared" si="77"/>
        <v>0.99992705847074037</v>
      </c>
      <c r="AM203" s="102">
        <f t="shared" si="78"/>
        <v>0.99993411371971974</v>
      </c>
      <c r="AN203" s="102">
        <f t="shared" si="79"/>
        <v>0.99996079097669677</v>
      </c>
      <c r="AO203" s="102">
        <f t="shared" si="80"/>
        <v>0.99980452842482492</v>
      </c>
      <c r="AP203" s="102">
        <f t="shared" si="81"/>
        <v>0.99996543403504567</v>
      </c>
      <c r="AQ203" s="102">
        <f t="shared" si="82"/>
        <v>0.99998431424493128</v>
      </c>
      <c r="AR203" s="102">
        <f t="shared" si="83"/>
        <v>0.99998451690888057</v>
      </c>
      <c r="AS203" s="102">
        <f t="shared" si="84"/>
        <v>1.001511577247419</v>
      </c>
      <c r="AT203" s="102">
        <f t="shared" si="85"/>
        <v>1.001511577247419</v>
      </c>
      <c r="AU203" s="102">
        <f t="shared" si="86"/>
        <v>1.001904621191313</v>
      </c>
      <c r="AV203" s="102">
        <f t="shared" si="87"/>
        <v>0.99998637477910002</v>
      </c>
      <c r="AW203" s="102">
        <f t="shared" si="88"/>
        <v>0.99982173811628217</v>
      </c>
      <c r="AX203" s="102">
        <f t="shared" si="89"/>
        <v>0.99982173811628217</v>
      </c>
      <c r="AY203" s="102">
        <f t="shared" si="90"/>
        <v>1</v>
      </c>
      <c r="AZ203" s="102">
        <f t="shared" si="91"/>
        <v>1.0000731249999999</v>
      </c>
      <c r="BA203" s="102">
        <f t="shared" si="92"/>
        <v>0.99999509404722975</v>
      </c>
      <c r="BB203" s="102">
        <f t="shared" si="93"/>
        <v>1.0040591725722157</v>
      </c>
      <c r="BC203" s="102">
        <f t="shared" si="94"/>
        <v>1</v>
      </c>
      <c r="BD203" s="13">
        <f t="shared" si="95"/>
        <v>0.95515294095680037</v>
      </c>
    </row>
    <row r="204" spans="2:56">
      <c r="B204" s="32" t="s">
        <v>216</v>
      </c>
      <c r="C204" s="40"/>
      <c r="D204" s="77">
        <v>1</v>
      </c>
      <c r="E204" s="50">
        <v>20000</v>
      </c>
      <c r="F204" s="55">
        <v>1095</v>
      </c>
      <c r="G204" s="51"/>
      <c r="H204" s="55"/>
      <c r="I204" s="51"/>
      <c r="J204" s="77"/>
      <c r="K204" s="41"/>
      <c r="L204" s="77"/>
      <c r="M204" s="50"/>
      <c r="N204" s="55"/>
      <c r="O204" s="51">
        <v>746496</v>
      </c>
      <c r="P204" s="55"/>
      <c r="Q204" s="51">
        <v>746496</v>
      </c>
      <c r="R204" s="150">
        <v>746496</v>
      </c>
      <c r="S204" s="6">
        <v>53706.02</v>
      </c>
      <c r="T204" s="55"/>
      <c r="U204" s="51"/>
      <c r="V204" s="77"/>
      <c r="W204" s="51"/>
      <c r="X204" s="55"/>
      <c r="Y204" s="51"/>
      <c r="Z204" s="55"/>
      <c r="AA204" s="55"/>
      <c r="AB204" s="100"/>
      <c r="AE204" s="106" t="s">
        <v>216</v>
      </c>
      <c r="AF204" s="102">
        <f t="shared" si="72"/>
        <v>0.99832026280048403</v>
      </c>
      <c r="AG204" s="102">
        <f>(9*((D204-(MIN($D$4:$D$224)))/(MAX($D$4:$D4424)-MIN($D$4:$D$224))))+1</f>
        <v>1</v>
      </c>
      <c r="AH204" s="102">
        <f t="shared" si="73"/>
        <v>2.2649955237242612</v>
      </c>
      <c r="AI204" s="102">
        <f t="shared" si="74"/>
        <v>1.0142622703344224</v>
      </c>
      <c r="AJ204" s="102">
        <f t="shared" si="75"/>
        <v>0.99995412208235257</v>
      </c>
      <c r="AK204" s="102">
        <f t="shared" si="76"/>
        <v>0.99998956814435835</v>
      </c>
      <c r="AL204" s="102">
        <f t="shared" si="77"/>
        <v>0.99992705847074037</v>
      </c>
      <c r="AM204" s="102">
        <f t="shared" si="78"/>
        <v>0.99993411371971974</v>
      </c>
      <c r="AN204" s="102">
        <f t="shared" si="79"/>
        <v>0.99996079097669677</v>
      </c>
      <c r="AO204" s="102">
        <f t="shared" si="80"/>
        <v>0.99980452842482492</v>
      </c>
      <c r="AP204" s="102">
        <f t="shared" si="81"/>
        <v>0.99996543403504567</v>
      </c>
      <c r="AQ204" s="102">
        <f t="shared" si="82"/>
        <v>0.99998431424493128</v>
      </c>
      <c r="AR204" s="102">
        <f t="shared" si="83"/>
        <v>1.0288796808795573</v>
      </c>
      <c r="AS204" s="102">
        <f t="shared" si="84"/>
        <v>0.99999587352781072</v>
      </c>
      <c r="AT204" s="102">
        <f t="shared" si="85"/>
        <v>1.0121215032846778</v>
      </c>
      <c r="AU204" s="102">
        <f t="shared" si="86"/>
        <v>1.015273365662249</v>
      </c>
      <c r="AV204" s="102">
        <f t="shared" si="87"/>
        <v>1.0028668518148389</v>
      </c>
      <c r="AW204" s="102">
        <f t="shared" si="88"/>
        <v>0.99982173811628217</v>
      </c>
      <c r="AX204" s="102">
        <f t="shared" si="89"/>
        <v>0.99982173811628217</v>
      </c>
      <c r="AY204" s="102">
        <f t="shared" si="90"/>
        <v>0.47058823529411764</v>
      </c>
      <c r="AZ204" s="102">
        <f t="shared" si="91"/>
        <v>1</v>
      </c>
      <c r="BA204" s="102">
        <f t="shared" si="92"/>
        <v>0.99999509404722975</v>
      </c>
      <c r="BB204" s="102">
        <f t="shared" si="93"/>
        <v>0.99992341183826006</v>
      </c>
      <c r="BC204" s="102">
        <f t="shared" si="94"/>
        <v>1</v>
      </c>
      <c r="BD204" s="13">
        <f t="shared" si="95"/>
        <v>1.0335993949807976</v>
      </c>
    </row>
    <row r="205" spans="2:56">
      <c r="B205" s="32" t="s">
        <v>217</v>
      </c>
      <c r="C205" s="40"/>
      <c r="D205" s="77"/>
      <c r="E205" s="50"/>
      <c r="F205" s="55">
        <v>96</v>
      </c>
      <c r="G205" s="51">
        <v>96</v>
      </c>
      <c r="H205" s="55">
        <v>25</v>
      </c>
      <c r="I205" s="51">
        <v>40</v>
      </c>
      <c r="J205" s="55">
        <v>30</v>
      </c>
      <c r="K205" s="41">
        <v>96</v>
      </c>
      <c r="L205" s="77"/>
      <c r="M205" s="51">
        <v>70</v>
      </c>
      <c r="N205" s="55">
        <v>70</v>
      </c>
      <c r="O205" s="51">
        <v>79340.800000000003</v>
      </c>
      <c r="P205" s="55"/>
      <c r="Q205" s="51">
        <v>79340.800000000003</v>
      </c>
      <c r="R205" s="150">
        <v>68992</v>
      </c>
      <c r="S205" s="6">
        <v>68992</v>
      </c>
      <c r="T205" s="55"/>
      <c r="U205" s="51"/>
      <c r="V205" s="77"/>
      <c r="W205" s="51"/>
      <c r="X205" s="55"/>
      <c r="Y205" s="51"/>
      <c r="Z205" s="55"/>
      <c r="AA205" s="55"/>
      <c r="AB205" s="100"/>
      <c r="AE205" s="106" t="s">
        <v>217</v>
      </c>
      <c r="AF205" s="102">
        <f t="shared" si="72"/>
        <v>0.99832026280048403</v>
      </c>
      <c r="AG205" s="102">
        <f>(9*((D205-(MIN($D$4:$D$224)))/(MAX($D$4:$D4425)-MIN($D$4:$D$224))))+1</f>
        <v>-0.125</v>
      </c>
      <c r="AH205" s="102">
        <f t="shared" si="73"/>
        <v>0.97582811101163835</v>
      </c>
      <c r="AI205" s="102">
        <f t="shared" si="74"/>
        <v>1.0004687584857483</v>
      </c>
      <c r="AJ205" s="102">
        <f t="shared" si="75"/>
        <v>1.0104405032589099</v>
      </c>
      <c r="AK205" s="102">
        <f t="shared" si="76"/>
        <v>1.0260692072485169</v>
      </c>
      <c r="AL205" s="102">
        <f t="shared" si="77"/>
        <v>1.0120839800140209</v>
      </c>
      <c r="AM205" s="102">
        <f t="shared" si="78"/>
        <v>1.0098170557617552</v>
      </c>
      <c r="AN205" s="102">
        <f t="shared" si="79"/>
        <v>1.0187811221622469</v>
      </c>
      <c r="AO205" s="102">
        <f t="shared" si="80"/>
        <v>0.99980452842482492</v>
      </c>
      <c r="AP205" s="102">
        <f t="shared" si="81"/>
        <v>1.0054645648232301</v>
      </c>
      <c r="AQ205" s="102">
        <f t="shared" si="82"/>
        <v>1.0054743285189685</v>
      </c>
      <c r="AR205" s="102">
        <f t="shared" si="83"/>
        <v>1.0030556189985966</v>
      </c>
      <c r="AS205" s="102">
        <f t="shared" si="84"/>
        <v>0.99999587352781072</v>
      </c>
      <c r="AT205" s="102">
        <f t="shared" si="85"/>
        <v>1.0012846375204023</v>
      </c>
      <c r="AU205" s="102">
        <f t="shared" si="86"/>
        <v>1.0014068627258068</v>
      </c>
      <c r="AV205" s="102">
        <f t="shared" si="87"/>
        <v>1.0036867024453413</v>
      </c>
      <c r="AW205" s="102">
        <f t="shared" si="88"/>
        <v>0.99982173811628217</v>
      </c>
      <c r="AX205" s="102">
        <f t="shared" si="89"/>
        <v>0.99982173811628217</v>
      </c>
      <c r="AY205" s="102">
        <f t="shared" si="90"/>
        <v>0.47058823529411764</v>
      </c>
      <c r="AZ205" s="102">
        <f t="shared" si="91"/>
        <v>1</v>
      </c>
      <c r="BA205" s="102">
        <f t="shared" si="92"/>
        <v>0.99999509404722975</v>
      </c>
      <c r="BB205" s="102">
        <f t="shared" si="93"/>
        <v>0.99992341183826006</v>
      </c>
      <c r="BC205" s="102">
        <f t="shared" si="94"/>
        <v>1</v>
      </c>
      <c r="BD205" s="13">
        <f t="shared" si="95"/>
        <v>0.9340471806308529</v>
      </c>
    </row>
    <row r="206" spans="2:56">
      <c r="B206" s="32" t="s">
        <v>218</v>
      </c>
      <c r="C206" s="40">
        <v>40000</v>
      </c>
      <c r="D206" s="77"/>
      <c r="E206" s="50"/>
      <c r="F206" s="55">
        <v>540</v>
      </c>
      <c r="G206" s="51">
        <v>540</v>
      </c>
      <c r="H206" s="55"/>
      <c r="I206" s="51">
        <v>380</v>
      </c>
      <c r="J206" s="55">
        <v>79</v>
      </c>
      <c r="K206" s="41">
        <v>459</v>
      </c>
      <c r="L206" s="55">
        <v>72</v>
      </c>
      <c r="M206" s="51">
        <v>407</v>
      </c>
      <c r="N206" s="55">
        <v>407</v>
      </c>
      <c r="O206" s="51">
        <v>311040</v>
      </c>
      <c r="P206" s="55"/>
      <c r="Q206" s="51">
        <v>311040</v>
      </c>
      <c r="R206" s="150">
        <v>311040</v>
      </c>
      <c r="S206" s="6">
        <v>163182</v>
      </c>
      <c r="T206" s="55"/>
      <c r="U206" s="51"/>
      <c r="V206" s="77">
        <v>1</v>
      </c>
      <c r="W206" s="51">
        <v>6000</v>
      </c>
      <c r="X206" s="55">
        <v>155520</v>
      </c>
      <c r="Y206" s="51"/>
      <c r="Z206" s="55"/>
      <c r="AA206" s="55">
        <v>106288</v>
      </c>
      <c r="AB206" s="100"/>
      <c r="AE206" s="106" t="s">
        <v>218</v>
      </c>
      <c r="AF206" s="102">
        <f t="shared" si="72"/>
        <v>1.0655097507811244</v>
      </c>
      <c r="AG206" s="102">
        <f>(9*((D206-(MIN($D$4:$D$224)))/(MAX($D$4:$D4426)-MIN($D$4:$D$224))))+1</f>
        <v>-0.125</v>
      </c>
      <c r="AH206" s="102">
        <f t="shared" si="73"/>
        <v>0.97582811101163835</v>
      </c>
      <c r="AI206" s="102">
        <f t="shared" si="74"/>
        <v>1.00659920819627</v>
      </c>
      <c r="AJ206" s="102">
        <f t="shared" si="75"/>
        <v>1.0589400162004881</v>
      </c>
      <c r="AK206" s="102">
        <f t="shared" si="76"/>
        <v>0.99998956814435835</v>
      </c>
      <c r="AL206" s="102">
        <f t="shared" si="77"/>
        <v>1.1154178131319066</v>
      </c>
      <c r="AM206" s="102">
        <f t="shared" si="78"/>
        <v>1.0259591944304132</v>
      </c>
      <c r="AN206" s="102">
        <f t="shared" si="79"/>
        <v>1.0899454994576085</v>
      </c>
      <c r="AO206" s="102">
        <f t="shared" si="80"/>
        <v>1.0701742954878646</v>
      </c>
      <c r="AP206" s="102">
        <f t="shared" si="81"/>
        <v>1.0319389516177744</v>
      </c>
      <c r="AQ206" s="102">
        <f t="shared" si="82"/>
        <v>1.0319048258096899</v>
      </c>
      <c r="AR206" s="102">
        <f t="shared" si="83"/>
        <v>1.0120241685633291</v>
      </c>
      <c r="AS206" s="102">
        <f t="shared" si="84"/>
        <v>0.99999587352781072</v>
      </c>
      <c r="AT206" s="102">
        <f t="shared" si="85"/>
        <v>1.0050482192598387</v>
      </c>
      <c r="AU206" s="102">
        <f t="shared" si="86"/>
        <v>1.0063608693482917</v>
      </c>
      <c r="AV206" s="102">
        <f t="shared" si="87"/>
        <v>1.0087385035655185</v>
      </c>
      <c r="AW206" s="102">
        <f t="shared" si="88"/>
        <v>0.99982173811628217</v>
      </c>
      <c r="AX206" s="102">
        <f t="shared" si="89"/>
        <v>0.99982173811628217</v>
      </c>
      <c r="AY206" s="102">
        <f t="shared" si="90"/>
        <v>1</v>
      </c>
      <c r="AZ206" s="102">
        <f t="shared" si="91"/>
        <v>1.00135</v>
      </c>
      <c r="BA206" s="102">
        <f t="shared" si="92"/>
        <v>0.99999509404722975</v>
      </c>
      <c r="BB206" s="102">
        <f t="shared" si="93"/>
        <v>1.0058120132090733</v>
      </c>
      <c r="BC206" s="102">
        <f t="shared" si="94"/>
        <v>1</v>
      </c>
      <c r="BD206" s="13">
        <f t="shared" si="95"/>
        <v>0.97442397716761631</v>
      </c>
    </row>
    <row r="207" spans="2:56">
      <c r="B207" s="32" t="s">
        <v>219</v>
      </c>
      <c r="C207" s="40">
        <v>50000</v>
      </c>
      <c r="D207" s="77"/>
      <c r="E207" s="50"/>
      <c r="F207" s="55">
        <v>500</v>
      </c>
      <c r="G207" s="51">
        <v>500</v>
      </c>
      <c r="H207" s="55"/>
      <c r="I207" s="51">
        <v>213</v>
      </c>
      <c r="J207" s="55">
        <v>287</v>
      </c>
      <c r="K207" s="41">
        <v>500</v>
      </c>
      <c r="L207" s="55">
        <v>82.3</v>
      </c>
      <c r="M207" s="51">
        <v>500</v>
      </c>
      <c r="N207" s="55">
        <v>500</v>
      </c>
      <c r="O207" s="51">
        <v>1076544</v>
      </c>
      <c r="P207" s="55"/>
      <c r="Q207" s="51">
        <v>1076544</v>
      </c>
      <c r="R207" s="150">
        <v>150226</v>
      </c>
      <c r="S207" s="6"/>
      <c r="T207" s="55"/>
      <c r="U207" s="51"/>
      <c r="V207" s="77"/>
      <c r="W207" s="51"/>
      <c r="X207" s="55"/>
      <c r="Y207" s="51"/>
      <c r="Z207" s="55"/>
      <c r="AA207" s="55">
        <v>497664</v>
      </c>
      <c r="AB207" s="100"/>
      <c r="AE207" s="106" t="s">
        <v>219</v>
      </c>
      <c r="AF207" s="102">
        <f t="shared" si="72"/>
        <v>1.0823071227762846</v>
      </c>
      <c r="AG207" s="102">
        <f>(9*((D207-(MIN($D$4:$D$224)))/(MAX($D$4:$D4427)-MIN($D$4:$D$224))))+1</f>
        <v>-0.125</v>
      </c>
      <c r="AH207" s="102">
        <f t="shared" si="73"/>
        <v>0.97582811101163835</v>
      </c>
      <c r="AI207" s="102">
        <f t="shared" si="74"/>
        <v>1.0060469154295564</v>
      </c>
      <c r="AJ207" s="102">
        <f t="shared" si="75"/>
        <v>1.0545706907102557</v>
      </c>
      <c r="AK207" s="102">
        <f t="shared" si="76"/>
        <v>0.99998956814435835</v>
      </c>
      <c r="AL207" s="102">
        <f t="shared" si="77"/>
        <v>1.0646626656887099</v>
      </c>
      <c r="AM207" s="102">
        <f t="shared" si="78"/>
        <v>1.0944809259218589</v>
      </c>
      <c r="AN207" s="102">
        <f t="shared" si="79"/>
        <v>1.0979833492347706</v>
      </c>
      <c r="AO207" s="102">
        <f t="shared" si="80"/>
        <v>1.0802410816093826</v>
      </c>
      <c r="AP207" s="102">
        <f t="shared" si="81"/>
        <v>1.0392449396649337</v>
      </c>
      <c r="AQ207" s="102">
        <f t="shared" si="82"/>
        <v>1.0391987019166249</v>
      </c>
      <c r="AR207" s="102">
        <f t="shared" si="83"/>
        <v>1.0416550890239999</v>
      </c>
      <c r="AS207" s="102">
        <f t="shared" si="84"/>
        <v>0.99999587352781072</v>
      </c>
      <c r="AT207" s="102">
        <f t="shared" si="85"/>
        <v>1.0174826034781075</v>
      </c>
      <c r="AU207" s="102">
        <f t="shared" si="86"/>
        <v>1.0030694824292166</v>
      </c>
      <c r="AV207" s="102">
        <f t="shared" si="87"/>
        <v>0.99998637477910002</v>
      </c>
      <c r="AW207" s="102">
        <f t="shared" si="88"/>
        <v>0.99982173811628217</v>
      </c>
      <c r="AX207" s="102">
        <f t="shared" si="89"/>
        <v>0.99982173811628217</v>
      </c>
      <c r="AY207" s="102">
        <f t="shared" si="90"/>
        <v>0.47058823529411764</v>
      </c>
      <c r="AZ207" s="102">
        <f t="shared" si="91"/>
        <v>1</v>
      </c>
      <c r="BA207" s="102">
        <f t="shared" si="92"/>
        <v>0.99999509404722975</v>
      </c>
      <c r="BB207" s="102">
        <f t="shared" si="93"/>
        <v>1.0274951500646303</v>
      </c>
      <c r="BC207" s="102">
        <f t="shared" si="94"/>
        <v>1</v>
      </c>
      <c r="BD207" s="13">
        <f t="shared" si="95"/>
        <v>0.95706106045771444</v>
      </c>
    </row>
    <row r="208" spans="2:56">
      <c r="B208" s="32" t="s">
        <v>221</v>
      </c>
      <c r="C208" s="40">
        <v>120000</v>
      </c>
      <c r="D208" s="77"/>
      <c r="E208" s="50"/>
      <c r="F208" s="55">
        <v>6618.01</v>
      </c>
      <c r="G208" s="51">
        <v>6618.01</v>
      </c>
      <c r="H208" s="55">
        <v>0.01</v>
      </c>
      <c r="I208" s="51">
        <v>3659</v>
      </c>
      <c r="J208" s="55">
        <v>2959</v>
      </c>
      <c r="K208" s="41">
        <v>6618.01</v>
      </c>
      <c r="L208" s="77"/>
      <c r="M208" s="51">
        <v>40</v>
      </c>
      <c r="N208" s="55">
        <v>40.01</v>
      </c>
      <c r="O208" s="51">
        <v>3464215</v>
      </c>
      <c r="P208" s="55"/>
      <c r="Q208" s="51">
        <v>3464215</v>
      </c>
      <c r="R208" s="150">
        <v>3464215</v>
      </c>
      <c r="S208" s="6"/>
      <c r="T208" s="55"/>
      <c r="U208" s="51"/>
      <c r="V208" s="77"/>
      <c r="W208" s="51"/>
      <c r="X208" s="55"/>
      <c r="Y208" s="51"/>
      <c r="Z208" s="55"/>
      <c r="AA208" s="55"/>
      <c r="AB208" s="100"/>
      <c r="AE208" s="106" t="s">
        <v>221</v>
      </c>
      <c r="AF208" s="102">
        <f t="shared" si="72"/>
        <v>1.1998887267424054</v>
      </c>
      <c r="AG208" s="102">
        <f>(9*((D208-(MIN($D$4:$D$224)))/(MAX($D$4:$D4428)-MIN($D$4:$D$224))))+1</f>
        <v>-0.125</v>
      </c>
      <c r="AH208" s="102">
        <f t="shared" si="73"/>
        <v>0.97582811101163835</v>
      </c>
      <c r="AI208" s="102">
        <f t="shared" si="74"/>
        <v>1.0905202321716059</v>
      </c>
      <c r="AJ208" s="102">
        <f t="shared" si="75"/>
        <v>1.7228601167726512</v>
      </c>
      <c r="AK208" s="102">
        <f t="shared" si="76"/>
        <v>1</v>
      </c>
      <c r="AL208" s="102">
        <f t="shared" si="77"/>
        <v>2.1119814566423392</v>
      </c>
      <c r="AM208" s="102">
        <f t="shared" si="78"/>
        <v>1.9747216304658162</v>
      </c>
      <c r="AN208" s="102">
        <f t="shared" si="79"/>
        <v>2.2973893325317265</v>
      </c>
      <c r="AO208" s="102">
        <f t="shared" si="80"/>
        <v>0.99980452842482492</v>
      </c>
      <c r="AP208" s="102">
        <f t="shared" si="81"/>
        <v>1.0031077944854367</v>
      </c>
      <c r="AQ208" s="102">
        <f t="shared" si="82"/>
        <v>1.0031222495464203</v>
      </c>
      <c r="AR208" s="102">
        <f t="shared" si="83"/>
        <v>1.1340764081643966</v>
      </c>
      <c r="AS208" s="102">
        <f t="shared" si="84"/>
        <v>0.99999587352781072</v>
      </c>
      <c r="AT208" s="102">
        <f t="shared" si="85"/>
        <v>1.0562664878220407</v>
      </c>
      <c r="AU208" s="102">
        <f t="shared" si="86"/>
        <v>1.0708970350338316</v>
      </c>
      <c r="AV208" s="102">
        <f t="shared" si="87"/>
        <v>0.99998637477910002</v>
      </c>
      <c r="AW208" s="102">
        <f t="shared" si="88"/>
        <v>0.99982173811628217</v>
      </c>
      <c r="AX208" s="102">
        <f t="shared" si="89"/>
        <v>0.99982173811628217</v>
      </c>
      <c r="AY208" s="102">
        <f t="shared" si="90"/>
        <v>0.47058823529411764</v>
      </c>
      <c r="AZ208" s="102">
        <f t="shared" si="91"/>
        <v>1</v>
      </c>
      <c r="BA208" s="102">
        <f t="shared" si="92"/>
        <v>0.99999509404722975</v>
      </c>
      <c r="BB208" s="102">
        <f t="shared" si="93"/>
        <v>0.99992341183826006</v>
      </c>
      <c r="BC208" s="102">
        <f t="shared" si="94"/>
        <v>1</v>
      </c>
      <c r="BD208" s="13">
        <f t="shared" si="95"/>
        <v>1.1243998573139253</v>
      </c>
    </row>
    <row r="209" spans="2:56">
      <c r="B209" s="32" t="s">
        <v>222</v>
      </c>
      <c r="C209" s="40">
        <v>5000</v>
      </c>
      <c r="D209" s="77"/>
      <c r="E209" s="50"/>
      <c r="F209" s="55">
        <v>147</v>
      </c>
      <c r="G209" s="51"/>
      <c r="H209" s="55"/>
      <c r="I209" s="51"/>
      <c r="J209" s="77"/>
      <c r="K209" s="41"/>
      <c r="L209" s="77"/>
      <c r="M209" s="50"/>
      <c r="N209" s="55"/>
      <c r="O209" s="51">
        <v>3153600</v>
      </c>
      <c r="P209" s="55"/>
      <c r="Q209" s="51">
        <v>3153600</v>
      </c>
      <c r="R209" s="150">
        <v>3153600</v>
      </c>
      <c r="S209" s="6"/>
      <c r="T209" s="55"/>
      <c r="U209" s="51"/>
      <c r="V209" s="77">
        <v>1</v>
      </c>
      <c r="W209" s="51">
        <v>12000</v>
      </c>
      <c r="X209" s="55"/>
      <c r="Y209" s="51"/>
      <c r="Z209" s="55"/>
      <c r="AA209" s="55">
        <v>5000</v>
      </c>
      <c r="AB209" s="100"/>
      <c r="AE209" s="106" t="s">
        <v>222</v>
      </c>
      <c r="AF209" s="102">
        <f t="shared" si="72"/>
        <v>1.0067189487980641</v>
      </c>
      <c r="AG209" s="102">
        <f>(9*((D209-(MIN($D$4:$D$224)))/(MAX($D$4:$D4429)-MIN($D$4:$D$224))))+1</f>
        <v>-0.125</v>
      </c>
      <c r="AH209" s="102">
        <f t="shared" si="73"/>
        <v>0.97582811101163835</v>
      </c>
      <c r="AI209" s="102">
        <f t="shared" si="74"/>
        <v>1.0011729317633082</v>
      </c>
      <c r="AJ209" s="102">
        <f t="shared" si="75"/>
        <v>0.99995412208235257</v>
      </c>
      <c r="AK209" s="102">
        <f t="shared" si="76"/>
        <v>0.99998956814435835</v>
      </c>
      <c r="AL209" s="102">
        <f t="shared" si="77"/>
        <v>0.99992705847074037</v>
      </c>
      <c r="AM209" s="102">
        <f t="shared" si="78"/>
        <v>0.99993411371971974</v>
      </c>
      <c r="AN209" s="102">
        <f t="shared" si="79"/>
        <v>0.99996079097669677</v>
      </c>
      <c r="AO209" s="102">
        <f t="shared" si="80"/>
        <v>0.99980452842482492</v>
      </c>
      <c r="AP209" s="102">
        <f t="shared" si="81"/>
        <v>0.99996543403504567</v>
      </c>
      <c r="AQ209" s="102">
        <f t="shared" si="82"/>
        <v>0.99998431424493128</v>
      </c>
      <c r="AR209" s="102">
        <f t="shared" si="83"/>
        <v>1.1220532072942624</v>
      </c>
      <c r="AS209" s="102">
        <f t="shared" si="84"/>
        <v>0.99999587352781072</v>
      </c>
      <c r="AT209" s="102">
        <f t="shared" si="85"/>
        <v>1.0512210455330944</v>
      </c>
      <c r="AU209" s="102">
        <f t="shared" si="86"/>
        <v>1.0645396647310688</v>
      </c>
      <c r="AV209" s="102">
        <f t="shared" si="87"/>
        <v>0.99998637477910002</v>
      </c>
      <c r="AW209" s="102">
        <f t="shared" si="88"/>
        <v>0.99982173811628217</v>
      </c>
      <c r="AX209" s="102">
        <f t="shared" si="89"/>
        <v>0.99982173811628217</v>
      </c>
      <c r="AY209" s="102">
        <f t="shared" si="90"/>
        <v>1</v>
      </c>
      <c r="AZ209" s="102">
        <f t="shared" si="91"/>
        <v>1.0026999999999999</v>
      </c>
      <c r="BA209" s="102">
        <f t="shared" si="92"/>
        <v>0.99999509404722975</v>
      </c>
      <c r="BB209" s="102">
        <f t="shared" si="93"/>
        <v>1.0002004234186272</v>
      </c>
      <c r="BC209" s="102">
        <f t="shared" si="94"/>
        <v>1</v>
      </c>
      <c r="BD209" s="13">
        <f t="shared" si="95"/>
        <v>0.96244062838480982</v>
      </c>
    </row>
    <row r="210" spans="2:56">
      <c r="B210" s="32" t="s">
        <v>223</v>
      </c>
      <c r="C210" s="40">
        <v>1856</v>
      </c>
      <c r="D210" s="77"/>
      <c r="E210" s="50"/>
      <c r="F210" s="55">
        <v>949</v>
      </c>
      <c r="G210" s="51">
        <v>949</v>
      </c>
      <c r="H210" s="55"/>
      <c r="I210" s="51">
        <v>540.92999999999995</v>
      </c>
      <c r="J210" s="55">
        <v>408.07</v>
      </c>
      <c r="K210" s="41">
        <v>949</v>
      </c>
      <c r="L210" s="55">
        <v>281.27999999999997</v>
      </c>
      <c r="M210" s="51">
        <v>540.92999999999995</v>
      </c>
      <c r="N210" s="55">
        <v>540.92999999999995</v>
      </c>
      <c r="O210" s="51">
        <v>6937920</v>
      </c>
      <c r="P210" s="55"/>
      <c r="Q210" s="51">
        <v>6937920</v>
      </c>
      <c r="R210" s="150">
        <v>501000</v>
      </c>
      <c r="S210" s="6"/>
      <c r="T210" s="55"/>
      <c r="U210" s="51"/>
      <c r="V210" s="77"/>
      <c r="W210" s="51"/>
      <c r="X210" s="55"/>
      <c r="Y210" s="51"/>
      <c r="Z210" s="55"/>
      <c r="AA210" s="55"/>
      <c r="AB210" s="100"/>
      <c r="AE210" s="106" t="s">
        <v>223</v>
      </c>
      <c r="AF210" s="102">
        <f t="shared" si="72"/>
        <v>1.0014378550427856</v>
      </c>
      <c r="AG210" s="102">
        <f>(9*((D210-(MIN($D$4:$D$224)))/(MAX($D$4:$D4430)-MIN($D$4:$D$224))))+1</f>
        <v>-0.125</v>
      </c>
      <c r="AH210" s="102">
        <f t="shared" si="73"/>
        <v>0.97582811101163835</v>
      </c>
      <c r="AI210" s="102">
        <f t="shared" si="74"/>
        <v>1.0122464017359176</v>
      </c>
      <c r="AJ210" s="102">
        <f t="shared" si="75"/>
        <v>1.1036163693381127</v>
      </c>
      <c r="AK210" s="102">
        <f t="shared" si="76"/>
        <v>0.99998956814435835</v>
      </c>
      <c r="AL210" s="102">
        <f t="shared" si="77"/>
        <v>1.1643281477309106</v>
      </c>
      <c r="AM210" s="102">
        <f t="shared" si="78"/>
        <v>1.1343651856894998</v>
      </c>
      <c r="AN210" s="102">
        <f t="shared" si="79"/>
        <v>1.1860076065505207</v>
      </c>
      <c r="AO210" s="102">
        <f t="shared" si="80"/>
        <v>1.2747157517510996</v>
      </c>
      <c r="AP210" s="102">
        <f t="shared" si="81"/>
        <v>1.0424603599957962</v>
      </c>
      <c r="AQ210" s="102">
        <f t="shared" si="82"/>
        <v>1.0424087916914297</v>
      </c>
      <c r="AR210" s="102">
        <f t="shared" si="83"/>
        <v>1.2685356357567203</v>
      </c>
      <c r="AS210" s="102">
        <f t="shared" si="84"/>
        <v>0.99999587352781072</v>
      </c>
      <c r="AT210" s="102">
        <f t="shared" si="85"/>
        <v>1.1126912519394345</v>
      </c>
      <c r="AU210" s="102">
        <f t="shared" si="86"/>
        <v>1.0102487886783718</v>
      </c>
      <c r="AV210" s="102">
        <f t="shared" si="87"/>
        <v>0.99998637477910002</v>
      </c>
      <c r="AW210" s="102">
        <f t="shared" si="88"/>
        <v>0.99982173811628217</v>
      </c>
      <c r="AX210" s="102">
        <f t="shared" si="89"/>
        <v>0.99982173811628217</v>
      </c>
      <c r="AY210" s="102">
        <f t="shared" si="90"/>
        <v>0.47058823529411764</v>
      </c>
      <c r="AZ210" s="102">
        <f t="shared" si="91"/>
        <v>1</v>
      </c>
      <c r="BA210" s="102">
        <f t="shared" si="92"/>
        <v>0.99999509404722975</v>
      </c>
      <c r="BB210" s="102">
        <f t="shared" si="93"/>
        <v>0.99992341183826006</v>
      </c>
      <c r="BC210" s="102">
        <f t="shared" si="94"/>
        <v>1</v>
      </c>
      <c r="BD210" s="13">
        <f t="shared" si="95"/>
        <v>0.98641717878231994</v>
      </c>
    </row>
    <row r="211" spans="2:56">
      <c r="B211" s="32" t="s">
        <v>224</v>
      </c>
      <c r="C211" s="40"/>
      <c r="D211" s="77">
        <v>1</v>
      </c>
      <c r="E211" s="50">
        <v>2000</v>
      </c>
      <c r="F211" s="55">
        <v>1020</v>
      </c>
      <c r="G211" s="51"/>
      <c r="H211" s="55"/>
      <c r="I211" s="51"/>
      <c r="J211" s="77"/>
      <c r="K211" s="41"/>
      <c r="L211" s="77"/>
      <c r="M211" s="50"/>
      <c r="N211" s="55"/>
      <c r="O211" s="51"/>
      <c r="P211" s="55">
        <v>186624</v>
      </c>
      <c r="Q211" s="51">
        <v>186624</v>
      </c>
      <c r="R211" s="150">
        <v>124416</v>
      </c>
      <c r="S211" s="6">
        <v>1342.65</v>
      </c>
      <c r="T211" s="55"/>
      <c r="U211" s="51"/>
      <c r="V211" s="77">
        <v>1</v>
      </c>
      <c r="W211" s="51">
        <v>3000</v>
      </c>
      <c r="X211" s="55"/>
      <c r="Y211" s="51"/>
      <c r="Z211" s="55"/>
      <c r="AA211" s="55">
        <v>149298</v>
      </c>
      <c r="AB211" s="100"/>
      <c r="AE211" s="106" t="s">
        <v>224</v>
      </c>
      <c r="AF211" s="102">
        <f t="shared" si="72"/>
        <v>0.99832026280048403</v>
      </c>
      <c r="AG211" s="102">
        <f>(9*((D211-(MIN($D$4:$D$224)))/(MAX($D$4:$D4431)-MIN($D$4:$D$224))))+1</f>
        <v>1</v>
      </c>
      <c r="AH211" s="102">
        <f t="shared" si="73"/>
        <v>1.1047448522829006</v>
      </c>
      <c r="AI211" s="102">
        <f t="shared" si="74"/>
        <v>1.0132267213968342</v>
      </c>
      <c r="AJ211" s="102">
        <f t="shared" si="75"/>
        <v>0.99995412208235257</v>
      </c>
      <c r="AK211" s="102">
        <f t="shared" si="76"/>
        <v>0.99998956814435835</v>
      </c>
      <c r="AL211" s="102">
        <f t="shared" si="77"/>
        <v>0.99992705847074037</v>
      </c>
      <c r="AM211" s="102">
        <f t="shared" si="78"/>
        <v>0.99993411371971974</v>
      </c>
      <c r="AN211" s="102">
        <f t="shared" si="79"/>
        <v>0.99996079097669677</v>
      </c>
      <c r="AO211" s="102">
        <f t="shared" si="80"/>
        <v>0.99980452842482492</v>
      </c>
      <c r="AP211" s="102">
        <f t="shared" si="81"/>
        <v>0.99996543403504567</v>
      </c>
      <c r="AQ211" s="102">
        <f t="shared" si="82"/>
        <v>0.99998431424493128</v>
      </c>
      <c r="AR211" s="102">
        <f t="shared" si="83"/>
        <v>0.99998451690888057</v>
      </c>
      <c r="AS211" s="102">
        <f t="shared" si="84"/>
        <v>1.0030272809670275</v>
      </c>
      <c r="AT211" s="102">
        <f t="shared" si="85"/>
        <v>1.0030272809670275</v>
      </c>
      <c r="AU211" s="102">
        <f t="shared" si="86"/>
        <v>1.0025412280708814</v>
      </c>
      <c r="AV211" s="102">
        <f t="shared" si="87"/>
        <v>1.0000583866781765</v>
      </c>
      <c r="AW211" s="102">
        <f t="shared" si="88"/>
        <v>0.99982173811628217</v>
      </c>
      <c r="AX211" s="102">
        <f t="shared" si="89"/>
        <v>0.99982173811628217</v>
      </c>
      <c r="AY211" s="102">
        <f t="shared" si="90"/>
        <v>1</v>
      </c>
      <c r="AZ211" s="102">
        <f t="shared" si="91"/>
        <v>1.000675</v>
      </c>
      <c r="BA211" s="102">
        <f t="shared" si="92"/>
        <v>0.99999509404722975</v>
      </c>
      <c r="BB211" s="102">
        <f t="shared" si="93"/>
        <v>1.0081948668233918</v>
      </c>
      <c r="BC211" s="102">
        <f t="shared" si="94"/>
        <v>1</v>
      </c>
      <c r="BD211" s="13">
        <f t="shared" si="95"/>
        <v>1.0055399540530863</v>
      </c>
    </row>
    <row r="212" spans="2:56">
      <c r="B212" s="32" t="s">
        <v>225</v>
      </c>
      <c r="C212" s="40"/>
      <c r="D212" s="77">
        <v>1</v>
      </c>
      <c r="E212" s="50">
        <v>10000</v>
      </c>
      <c r="F212" s="55">
        <v>4380</v>
      </c>
      <c r="G212" s="51">
        <v>4380</v>
      </c>
      <c r="H212" s="55"/>
      <c r="I212" s="51">
        <v>1423.5</v>
      </c>
      <c r="J212" s="55">
        <v>1533</v>
      </c>
      <c r="K212" s="41">
        <v>2956.5</v>
      </c>
      <c r="L212" s="55">
        <v>1533</v>
      </c>
      <c r="M212" s="51">
        <v>2956.5</v>
      </c>
      <c r="N212" s="55">
        <v>2956.5</v>
      </c>
      <c r="O212" s="51">
        <v>1150848</v>
      </c>
      <c r="P212" s="55"/>
      <c r="Q212" s="51">
        <v>1150848</v>
      </c>
      <c r="R212" s="150">
        <v>1150848</v>
      </c>
      <c r="S212" s="6"/>
      <c r="T212" s="55"/>
      <c r="U212" s="51"/>
      <c r="V212" s="77"/>
      <c r="W212" s="51"/>
      <c r="X212" s="55">
        <v>251942.39999999999</v>
      </c>
      <c r="Y212" s="51"/>
      <c r="Z212" s="55"/>
      <c r="AA212" s="55">
        <v>251942.39999999999</v>
      </c>
      <c r="AB212" s="100"/>
      <c r="AE212" s="106" t="s">
        <v>225</v>
      </c>
      <c r="AF212" s="102">
        <f t="shared" si="72"/>
        <v>0.99832026280048403</v>
      </c>
      <c r="AG212" s="102">
        <f>(9*((D212-(MIN($D$4:$D$224)))/(MAX($D$4:$D4432)-MIN($D$4:$D$224))))+1</f>
        <v>1</v>
      </c>
      <c r="AH212" s="102">
        <f t="shared" si="73"/>
        <v>1.6204118173679498</v>
      </c>
      <c r="AI212" s="102">
        <f t="shared" si="74"/>
        <v>1.0596193138007837</v>
      </c>
      <c r="AJ212" s="102">
        <f t="shared" si="75"/>
        <v>1.4783952632627841</v>
      </c>
      <c r="AK212" s="102">
        <f t="shared" si="76"/>
        <v>0.99998956814435835</v>
      </c>
      <c r="AL212" s="102">
        <f t="shared" si="77"/>
        <v>1.432561503892241</v>
      </c>
      <c r="AM212" s="102">
        <f t="shared" si="78"/>
        <v>1.5049524520677311</v>
      </c>
      <c r="AN212" s="102">
        <f t="shared" si="79"/>
        <v>1.579568177956687</v>
      </c>
      <c r="AO212" s="102">
        <f t="shared" si="80"/>
        <v>2.4980941521420426</v>
      </c>
      <c r="AP212" s="102">
        <f t="shared" si="81"/>
        <v>1.232225150824573</v>
      </c>
      <c r="AQ212" s="102">
        <f t="shared" si="82"/>
        <v>1.2318589885476561</v>
      </c>
      <c r="AR212" s="102">
        <f t="shared" si="83"/>
        <v>1.0445312280303405</v>
      </c>
      <c r="AS212" s="102">
        <f t="shared" si="84"/>
        <v>0.99999587352781072</v>
      </c>
      <c r="AT212" s="102">
        <f t="shared" si="85"/>
        <v>1.0186895527363142</v>
      </c>
      <c r="AU212" s="102">
        <f t="shared" si="86"/>
        <v>1.0235492550966379</v>
      </c>
      <c r="AV212" s="102">
        <f t="shared" si="87"/>
        <v>0.99998637477910002</v>
      </c>
      <c r="AW212" s="102">
        <f t="shared" si="88"/>
        <v>0.99982173811628217</v>
      </c>
      <c r="AX212" s="102">
        <f t="shared" si="89"/>
        <v>0.99982173811628217</v>
      </c>
      <c r="AY212" s="102">
        <f t="shared" si="90"/>
        <v>0.47058823529411764</v>
      </c>
      <c r="AZ212" s="102">
        <f t="shared" si="91"/>
        <v>1</v>
      </c>
      <c r="BA212" s="102">
        <f t="shared" si="92"/>
        <v>0.99999509404722975</v>
      </c>
      <c r="BB212" s="102">
        <f t="shared" si="93"/>
        <v>1.01388160431536</v>
      </c>
      <c r="BC212" s="102">
        <f t="shared" si="94"/>
        <v>1</v>
      </c>
      <c r="BD212" s="13">
        <f t="shared" si="95"/>
        <v>1.1752857227027818</v>
      </c>
    </row>
    <row r="213" spans="2:56">
      <c r="B213" s="32" t="s">
        <v>226</v>
      </c>
      <c r="C213" s="40">
        <v>100000</v>
      </c>
      <c r="D213" s="77"/>
      <c r="E213" s="50"/>
      <c r="F213" s="55">
        <v>5658</v>
      </c>
      <c r="G213" s="51">
        <v>5658</v>
      </c>
      <c r="H213" s="55"/>
      <c r="I213" s="51">
        <v>1643</v>
      </c>
      <c r="J213" s="55">
        <v>170</v>
      </c>
      <c r="K213" s="41">
        <v>1813</v>
      </c>
      <c r="L213" s="55">
        <v>170</v>
      </c>
      <c r="M213" s="51">
        <v>1813</v>
      </c>
      <c r="N213" s="55">
        <v>1813</v>
      </c>
      <c r="O213" s="51">
        <v>1786742</v>
      </c>
      <c r="P213" s="55"/>
      <c r="Q213" s="51">
        <v>1786742</v>
      </c>
      <c r="R213" s="150">
        <v>1786742</v>
      </c>
      <c r="S213" s="6"/>
      <c r="T213" s="55"/>
      <c r="U213" s="51"/>
      <c r="V213" s="77"/>
      <c r="W213" s="51"/>
      <c r="X213" s="55"/>
      <c r="Y213" s="51"/>
      <c r="Z213" s="55"/>
      <c r="AA213" s="55"/>
      <c r="AB213" s="100">
        <v>6600</v>
      </c>
      <c r="AE213" s="106" t="s">
        <v>226</v>
      </c>
      <c r="AF213" s="102">
        <f t="shared" si="72"/>
        <v>1.1662939827520851</v>
      </c>
      <c r="AG213" s="102">
        <f>(9*((D213-(MIN($D$4:$D$224)))/(MAX($D$4:$D4433)-MIN($D$4:$D$224))))+1</f>
        <v>-0.125</v>
      </c>
      <c r="AH213" s="102">
        <f t="shared" si="73"/>
        <v>0.97582811101163835</v>
      </c>
      <c r="AI213" s="102">
        <f t="shared" si="74"/>
        <v>1.0772650676972859</v>
      </c>
      <c r="AJ213" s="102">
        <f t="shared" si="75"/>
        <v>1.6179952126757047</v>
      </c>
      <c r="AK213" s="102">
        <f t="shared" si="76"/>
        <v>0.99998956814435835</v>
      </c>
      <c r="AL213" s="102">
        <f t="shared" si="77"/>
        <v>1.4992726108609937</v>
      </c>
      <c r="AM213" s="102">
        <f t="shared" si="78"/>
        <v>1.0559374519579205</v>
      </c>
      <c r="AN213" s="102">
        <f t="shared" si="79"/>
        <v>1.3553905872204723</v>
      </c>
      <c r="AO213" s="102">
        <f t="shared" si="80"/>
        <v>1.1659553673236684</v>
      </c>
      <c r="AP213" s="102">
        <f t="shared" si="81"/>
        <v>1.1423929214490192</v>
      </c>
      <c r="AQ213" s="102">
        <f t="shared" si="82"/>
        <v>1.1421756839424926</v>
      </c>
      <c r="AR213" s="102">
        <f t="shared" si="83"/>
        <v>1.0691452398910464</v>
      </c>
      <c r="AS213" s="102">
        <f t="shared" si="84"/>
        <v>0.99999587352781072</v>
      </c>
      <c r="AT213" s="102">
        <f t="shared" si="85"/>
        <v>1.0290186304656166</v>
      </c>
      <c r="AU213" s="102">
        <f t="shared" si="86"/>
        <v>1.0365641244085031</v>
      </c>
      <c r="AV213" s="102">
        <f t="shared" si="87"/>
        <v>0.99998637477910002</v>
      </c>
      <c r="AW213" s="102">
        <f t="shared" si="88"/>
        <v>0.99982173811628217</v>
      </c>
      <c r="AX213" s="102">
        <f t="shared" si="89"/>
        <v>0.99982173811628217</v>
      </c>
      <c r="AY213" s="102">
        <f t="shared" si="90"/>
        <v>0.47058823529411764</v>
      </c>
      <c r="AZ213" s="102">
        <f t="shared" si="91"/>
        <v>1</v>
      </c>
      <c r="BA213" s="102">
        <f t="shared" si="92"/>
        <v>0.99999509404722975</v>
      </c>
      <c r="BB213" s="102">
        <f t="shared" si="93"/>
        <v>0.99992341183826006</v>
      </c>
      <c r="BC213" s="102">
        <f t="shared" si="94"/>
        <v>1.172562604056848</v>
      </c>
      <c r="BD213" s="13">
        <f t="shared" si="95"/>
        <v>1.0354549845656973</v>
      </c>
    </row>
    <row r="214" spans="2:56">
      <c r="B214" s="32" t="s">
        <v>227</v>
      </c>
      <c r="C214" s="40">
        <v>1500</v>
      </c>
      <c r="D214" s="77">
        <v>1</v>
      </c>
      <c r="E214" s="50">
        <v>1500</v>
      </c>
      <c r="F214" s="55">
        <v>132</v>
      </c>
      <c r="G214" s="51">
        <v>132</v>
      </c>
      <c r="H214" s="55"/>
      <c r="I214" s="51">
        <v>48</v>
      </c>
      <c r="J214" s="77"/>
      <c r="K214" s="41">
        <v>48</v>
      </c>
      <c r="L214" s="77"/>
      <c r="M214" s="51">
        <v>48</v>
      </c>
      <c r="N214" s="55">
        <v>48</v>
      </c>
      <c r="O214" s="51">
        <v>242827.2</v>
      </c>
      <c r="P214" s="55">
        <v>104068.8</v>
      </c>
      <c r="Q214" s="51">
        <v>346896</v>
      </c>
      <c r="R214" s="150"/>
      <c r="S214" s="6"/>
      <c r="T214" s="55"/>
      <c r="U214" s="51"/>
      <c r="V214" s="77"/>
      <c r="W214" s="51"/>
      <c r="X214" s="55"/>
      <c r="Y214" s="51"/>
      <c r="Z214" s="55"/>
      <c r="AA214" s="55"/>
      <c r="AB214" s="100"/>
      <c r="AE214" s="106" t="s">
        <v>227</v>
      </c>
      <c r="AF214" s="102">
        <f t="shared" si="72"/>
        <v>1.0008398685997579</v>
      </c>
      <c r="AG214" s="102">
        <f>(9*((D214-(MIN($D$4:$D$224)))/(MAX($D$4:$D4434)-MIN($D$4:$D$224))))+1</f>
        <v>1</v>
      </c>
      <c r="AH214" s="102">
        <f t="shared" si="73"/>
        <v>1.072515666965085</v>
      </c>
      <c r="AI214" s="102">
        <f t="shared" si="74"/>
        <v>1.0009658219757906</v>
      </c>
      <c r="AJ214" s="102">
        <f t="shared" si="75"/>
        <v>1.0143728962001191</v>
      </c>
      <c r="AK214" s="102">
        <f t="shared" si="76"/>
        <v>0.99998956814435835</v>
      </c>
      <c r="AL214" s="102">
        <f t="shared" si="77"/>
        <v>1.0145153643226772</v>
      </c>
      <c r="AM214" s="102">
        <f t="shared" si="78"/>
        <v>0.99993411371971974</v>
      </c>
      <c r="AN214" s="102">
        <f t="shared" si="79"/>
        <v>1.009370956569472</v>
      </c>
      <c r="AO214" s="102">
        <f t="shared" si="80"/>
        <v>0.99980452842482492</v>
      </c>
      <c r="AP214" s="102">
        <f t="shared" si="81"/>
        <v>1.003736266575515</v>
      </c>
      <c r="AQ214" s="102">
        <f t="shared" si="82"/>
        <v>1.003748895461414</v>
      </c>
      <c r="AR214" s="102">
        <f t="shared" si="83"/>
        <v>1.0093838060685549</v>
      </c>
      <c r="AS214" s="102">
        <f t="shared" si="84"/>
        <v>1.001686304203985</v>
      </c>
      <c r="AT214" s="102">
        <f t="shared" si="85"/>
        <v>1.0056306424483918</v>
      </c>
      <c r="AU214" s="102">
        <f t="shared" si="86"/>
        <v>0.99999480055260781</v>
      </c>
      <c r="AV214" s="102">
        <f t="shared" si="87"/>
        <v>0.99998637477910002</v>
      </c>
      <c r="AW214" s="102">
        <f t="shared" si="88"/>
        <v>0.99982173811628217</v>
      </c>
      <c r="AX214" s="102">
        <f t="shared" si="89"/>
        <v>0.99982173811628217</v>
      </c>
      <c r="AY214" s="102">
        <f t="shared" si="90"/>
        <v>0.47058823529411764</v>
      </c>
      <c r="AZ214" s="102">
        <f t="shared" si="91"/>
        <v>1</v>
      </c>
      <c r="BA214" s="102">
        <f t="shared" si="92"/>
        <v>0.99999509404722975</v>
      </c>
      <c r="BB214" s="102">
        <f t="shared" si="93"/>
        <v>0.99992341183826006</v>
      </c>
      <c r="BC214" s="102">
        <f t="shared" si="94"/>
        <v>1</v>
      </c>
      <c r="BD214" s="13">
        <f t="shared" si="95"/>
        <v>0.98360942051764744</v>
      </c>
    </row>
    <row r="215" spans="2:56">
      <c r="B215" s="32" t="s">
        <v>228</v>
      </c>
      <c r="C215" s="40"/>
      <c r="D215" s="77">
        <v>1</v>
      </c>
      <c r="E215" s="50">
        <v>50000</v>
      </c>
      <c r="F215" s="55">
        <v>352</v>
      </c>
      <c r="G215" s="51"/>
      <c r="H215" s="55"/>
      <c r="I215" s="51"/>
      <c r="J215" s="77"/>
      <c r="K215" s="41"/>
      <c r="L215" s="77"/>
      <c r="M215" s="50"/>
      <c r="N215" s="55"/>
      <c r="O215" s="51">
        <v>202487.04000000001</v>
      </c>
      <c r="P215" s="55"/>
      <c r="Q215" s="51">
        <v>202487.04000000001</v>
      </c>
      <c r="R215" s="150"/>
      <c r="S215" s="6"/>
      <c r="T215" s="55"/>
      <c r="U215" s="51"/>
      <c r="V215" s="77">
        <v>1</v>
      </c>
      <c r="W215" s="51"/>
      <c r="X215" s="55"/>
      <c r="Y215" s="51"/>
      <c r="Z215" s="55"/>
      <c r="AA215" s="55">
        <v>161989</v>
      </c>
      <c r="AB215" s="100"/>
      <c r="AE215" s="106" t="s">
        <v>228</v>
      </c>
      <c r="AF215" s="102">
        <f t="shared" si="72"/>
        <v>0.99832026280048403</v>
      </c>
      <c r="AG215" s="102">
        <f>(9*((D215-(MIN($D$4:$D$224)))/(MAX($D$4:$D4435)-MIN($D$4:$D$224))))+1</f>
        <v>1</v>
      </c>
      <c r="AH215" s="102">
        <f t="shared" si="73"/>
        <v>4.1987466427931963</v>
      </c>
      <c r="AI215" s="102">
        <f t="shared" si="74"/>
        <v>1.0040034321927158</v>
      </c>
      <c r="AJ215" s="102">
        <f t="shared" si="75"/>
        <v>0.99995412208235257</v>
      </c>
      <c r="AK215" s="102">
        <f t="shared" si="76"/>
        <v>0.99998956814435835</v>
      </c>
      <c r="AL215" s="102">
        <f t="shared" si="77"/>
        <v>0.99992705847074037</v>
      </c>
      <c r="AM215" s="102">
        <f t="shared" si="78"/>
        <v>0.99993411371971974</v>
      </c>
      <c r="AN215" s="102">
        <f t="shared" si="79"/>
        <v>0.99996079097669677</v>
      </c>
      <c r="AO215" s="102">
        <f t="shared" si="80"/>
        <v>0.99980452842482492</v>
      </c>
      <c r="AP215" s="102">
        <f t="shared" si="81"/>
        <v>0.99996543403504567</v>
      </c>
      <c r="AQ215" s="102">
        <f t="shared" si="82"/>
        <v>0.99998431424493128</v>
      </c>
      <c r="AR215" s="102">
        <f t="shared" si="83"/>
        <v>1.0078223301359266</v>
      </c>
      <c r="AS215" s="102">
        <f t="shared" si="84"/>
        <v>0.99999587352781072</v>
      </c>
      <c r="AT215" s="102">
        <f t="shared" si="85"/>
        <v>1.0032849505993608</v>
      </c>
      <c r="AU215" s="102">
        <f t="shared" si="86"/>
        <v>0.99999480055260781</v>
      </c>
      <c r="AV215" s="102">
        <f t="shared" si="87"/>
        <v>0.99998637477910002</v>
      </c>
      <c r="AW215" s="102">
        <f t="shared" si="88"/>
        <v>0.99982173811628217</v>
      </c>
      <c r="AX215" s="102">
        <f t="shared" si="89"/>
        <v>0.99982173811628217</v>
      </c>
      <c r="AY215" s="102">
        <f t="shared" si="90"/>
        <v>1</v>
      </c>
      <c r="AZ215" s="102">
        <f t="shared" si="91"/>
        <v>1</v>
      </c>
      <c r="BA215" s="102">
        <f t="shared" si="92"/>
        <v>0.99999509404722975</v>
      </c>
      <c r="BB215" s="102">
        <f t="shared" si="93"/>
        <v>1.0088979776166798</v>
      </c>
      <c r="BC215" s="102">
        <f t="shared" si="94"/>
        <v>1</v>
      </c>
      <c r="BD215" s="13">
        <f t="shared" si="95"/>
        <v>1.134175464390681</v>
      </c>
    </row>
    <row r="216" spans="2:56">
      <c r="B216" s="32" t="s">
        <v>229</v>
      </c>
      <c r="C216" s="40"/>
      <c r="D216" s="77">
        <v>1</v>
      </c>
      <c r="E216" s="50">
        <v>700</v>
      </c>
      <c r="F216" s="55">
        <v>457</v>
      </c>
      <c r="G216" s="51">
        <v>457</v>
      </c>
      <c r="H216" s="55">
        <v>1</v>
      </c>
      <c r="I216" s="51">
        <v>72</v>
      </c>
      <c r="J216" s="77"/>
      <c r="K216" s="41">
        <v>73</v>
      </c>
      <c r="L216" s="77"/>
      <c r="M216" s="51">
        <v>72</v>
      </c>
      <c r="N216" s="55">
        <v>73</v>
      </c>
      <c r="O216" s="51">
        <v>408395</v>
      </c>
      <c r="P216" s="55"/>
      <c r="Q216" s="51">
        <v>408395</v>
      </c>
      <c r="R216" s="150">
        <v>408395</v>
      </c>
      <c r="S216" s="6">
        <v>165500</v>
      </c>
      <c r="T216" s="55"/>
      <c r="U216" s="51">
        <v>129703</v>
      </c>
      <c r="V216" s="77">
        <v>1</v>
      </c>
      <c r="W216" s="51">
        <v>1424</v>
      </c>
      <c r="X216" s="55">
        <v>8325</v>
      </c>
      <c r="Y216" s="51"/>
      <c r="Z216" s="55"/>
      <c r="AA216" s="55">
        <v>135050</v>
      </c>
      <c r="AB216" s="100"/>
      <c r="AE216" s="106" t="s">
        <v>229</v>
      </c>
      <c r="AF216" s="102">
        <f t="shared" si="72"/>
        <v>0.99832026280048403</v>
      </c>
      <c r="AG216" s="102">
        <f>(9*((D216-(MIN($D$4:$D$224)))/(MAX($D$4:$D4436)-MIN($D$4:$D$224))))+1</f>
        <v>1</v>
      </c>
      <c r="AH216" s="102">
        <f t="shared" si="73"/>
        <v>1.0209489704565802</v>
      </c>
      <c r="AI216" s="102">
        <f t="shared" si="74"/>
        <v>1.0054532007053392</v>
      </c>
      <c r="AJ216" s="102">
        <f t="shared" si="75"/>
        <v>1.0498736658082561</v>
      </c>
      <c r="AK216" s="102">
        <f t="shared" si="76"/>
        <v>1.0010327537085246</v>
      </c>
      <c r="AL216" s="102">
        <f t="shared" si="77"/>
        <v>1.0218095172486454</v>
      </c>
      <c r="AM216" s="102">
        <f t="shared" si="78"/>
        <v>0.99993411371971974</v>
      </c>
      <c r="AN216" s="102">
        <f t="shared" si="79"/>
        <v>1.0142720844823756</v>
      </c>
      <c r="AO216" s="102">
        <f t="shared" si="80"/>
        <v>0.99980452842482492</v>
      </c>
      <c r="AP216" s="102">
        <f t="shared" si="81"/>
        <v>1.0056216828457496</v>
      </c>
      <c r="AQ216" s="102">
        <f t="shared" si="82"/>
        <v>1.0057096148449987</v>
      </c>
      <c r="AR216" s="102">
        <f t="shared" si="83"/>
        <v>1.0157925594031532</v>
      </c>
      <c r="AS216" s="102">
        <f t="shared" si="84"/>
        <v>0.99999587352781072</v>
      </c>
      <c r="AT216" s="102">
        <f t="shared" si="85"/>
        <v>1.0066295950273978</v>
      </c>
      <c r="AU216" s="102">
        <f t="shared" si="86"/>
        <v>1.0083534382384787</v>
      </c>
      <c r="AV216" s="102">
        <f t="shared" si="87"/>
        <v>1.0088628275383029</v>
      </c>
      <c r="AW216" s="102">
        <f t="shared" si="88"/>
        <v>0.99982173811628217</v>
      </c>
      <c r="AX216" s="102">
        <f t="shared" si="89"/>
        <v>1.027023033532575</v>
      </c>
      <c r="AY216" s="102">
        <f t="shared" si="90"/>
        <v>1</v>
      </c>
      <c r="AZ216" s="102">
        <f t="shared" si="91"/>
        <v>1.0003204000000001</v>
      </c>
      <c r="BA216" s="102">
        <f t="shared" si="92"/>
        <v>0.99999509404722975</v>
      </c>
      <c r="BB216" s="102">
        <f t="shared" si="93"/>
        <v>1.0074054946239774</v>
      </c>
      <c r="BC216" s="102">
        <f t="shared" si="94"/>
        <v>1</v>
      </c>
      <c r="BD216" s="13">
        <f t="shared" si="95"/>
        <v>1.0082075187125292</v>
      </c>
    </row>
    <row r="217" spans="2:56">
      <c r="B217" s="32" t="s">
        <v>230</v>
      </c>
      <c r="C217" s="40">
        <v>40000</v>
      </c>
      <c r="D217" s="77"/>
      <c r="E217" s="50"/>
      <c r="F217" s="55">
        <v>303</v>
      </c>
      <c r="G217" s="51">
        <v>303</v>
      </c>
      <c r="H217" s="55">
        <v>3</v>
      </c>
      <c r="I217" s="51"/>
      <c r="J217" s="77"/>
      <c r="K217" s="41">
        <v>3</v>
      </c>
      <c r="L217" s="77"/>
      <c r="M217" s="50"/>
      <c r="N217" s="55">
        <v>3</v>
      </c>
      <c r="O217" s="51">
        <v>157680</v>
      </c>
      <c r="P217" s="55"/>
      <c r="Q217" s="51">
        <v>157680</v>
      </c>
      <c r="R217" s="150">
        <v>157680</v>
      </c>
      <c r="S217" s="6"/>
      <c r="T217" s="55"/>
      <c r="U217" s="51"/>
      <c r="V217" s="77"/>
      <c r="W217" s="51"/>
      <c r="X217" s="55"/>
      <c r="Y217" s="51"/>
      <c r="Z217" s="55"/>
      <c r="AA217" s="55">
        <v>140380</v>
      </c>
      <c r="AB217" s="100"/>
      <c r="AE217" s="106" t="s">
        <v>230</v>
      </c>
      <c r="AF217" s="102">
        <f t="shared" si="72"/>
        <v>1.0655097507811244</v>
      </c>
      <c r="AG217" s="102">
        <f>(9*((D217-(MIN($D$4:$D$224)))/(MAX($D$4:$D4437)-MIN($D$4:$D$224))))+1</f>
        <v>-0.125</v>
      </c>
      <c r="AH217" s="102">
        <f t="shared" si="73"/>
        <v>0.97582811101163835</v>
      </c>
      <c r="AI217" s="102">
        <f t="shared" si="74"/>
        <v>1.0033268735534915</v>
      </c>
      <c r="AJ217" s="102">
        <f t="shared" si="75"/>
        <v>1.033051762670862</v>
      </c>
      <c r="AK217" s="102">
        <f t="shared" si="76"/>
        <v>1.0031191248368574</v>
      </c>
      <c r="AL217" s="102">
        <f t="shared" si="77"/>
        <v>0.99992705847074037</v>
      </c>
      <c r="AM217" s="102">
        <f t="shared" si="78"/>
        <v>0.99993411371971974</v>
      </c>
      <c r="AN217" s="102">
        <f t="shared" si="79"/>
        <v>1.0005489263262453</v>
      </c>
      <c r="AO217" s="102">
        <f t="shared" si="80"/>
        <v>0.99980452842482492</v>
      </c>
      <c r="AP217" s="102">
        <f t="shared" si="81"/>
        <v>0.99996543403504567</v>
      </c>
      <c r="AQ217" s="102">
        <f t="shared" si="82"/>
        <v>1.0002196005709614</v>
      </c>
      <c r="AR217" s="102">
        <f t="shared" si="83"/>
        <v>1.0060879514281498</v>
      </c>
      <c r="AS217" s="102">
        <f t="shared" si="84"/>
        <v>0.99999587352781072</v>
      </c>
      <c r="AT217" s="102">
        <f t="shared" si="85"/>
        <v>1.0025571321280748</v>
      </c>
      <c r="AU217" s="102">
        <f t="shared" si="86"/>
        <v>1.0032220437615309</v>
      </c>
      <c r="AV217" s="102">
        <f t="shared" si="87"/>
        <v>0.99998637477910002</v>
      </c>
      <c r="AW217" s="102">
        <f t="shared" si="88"/>
        <v>0.99982173811628217</v>
      </c>
      <c r="AX217" s="102">
        <f t="shared" si="89"/>
        <v>0.99982173811628217</v>
      </c>
      <c r="AY217" s="102">
        <f t="shared" si="90"/>
        <v>0.47058823529411764</v>
      </c>
      <c r="AZ217" s="102">
        <f t="shared" si="91"/>
        <v>1</v>
      </c>
      <c r="BA217" s="102">
        <f t="shared" si="92"/>
        <v>0.99999509404722975</v>
      </c>
      <c r="BB217" s="102">
        <f t="shared" si="93"/>
        <v>1.0077007889686489</v>
      </c>
      <c r="BC217" s="102">
        <f t="shared" si="94"/>
        <v>1</v>
      </c>
      <c r="BD217" s="13">
        <f t="shared" si="95"/>
        <v>0.93525051060703046</v>
      </c>
    </row>
    <row r="218" spans="2:56">
      <c r="B218" s="32" t="s">
        <v>231</v>
      </c>
      <c r="C218" s="40"/>
      <c r="D218" s="77">
        <v>1</v>
      </c>
      <c r="E218" s="50">
        <v>5000</v>
      </c>
      <c r="F218" s="55">
        <v>1609</v>
      </c>
      <c r="G218" s="51"/>
      <c r="H218" s="55"/>
      <c r="I218" s="51"/>
      <c r="J218" s="77"/>
      <c r="K218" s="41"/>
      <c r="L218" s="77"/>
      <c r="M218" s="50"/>
      <c r="N218" s="55"/>
      <c r="O218" s="51">
        <v>547500</v>
      </c>
      <c r="P218" s="55"/>
      <c r="Q218" s="51">
        <v>547500</v>
      </c>
      <c r="R218" s="150">
        <v>547500</v>
      </c>
      <c r="S218" s="6">
        <v>350400</v>
      </c>
      <c r="T218" s="55"/>
      <c r="U218" s="51"/>
      <c r="V218" s="77">
        <v>1</v>
      </c>
      <c r="W218" s="51">
        <v>2000</v>
      </c>
      <c r="X218" s="55"/>
      <c r="Y218" s="51"/>
      <c r="Z218" s="55"/>
      <c r="AA218" s="55">
        <v>350400</v>
      </c>
      <c r="AB218" s="100"/>
      <c r="AE218" s="106" t="s">
        <v>231</v>
      </c>
      <c r="AF218" s="102">
        <f t="shared" si="72"/>
        <v>0.99832026280048403</v>
      </c>
      <c r="AG218" s="102">
        <f>(9*((D218-(MIN($D$4:$D$224)))/(MAX($D$4:$D4438)-MIN($D$4:$D$224))))+1</f>
        <v>1</v>
      </c>
      <c r="AH218" s="102">
        <f t="shared" si="73"/>
        <v>1.298119964189794</v>
      </c>
      <c r="AI218" s="102">
        <f t="shared" si="74"/>
        <v>1.0213592323866933</v>
      </c>
      <c r="AJ218" s="102">
        <f t="shared" si="75"/>
        <v>0.99995412208235257</v>
      </c>
      <c r="AK218" s="102">
        <f t="shared" si="76"/>
        <v>0.99998956814435835</v>
      </c>
      <c r="AL218" s="102">
        <f t="shared" si="77"/>
        <v>0.99992705847074037</v>
      </c>
      <c r="AM218" s="102">
        <f t="shared" si="78"/>
        <v>0.99993411371971974</v>
      </c>
      <c r="AN218" s="102">
        <f t="shared" si="79"/>
        <v>0.99996079097669677</v>
      </c>
      <c r="AO218" s="102">
        <f t="shared" si="80"/>
        <v>0.99980452842482492</v>
      </c>
      <c r="AP218" s="102">
        <f t="shared" si="81"/>
        <v>0.99996543403504567</v>
      </c>
      <c r="AQ218" s="102">
        <f t="shared" si="82"/>
        <v>0.99998431424493128</v>
      </c>
      <c r="AR218" s="102">
        <f t="shared" si="83"/>
        <v>1.021176997878565</v>
      </c>
      <c r="AS218" s="102">
        <f t="shared" si="84"/>
        <v>0.99999587352781072</v>
      </c>
      <c r="AT218" s="102">
        <f t="shared" si="85"/>
        <v>1.0088891325565057</v>
      </c>
      <c r="AU218" s="102">
        <f t="shared" si="86"/>
        <v>1.0112005061391462</v>
      </c>
      <c r="AV218" s="102">
        <f t="shared" si="87"/>
        <v>1.0187797829170135</v>
      </c>
      <c r="AW218" s="102">
        <f t="shared" si="88"/>
        <v>0.99982173811628217</v>
      </c>
      <c r="AX218" s="102">
        <f t="shared" si="89"/>
        <v>0.99982173811628217</v>
      </c>
      <c r="AY218" s="102">
        <f t="shared" si="90"/>
        <v>1</v>
      </c>
      <c r="AZ218" s="102">
        <f t="shared" si="91"/>
        <v>1.0004500000000001</v>
      </c>
      <c r="BA218" s="102">
        <f t="shared" si="92"/>
        <v>0.99999509404722975</v>
      </c>
      <c r="BB218" s="102">
        <f t="shared" si="93"/>
        <v>1.0193363833903919</v>
      </c>
      <c r="BC218" s="102">
        <f t="shared" si="94"/>
        <v>1</v>
      </c>
      <c r="BD218" s="13">
        <f t="shared" si="95"/>
        <v>1.0165327765068695</v>
      </c>
    </row>
    <row r="219" spans="2:56">
      <c r="B219" s="32" t="s">
        <v>232</v>
      </c>
      <c r="C219" s="40">
        <v>10000</v>
      </c>
      <c r="D219" s="77">
        <v>1</v>
      </c>
      <c r="E219" s="50">
        <v>2000</v>
      </c>
      <c r="F219" s="55">
        <v>1092</v>
      </c>
      <c r="G219" s="51">
        <v>1092</v>
      </c>
      <c r="H219" s="55">
        <v>6</v>
      </c>
      <c r="I219" s="51">
        <v>852</v>
      </c>
      <c r="J219" s="55">
        <v>234</v>
      </c>
      <c r="K219" s="41">
        <v>1092</v>
      </c>
      <c r="L219" s="55">
        <v>22</v>
      </c>
      <c r="M219" s="51">
        <v>847</v>
      </c>
      <c r="N219" s="55">
        <v>853</v>
      </c>
      <c r="O219" s="51">
        <v>15724.8</v>
      </c>
      <c r="P219" s="55"/>
      <c r="Q219" s="51">
        <v>15724.8</v>
      </c>
      <c r="R219" s="150">
        <v>15724.8</v>
      </c>
      <c r="S219" s="6"/>
      <c r="T219" s="55">
        <v>14212.2</v>
      </c>
      <c r="U219" s="51">
        <v>14212.2</v>
      </c>
      <c r="V219" s="77">
        <v>1</v>
      </c>
      <c r="W219" s="51">
        <v>200</v>
      </c>
      <c r="X219" s="55">
        <v>508.6</v>
      </c>
      <c r="Y219" s="51">
        <v>14212.2</v>
      </c>
      <c r="Z219" s="55">
        <v>508.6</v>
      </c>
      <c r="AA219" s="55">
        <v>14720.8</v>
      </c>
      <c r="AB219" s="100"/>
      <c r="AE219" s="106" t="s">
        <v>232</v>
      </c>
      <c r="AF219" s="102">
        <f t="shared" si="72"/>
        <v>1.0151176347956441</v>
      </c>
      <c r="AG219" s="102">
        <f>(9*((D219-(MIN($D$4:$D$224)))/(MAX($D$4:$D4439)-MIN($D$4:$D$224))))+1</f>
        <v>1</v>
      </c>
      <c r="AH219" s="102">
        <f t="shared" si="73"/>
        <v>1.1047448522829006</v>
      </c>
      <c r="AI219" s="102">
        <f t="shared" si="74"/>
        <v>1.0142208483769191</v>
      </c>
      <c r="AJ219" s="102">
        <f t="shared" si="75"/>
        <v>1.1192367079656931</v>
      </c>
      <c r="AK219" s="102">
        <f t="shared" si="76"/>
        <v>1.0062486815293563</v>
      </c>
      <c r="AL219" s="102">
        <f t="shared" si="77"/>
        <v>1.2588694873426185</v>
      </c>
      <c r="AM219" s="102">
        <f t="shared" si="78"/>
        <v>1.0770210616475961</v>
      </c>
      <c r="AN219" s="102">
        <f t="shared" si="79"/>
        <v>1.2140420582123299</v>
      </c>
      <c r="AO219" s="102">
        <f t="shared" si="80"/>
        <v>1.0213064016940869</v>
      </c>
      <c r="AP219" s="102">
        <f t="shared" si="81"/>
        <v>1.0665049165720757</v>
      </c>
      <c r="AQ219" s="102">
        <f t="shared" si="82"/>
        <v>1.0668840596128406</v>
      </c>
      <c r="AR219" s="102">
        <f t="shared" si="83"/>
        <v>1.0005931881869665</v>
      </c>
      <c r="AS219" s="102">
        <f t="shared" si="84"/>
        <v>0.99999587352781072</v>
      </c>
      <c r="AT219" s="102">
        <f t="shared" si="85"/>
        <v>1.0002512976731521</v>
      </c>
      <c r="AU219" s="102">
        <f t="shared" si="86"/>
        <v>1.0003166406972785</v>
      </c>
      <c r="AV219" s="102">
        <f t="shared" si="87"/>
        <v>0.99998637477910002</v>
      </c>
      <c r="AW219" s="102">
        <f t="shared" si="88"/>
        <v>1.0028023187560164</v>
      </c>
      <c r="AX219" s="102">
        <f t="shared" si="89"/>
        <v>1.0028023187560164</v>
      </c>
      <c r="AY219" s="102">
        <f t="shared" si="90"/>
        <v>1</v>
      </c>
      <c r="AZ219" s="102">
        <f t="shared" si="91"/>
        <v>1.0000450000000001</v>
      </c>
      <c r="BA219" s="102">
        <f t="shared" si="92"/>
        <v>1.0002147390805871</v>
      </c>
      <c r="BB219" s="102">
        <f t="shared" si="93"/>
        <v>1.0007389782527139</v>
      </c>
      <c r="BC219" s="102">
        <f t="shared" si="94"/>
        <v>1</v>
      </c>
      <c r="BD219" s="13">
        <f t="shared" si="95"/>
        <v>1.040497643322571</v>
      </c>
    </row>
    <row r="220" spans="2:56">
      <c r="B220" s="32" t="s">
        <v>233</v>
      </c>
      <c r="C220" s="40"/>
      <c r="D220" s="77">
        <v>1</v>
      </c>
      <c r="E220" s="50">
        <v>10000</v>
      </c>
      <c r="F220" s="55">
        <v>1900</v>
      </c>
      <c r="G220" s="51"/>
      <c r="H220" s="55"/>
      <c r="I220" s="51"/>
      <c r="J220" s="77"/>
      <c r="K220" s="41"/>
      <c r="L220" s="77"/>
      <c r="M220" s="50"/>
      <c r="N220" s="55"/>
      <c r="O220" s="51">
        <v>404352</v>
      </c>
      <c r="P220" s="55"/>
      <c r="Q220" s="51">
        <v>404352</v>
      </c>
      <c r="R220" s="150">
        <v>404352</v>
      </c>
      <c r="S220" s="6">
        <v>153360</v>
      </c>
      <c r="T220" s="55"/>
      <c r="U220" s="51"/>
      <c r="V220" s="77"/>
      <c r="W220" s="51"/>
      <c r="X220" s="55"/>
      <c r="Y220" s="51"/>
      <c r="Z220" s="55"/>
      <c r="AA220" s="55">
        <v>122688</v>
      </c>
      <c r="AB220" s="100"/>
      <c r="AE220" s="106" t="s">
        <v>233</v>
      </c>
      <c r="AF220" s="102">
        <f t="shared" si="72"/>
        <v>0.99832026280048403</v>
      </c>
      <c r="AG220" s="102">
        <f>(9*((D220-(MIN($D$4:$D$224)))/(MAX($D$4:$D4440)-MIN($D$4:$D$224))))+1</f>
        <v>1</v>
      </c>
      <c r="AH220" s="102">
        <f t="shared" si="73"/>
        <v>1.6204118173679498</v>
      </c>
      <c r="AI220" s="102">
        <f t="shared" si="74"/>
        <v>1.0253771622645353</v>
      </c>
      <c r="AJ220" s="102">
        <f t="shared" si="75"/>
        <v>0.99995412208235257</v>
      </c>
      <c r="AK220" s="102">
        <f t="shared" si="76"/>
        <v>0.99998956814435835</v>
      </c>
      <c r="AL220" s="102">
        <f t="shared" si="77"/>
        <v>0.99992705847074037</v>
      </c>
      <c r="AM220" s="102">
        <f t="shared" si="78"/>
        <v>0.99993411371971974</v>
      </c>
      <c r="AN220" s="102">
        <f t="shared" si="79"/>
        <v>0.99996079097669677</v>
      </c>
      <c r="AO220" s="102">
        <f t="shared" si="80"/>
        <v>0.99980452842482492</v>
      </c>
      <c r="AP220" s="102">
        <f t="shared" si="81"/>
        <v>0.99996543403504567</v>
      </c>
      <c r="AQ220" s="102">
        <f t="shared" si="82"/>
        <v>0.99998431424493128</v>
      </c>
      <c r="AR220" s="102">
        <f t="shared" si="83"/>
        <v>1.0156360640596638</v>
      </c>
      <c r="AS220" s="102">
        <f t="shared" si="84"/>
        <v>0.99999587352781072</v>
      </c>
      <c r="AT220" s="102">
        <f t="shared" si="85"/>
        <v>1.006563922979447</v>
      </c>
      <c r="AU220" s="102">
        <f t="shared" si="86"/>
        <v>1.0082706899869969</v>
      </c>
      <c r="AV220" s="102">
        <f t="shared" si="87"/>
        <v>1.0082117088887759</v>
      </c>
      <c r="AW220" s="102">
        <f t="shared" si="88"/>
        <v>0.99982173811628217</v>
      </c>
      <c r="AX220" s="102">
        <f t="shared" si="89"/>
        <v>0.99982173811628217</v>
      </c>
      <c r="AY220" s="102">
        <f t="shared" si="90"/>
        <v>0.47058823529411764</v>
      </c>
      <c r="AZ220" s="102">
        <f t="shared" si="91"/>
        <v>1</v>
      </c>
      <c r="BA220" s="102">
        <f t="shared" si="92"/>
        <v>0.99999509404722975</v>
      </c>
      <c r="BB220" s="102">
        <f t="shared" si="93"/>
        <v>1.0067206111926776</v>
      </c>
      <c r="BC220" s="102">
        <f t="shared" si="94"/>
        <v>1</v>
      </c>
      <c r="BD220" s="13">
        <f t="shared" si="95"/>
        <v>1.0066356186975383</v>
      </c>
    </row>
    <row r="221" spans="2:56">
      <c r="B221" s="32" t="s">
        <v>234</v>
      </c>
      <c r="C221" s="40">
        <v>25000</v>
      </c>
      <c r="D221" s="77"/>
      <c r="E221" s="50"/>
      <c r="F221" s="55">
        <v>288.57</v>
      </c>
      <c r="G221" s="51">
        <v>288.57</v>
      </c>
      <c r="H221" s="55">
        <v>20</v>
      </c>
      <c r="I221" s="51"/>
      <c r="J221" s="77"/>
      <c r="K221" s="41">
        <v>20</v>
      </c>
      <c r="L221" s="77"/>
      <c r="M221" s="50"/>
      <c r="N221" s="55">
        <v>20</v>
      </c>
      <c r="O221" s="51">
        <v>130264</v>
      </c>
      <c r="P221" s="55"/>
      <c r="Q221" s="51">
        <v>130264</v>
      </c>
      <c r="R221" s="150">
        <v>130264</v>
      </c>
      <c r="S221" s="6">
        <v>9466</v>
      </c>
      <c r="T221" s="55"/>
      <c r="U221" s="51"/>
      <c r="V221" s="77">
        <v>1</v>
      </c>
      <c r="W221" s="51">
        <v>200</v>
      </c>
      <c r="X221" s="55"/>
      <c r="Y221" s="51"/>
      <c r="Z221" s="55"/>
      <c r="AA221" s="55">
        <v>7572.8</v>
      </c>
      <c r="AB221" s="100"/>
      <c r="AE221" s="106" t="s">
        <v>234</v>
      </c>
      <c r="AF221" s="102">
        <f t="shared" si="72"/>
        <v>1.0403136927883843</v>
      </c>
      <c r="AG221" s="102">
        <f>(9*((D221-(MIN($D$4:$D$224)))/(MAX($D$4:$D4441)-MIN($D$4:$D$224))))+1</f>
        <v>-0.125</v>
      </c>
      <c r="AH221" s="102">
        <f t="shared" si="73"/>
        <v>0.97582811101163835</v>
      </c>
      <c r="AI221" s="102">
        <f t="shared" si="74"/>
        <v>1.0031276339378996</v>
      </c>
      <c r="AJ221" s="102">
        <f t="shared" si="75"/>
        <v>1.0314755285002606</v>
      </c>
      <c r="AK221" s="102">
        <f t="shared" si="76"/>
        <v>1.0208532794276852</v>
      </c>
      <c r="AL221" s="102">
        <f t="shared" si="77"/>
        <v>0.99992705847074037</v>
      </c>
      <c r="AM221" s="102">
        <f t="shared" si="78"/>
        <v>0.99993411371971974</v>
      </c>
      <c r="AN221" s="102">
        <f t="shared" si="79"/>
        <v>1.0038816933070198</v>
      </c>
      <c r="AO221" s="102">
        <f t="shared" si="80"/>
        <v>0.99980452842482492</v>
      </c>
      <c r="AP221" s="102">
        <f t="shared" si="81"/>
        <v>0.99996543403504567</v>
      </c>
      <c r="AQ221" s="102">
        <f t="shared" si="82"/>
        <v>1.0015528897517991</v>
      </c>
      <c r="AR221" s="102">
        <f t="shared" si="83"/>
        <v>1.0050267403628257</v>
      </c>
      <c r="AS221" s="102">
        <f t="shared" si="84"/>
        <v>0.99999587352781072</v>
      </c>
      <c r="AT221" s="102">
        <f t="shared" si="85"/>
        <v>1.0021118031974252</v>
      </c>
      <c r="AU221" s="102">
        <f t="shared" si="86"/>
        <v>1.002660919333475</v>
      </c>
      <c r="AV221" s="102">
        <f t="shared" si="87"/>
        <v>1.0004940756964331</v>
      </c>
      <c r="AW221" s="102">
        <f t="shared" si="88"/>
        <v>0.99982173811628217</v>
      </c>
      <c r="AX221" s="102">
        <f t="shared" si="89"/>
        <v>0.99982173811628217</v>
      </c>
      <c r="AY221" s="102">
        <f t="shared" si="90"/>
        <v>1</v>
      </c>
      <c r="AZ221" s="102">
        <f t="shared" si="91"/>
        <v>1.0000450000000001</v>
      </c>
      <c r="BA221" s="102">
        <f t="shared" si="92"/>
        <v>0.99999509404722975</v>
      </c>
      <c r="BB221" s="102">
        <f t="shared" si="93"/>
        <v>1.0003429624974209</v>
      </c>
      <c r="BC221" s="102">
        <f t="shared" si="94"/>
        <v>1</v>
      </c>
      <c r="BD221" s="13">
        <f t="shared" si="95"/>
        <v>0.95674916284459177</v>
      </c>
    </row>
    <row r="222" spans="2:56">
      <c r="B222" s="32" t="s">
        <v>235</v>
      </c>
      <c r="C222" s="40">
        <v>7000</v>
      </c>
      <c r="D222" s="77"/>
      <c r="E222" s="50"/>
      <c r="F222" s="55">
        <v>363</v>
      </c>
      <c r="G222" s="51"/>
      <c r="H222" s="55"/>
      <c r="I222" s="51"/>
      <c r="J222" s="77"/>
      <c r="K222" s="41"/>
      <c r="L222" s="77"/>
      <c r="M222" s="50"/>
      <c r="N222" s="55"/>
      <c r="O222" s="51">
        <v>144000</v>
      </c>
      <c r="P222" s="55"/>
      <c r="Q222" s="51">
        <v>144000</v>
      </c>
      <c r="R222" s="150">
        <v>144000</v>
      </c>
      <c r="S222" s="6"/>
      <c r="T222" s="55"/>
      <c r="U222" s="51"/>
      <c r="V222" s="77">
        <v>2</v>
      </c>
      <c r="W222" s="51">
        <v>950</v>
      </c>
      <c r="X222" s="55"/>
      <c r="Y222" s="51"/>
      <c r="Z222" s="55"/>
      <c r="AA222" s="55">
        <v>115200</v>
      </c>
      <c r="AB222" s="100"/>
      <c r="AE222" s="106" t="s">
        <v>235</v>
      </c>
      <c r="AF222" s="102">
        <f t="shared" si="72"/>
        <v>1.0100784231970961</v>
      </c>
      <c r="AG222" s="102">
        <f>(9*((D222-(MIN($D$4:$D$224)))/(MAX($D$4:$D4442)-MIN($D$4:$D$224))))+1</f>
        <v>-0.125</v>
      </c>
      <c r="AH222" s="102">
        <f t="shared" si="73"/>
        <v>0.97582811101163835</v>
      </c>
      <c r="AI222" s="102">
        <f t="shared" si="74"/>
        <v>1.0041553127035621</v>
      </c>
      <c r="AJ222" s="102">
        <f t="shared" si="75"/>
        <v>0.99995412208235257</v>
      </c>
      <c r="AK222" s="102">
        <f t="shared" si="76"/>
        <v>0.99998956814435835</v>
      </c>
      <c r="AL222" s="102">
        <f t="shared" si="77"/>
        <v>0.99992705847074037</v>
      </c>
      <c r="AM222" s="102">
        <f t="shared" si="78"/>
        <v>0.99993411371971974</v>
      </c>
      <c r="AN222" s="102">
        <f t="shared" si="79"/>
        <v>0.99996079097669677</v>
      </c>
      <c r="AO222" s="102">
        <f t="shared" si="80"/>
        <v>0.99980452842482492</v>
      </c>
      <c r="AP222" s="102">
        <f t="shared" si="81"/>
        <v>0.99996543403504567</v>
      </c>
      <c r="AQ222" s="102">
        <f t="shared" si="82"/>
        <v>0.99998431424493128</v>
      </c>
      <c r="AR222" s="102">
        <f t="shared" si="83"/>
        <v>1.005558429711866</v>
      </c>
      <c r="AS222" s="102">
        <f t="shared" si="84"/>
        <v>0.99999587352781072</v>
      </c>
      <c r="AT222" s="102">
        <f t="shared" si="85"/>
        <v>1.0023349224778237</v>
      </c>
      <c r="AU222" s="102">
        <f t="shared" si="86"/>
        <v>1.0029420546246837</v>
      </c>
      <c r="AV222" s="102">
        <f t="shared" si="87"/>
        <v>0.99998637477910002</v>
      </c>
      <c r="AW222" s="102">
        <f t="shared" si="88"/>
        <v>0.99982173811628217</v>
      </c>
      <c r="AX222" s="102">
        <f t="shared" si="89"/>
        <v>0.99982173811628217</v>
      </c>
      <c r="AY222" s="102">
        <f t="shared" si="90"/>
        <v>1.5294117647058822</v>
      </c>
      <c r="AZ222" s="102">
        <f t="shared" si="91"/>
        <v>1.0002137499999999</v>
      </c>
      <c r="BA222" s="102">
        <f t="shared" si="92"/>
        <v>0.99999509404722975</v>
      </c>
      <c r="BB222" s="102">
        <f t="shared" si="93"/>
        <v>1.0063057586499198</v>
      </c>
      <c r="BC222" s="102">
        <f t="shared" si="94"/>
        <v>1</v>
      </c>
      <c r="BD222" s="13">
        <f t="shared" si="95"/>
        <v>0.97545705315699349</v>
      </c>
    </row>
    <row r="223" spans="2:56">
      <c r="B223" s="32" t="s">
        <v>236</v>
      </c>
      <c r="C223" s="40">
        <v>48500</v>
      </c>
      <c r="D223" s="77"/>
      <c r="E223" s="50"/>
      <c r="F223" s="55">
        <v>2880</v>
      </c>
      <c r="G223" s="51">
        <v>2880</v>
      </c>
      <c r="H223" s="55"/>
      <c r="I223" s="51">
        <v>2000</v>
      </c>
      <c r="J223" s="55">
        <v>850</v>
      </c>
      <c r="K223" s="41">
        <v>2850</v>
      </c>
      <c r="L223" s="77"/>
      <c r="M223" s="50"/>
      <c r="N223" s="55"/>
      <c r="O223" s="51">
        <v>1710720</v>
      </c>
      <c r="P223" s="55"/>
      <c r="Q223" s="51">
        <v>1710720</v>
      </c>
      <c r="R223" s="150">
        <v>1710720</v>
      </c>
      <c r="S223" s="6"/>
      <c r="T223" s="55"/>
      <c r="U223" s="51"/>
      <c r="V223" s="77">
        <v>1</v>
      </c>
      <c r="W223" s="51"/>
      <c r="X223" s="55"/>
      <c r="Y223" s="51"/>
      <c r="Z223" s="55"/>
      <c r="AA223" s="55">
        <v>1244160</v>
      </c>
      <c r="AB223" s="100"/>
      <c r="AE223" s="106" t="s">
        <v>236</v>
      </c>
      <c r="AF223" s="102">
        <f t="shared" si="72"/>
        <v>1.0797875169770106</v>
      </c>
      <c r="AG223" s="102">
        <f>(9*((D223-(MIN($D$4:$D$224)))/(MAX($D$4:$D4443)-MIN($D$4:$D$224))))+1</f>
        <v>-0.125</v>
      </c>
      <c r="AH223" s="102">
        <f t="shared" si="73"/>
        <v>0.97582811101163835</v>
      </c>
      <c r="AI223" s="102">
        <f t="shared" si="74"/>
        <v>1.0389083350490207</v>
      </c>
      <c r="AJ223" s="102">
        <f t="shared" si="75"/>
        <v>1.3145455573790747</v>
      </c>
      <c r="AK223" s="102">
        <f t="shared" si="76"/>
        <v>0.99998956814435835</v>
      </c>
      <c r="AL223" s="102">
        <f t="shared" si="77"/>
        <v>1.6077731356347735</v>
      </c>
      <c r="AM223" s="102">
        <f t="shared" si="78"/>
        <v>1.2799508049107242</v>
      </c>
      <c r="AN223" s="102">
        <f t="shared" si="79"/>
        <v>1.5586893730477174</v>
      </c>
      <c r="AO223" s="102">
        <f t="shared" si="80"/>
        <v>0.99980452842482492</v>
      </c>
      <c r="AP223" s="102">
        <f t="shared" si="81"/>
        <v>0.99996543403504567</v>
      </c>
      <c r="AQ223" s="102">
        <f t="shared" si="82"/>
        <v>0.99998431424493128</v>
      </c>
      <c r="AR223" s="102">
        <f t="shared" si="83"/>
        <v>1.0662026010083478</v>
      </c>
      <c r="AS223" s="102">
        <f t="shared" si="84"/>
        <v>0.99999587352781072</v>
      </c>
      <c r="AT223" s="102">
        <f t="shared" si="85"/>
        <v>1.0277837750539645</v>
      </c>
      <c r="AU223" s="102">
        <f t="shared" si="86"/>
        <v>1.0350081789288688</v>
      </c>
      <c r="AV223" s="102">
        <f t="shared" si="87"/>
        <v>0.99998637477910002</v>
      </c>
      <c r="AW223" s="102">
        <f t="shared" si="88"/>
        <v>0.99982173811628217</v>
      </c>
      <c r="AX223" s="102">
        <f t="shared" si="89"/>
        <v>0.99982173811628217</v>
      </c>
      <c r="AY223" s="102">
        <f t="shared" si="90"/>
        <v>1</v>
      </c>
      <c r="AZ223" s="102">
        <f t="shared" si="91"/>
        <v>1</v>
      </c>
      <c r="BA223" s="102">
        <f t="shared" si="92"/>
        <v>0.99999509404722975</v>
      </c>
      <c r="BB223" s="102">
        <f t="shared" si="93"/>
        <v>1.0688527574041855</v>
      </c>
      <c r="BC223" s="102">
        <f t="shared" si="94"/>
        <v>1</v>
      </c>
      <c r="BD223" s="13">
        <f t="shared" si="95"/>
        <v>1.0386539504100496</v>
      </c>
    </row>
    <row r="224" spans="2:56">
      <c r="B224" s="32" t="s">
        <v>237</v>
      </c>
      <c r="C224" s="40">
        <v>49000</v>
      </c>
      <c r="D224" s="77"/>
      <c r="E224" s="50"/>
      <c r="F224" s="55">
        <v>10800</v>
      </c>
      <c r="G224" s="51">
        <v>10800</v>
      </c>
      <c r="H224" s="55"/>
      <c r="I224" s="51">
        <v>6500</v>
      </c>
      <c r="J224" s="55">
        <v>4300</v>
      </c>
      <c r="K224" s="41">
        <v>10800</v>
      </c>
      <c r="L224" s="55">
        <v>3500</v>
      </c>
      <c r="M224" s="51">
        <v>10000</v>
      </c>
      <c r="N224" s="55">
        <v>10000</v>
      </c>
      <c r="O224" s="51">
        <v>2775168</v>
      </c>
      <c r="P224" s="77"/>
      <c r="Q224" s="51">
        <v>2775168</v>
      </c>
      <c r="R224" s="150">
        <v>1396913</v>
      </c>
      <c r="S224" s="6">
        <v>1231600</v>
      </c>
      <c r="T224" s="55"/>
      <c r="U224" s="50"/>
      <c r="V224" s="77"/>
      <c r="W224" s="51"/>
      <c r="X224" s="55">
        <v>1000983</v>
      </c>
      <c r="Y224" s="51"/>
      <c r="Z224" s="55"/>
      <c r="AA224" s="55">
        <v>1000983</v>
      </c>
      <c r="AB224" s="100">
        <v>44740.23</v>
      </c>
      <c r="AE224" s="106" t="s">
        <v>237</v>
      </c>
      <c r="AF224" s="102">
        <f t="shared" si="72"/>
        <v>1.0806273855767685</v>
      </c>
      <c r="AG224" s="102">
        <f>(9*((D224-(MIN($D$4:$D$224)))/(MAX($D$4:$D4444)-MIN($D$4:$D$224))))+1</f>
        <v>-0.125</v>
      </c>
      <c r="AH224" s="102">
        <f t="shared" si="73"/>
        <v>0.97582811101163835</v>
      </c>
      <c r="AI224" s="102">
        <f t="shared" si="74"/>
        <v>1.1482623028583299</v>
      </c>
      <c r="AJ224" s="102">
        <f t="shared" si="75"/>
        <v>2.1796720044450604</v>
      </c>
      <c r="AK224" s="102">
        <f t="shared" si="76"/>
        <v>0.99998956814435835</v>
      </c>
      <c r="AL224" s="102">
        <f t="shared" si="77"/>
        <v>2.9754268092538485</v>
      </c>
      <c r="AM224" s="102">
        <f t="shared" si="78"/>
        <v>2.4164891397448005</v>
      </c>
      <c r="AN224" s="102">
        <f t="shared" si="79"/>
        <v>3.1172480493510903</v>
      </c>
      <c r="AO224" s="102">
        <f t="shared" si="80"/>
        <v>4.4205570939892489</v>
      </c>
      <c r="AP224" s="102">
        <f t="shared" si="81"/>
        <v>1.7855555466328035</v>
      </c>
      <c r="AQ224" s="102">
        <f t="shared" si="82"/>
        <v>1.7842720676788044</v>
      </c>
      <c r="AR224" s="102">
        <f t="shared" si="83"/>
        <v>1.1074049644480164</v>
      </c>
      <c r="AS224" s="102">
        <f t="shared" si="84"/>
        <v>0.99999587352781072</v>
      </c>
      <c r="AT224" s="102">
        <f t="shared" si="85"/>
        <v>1.0450740248924602</v>
      </c>
      <c r="AU224" s="102">
        <f t="shared" si="86"/>
        <v>1.0285854778275083</v>
      </c>
      <c r="AV224" s="102">
        <f t="shared" si="87"/>
        <v>1.0660422008711503</v>
      </c>
      <c r="AW224" s="102">
        <f t="shared" si="88"/>
        <v>0.99982173811628217</v>
      </c>
      <c r="AX224" s="102">
        <f t="shared" si="89"/>
        <v>0.99982173811628217</v>
      </c>
      <c r="AY224" s="102">
        <f t="shared" si="90"/>
        <v>0.47058823529411764</v>
      </c>
      <c r="AZ224" s="102">
        <f t="shared" si="91"/>
        <v>1</v>
      </c>
      <c r="BA224" s="102">
        <f t="shared" si="92"/>
        <v>0.99999509404722975</v>
      </c>
      <c r="BB224" s="102">
        <f t="shared" si="93"/>
        <v>1.0553801883883958</v>
      </c>
      <c r="BC224" s="102">
        <f t="shared" si="94"/>
        <v>2.1697713022579266</v>
      </c>
      <c r="BD224" s="13">
        <f t="shared" si="95"/>
        <v>1.4875587048530805</v>
      </c>
    </row>
    <row r="225" spans="2:57">
      <c r="B225" s="88" t="s">
        <v>339</v>
      </c>
      <c r="C225" s="40"/>
      <c r="D225" s="77"/>
      <c r="E225" s="50"/>
      <c r="F225" s="77"/>
      <c r="G225" s="50"/>
      <c r="H225" s="77"/>
      <c r="I225" s="50"/>
      <c r="J225" s="77"/>
      <c r="K225" s="50"/>
      <c r="L225" s="77"/>
      <c r="M225" s="50"/>
      <c r="N225" s="77"/>
      <c r="O225" s="50"/>
      <c r="P225" s="77"/>
      <c r="Q225" s="50"/>
      <c r="R225" s="77"/>
      <c r="S225" s="50"/>
      <c r="T225" s="77"/>
      <c r="U225" s="50"/>
      <c r="V225" s="77"/>
      <c r="W225" s="50"/>
      <c r="X225" s="77"/>
      <c r="Y225" s="50"/>
      <c r="Z225" s="77"/>
      <c r="AA225" s="77"/>
      <c r="AB225" s="86"/>
      <c r="AE225" s="107" t="s">
        <v>339</v>
      </c>
      <c r="AF225" s="102">
        <f t="shared" si="72"/>
        <v>0.99832026280048403</v>
      </c>
      <c r="AG225" s="102">
        <f>(9*((D225-(MIN($D$4:$D$224)))/(MAX($D$4:$D4445)-MIN($D$4:$D$224))))+1</f>
        <v>-0.125</v>
      </c>
      <c r="AH225" s="102">
        <f t="shared" si="73"/>
        <v>0.97582811101163835</v>
      </c>
      <c r="AI225" s="102">
        <f t="shared" si="74"/>
        <v>0.99914325584563535</v>
      </c>
      <c r="AJ225" s="102">
        <f t="shared" si="75"/>
        <v>0.99995412208235257</v>
      </c>
      <c r="AK225" s="102">
        <f t="shared" si="76"/>
        <v>0.99998956814435835</v>
      </c>
      <c r="AL225" s="102">
        <f t="shared" si="77"/>
        <v>0.99992705847074037</v>
      </c>
      <c r="AM225" s="102">
        <f t="shared" si="78"/>
        <v>0.99993411371971974</v>
      </c>
      <c r="AN225" s="102">
        <f t="shared" si="79"/>
        <v>0.99996079097669677</v>
      </c>
      <c r="AO225" s="102">
        <f t="shared" si="80"/>
        <v>0.99980452842482492</v>
      </c>
      <c r="AP225" s="102">
        <f t="shared" si="81"/>
        <v>0.99996543403504567</v>
      </c>
      <c r="AQ225" s="102">
        <f t="shared" si="82"/>
        <v>0.99998431424493128</v>
      </c>
      <c r="AR225" s="102">
        <f t="shared" si="83"/>
        <v>0.99998451690888057</v>
      </c>
      <c r="AS225" s="102">
        <f t="shared" si="84"/>
        <v>0.99999587352781072</v>
      </c>
      <c r="AT225" s="102">
        <f t="shared" si="85"/>
        <v>0.99999587352781072</v>
      </c>
      <c r="AU225" s="102">
        <f t="shared" si="86"/>
        <v>0.99999480055260781</v>
      </c>
      <c r="AV225" s="102">
        <f t="shared" si="87"/>
        <v>0.99998637477910002</v>
      </c>
      <c r="AW225" s="102">
        <f t="shared" si="88"/>
        <v>0.99982173811628217</v>
      </c>
      <c r="AX225" s="102">
        <f t="shared" si="89"/>
        <v>0.99982173811628217</v>
      </c>
      <c r="AY225" s="102">
        <f t="shared" si="90"/>
        <v>0.47058823529411764</v>
      </c>
      <c r="AZ225" s="102">
        <f t="shared" si="91"/>
        <v>1</v>
      </c>
      <c r="BA225" s="102">
        <f t="shared" si="92"/>
        <v>0.99999509404722975</v>
      </c>
      <c r="BB225" s="102">
        <f t="shared" si="93"/>
        <v>0.99992341183826006</v>
      </c>
      <c r="BC225" s="102">
        <f t="shared" si="94"/>
        <v>1</v>
      </c>
      <c r="BD225" s="13">
        <f t="shared" si="95"/>
        <v>0.92991330068603351</v>
      </c>
      <c r="BE225" s="41"/>
    </row>
    <row r="226" spans="2:57">
      <c r="B226" s="88" t="s">
        <v>340</v>
      </c>
      <c r="C226" s="40"/>
      <c r="D226" s="77"/>
      <c r="E226" s="50"/>
      <c r="F226" s="77"/>
      <c r="G226" s="50"/>
      <c r="H226" s="77"/>
      <c r="I226" s="50"/>
      <c r="J226" s="77"/>
      <c r="K226" s="50"/>
      <c r="L226" s="77"/>
      <c r="M226" s="50"/>
      <c r="N226" s="77"/>
      <c r="O226" s="50"/>
      <c r="P226" s="77"/>
      <c r="Q226" s="50"/>
      <c r="R226" s="77"/>
      <c r="S226" s="50"/>
      <c r="T226" s="77"/>
      <c r="U226" s="50"/>
      <c r="V226" s="77"/>
      <c r="W226" s="50"/>
      <c r="X226" s="77"/>
      <c r="Y226" s="50"/>
      <c r="Z226" s="77"/>
      <c r="AA226" s="77"/>
      <c r="AB226" s="86"/>
      <c r="AE226" s="107" t="s">
        <v>340</v>
      </c>
      <c r="AF226" s="102">
        <f t="shared" si="72"/>
        <v>0.99832026280048403</v>
      </c>
      <c r="AG226" s="102">
        <f>(9*((D226-(MIN($D$4:$D$224)))/(MAX($D$4:$D4446)-MIN($D$4:$D$224))))+1</f>
        <v>-0.125</v>
      </c>
      <c r="AH226" s="102">
        <f t="shared" si="73"/>
        <v>0.97582811101163835</v>
      </c>
      <c r="AI226" s="102">
        <f t="shared" si="74"/>
        <v>0.99914325584563535</v>
      </c>
      <c r="AJ226" s="102">
        <f t="shared" si="75"/>
        <v>0.99995412208235257</v>
      </c>
      <c r="AK226" s="102">
        <f t="shared" si="76"/>
        <v>0.99998956814435835</v>
      </c>
      <c r="AL226" s="102">
        <f t="shared" si="77"/>
        <v>0.99992705847074037</v>
      </c>
      <c r="AM226" s="102">
        <f t="shared" si="78"/>
        <v>0.99993411371971974</v>
      </c>
      <c r="AN226" s="102">
        <f t="shared" si="79"/>
        <v>0.99996079097669677</v>
      </c>
      <c r="AO226" s="102">
        <f t="shared" si="80"/>
        <v>0.99980452842482492</v>
      </c>
      <c r="AP226" s="102">
        <f t="shared" si="81"/>
        <v>0.99996543403504567</v>
      </c>
      <c r="AQ226" s="102">
        <f t="shared" si="82"/>
        <v>0.99998431424493128</v>
      </c>
      <c r="AR226" s="102">
        <f t="shared" si="83"/>
        <v>0.99998451690888057</v>
      </c>
      <c r="AS226" s="102">
        <f t="shared" si="84"/>
        <v>0.99999587352781072</v>
      </c>
      <c r="AT226" s="102">
        <f t="shared" si="85"/>
        <v>0.99999587352781072</v>
      </c>
      <c r="AU226" s="102">
        <f t="shared" si="86"/>
        <v>0.99999480055260781</v>
      </c>
      <c r="AV226" s="102">
        <f t="shared" si="87"/>
        <v>0.99998637477910002</v>
      </c>
      <c r="AW226" s="102">
        <f t="shared" si="88"/>
        <v>0.99982173811628217</v>
      </c>
      <c r="AX226" s="102">
        <f t="shared" si="89"/>
        <v>0.99982173811628217</v>
      </c>
      <c r="AY226" s="102">
        <f t="shared" si="90"/>
        <v>0.47058823529411764</v>
      </c>
      <c r="AZ226" s="102">
        <f t="shared" si="91"/>
        <v>1</v>
      </c>
      <c r="BA226" s="102">
        <f t="shared" si="92"/>
        <v>0.99999509404722975</v>
      </c>
      <c r="BB226" s="102">
        <f t="shared" si="93"/>
        <v>0.99992341183826006</v>
      </c>
      <c r="BC226" s="102">
        <f t="shared" si="94"/>
        <v>1</v>
      </c>
      <c r="BD226" s="13">
        <f t="shared" si="95"/>
        <v>0.92991330068603351</v>
      </c>
    </row>
    <row r="227" spans="2:57" ht="13.5" thickBot="1">
      <c r="B227" s="89" t="s">
        <v>355</v>
      </c>
      <c r="C227" s="46"/>
      <c r="D227" s="78"/>
      <c r="E227" s="47"/>
      <c r="F227" s="78"/>
      <c r="G227" s="47"/>
      <c r="H227" s="78"/>
      <c r="I227" s="47"/>
      <c r="J227" s="78"/>
      <c r="K227" s="47"/>
      <c r="L227" s="78"/>
      <c r="M227" s="47"/>
      <c r="N227" s="78"/>
      <c r="O227" s="47"/>
      <c r="P227" s="78"/>
      <c r="Q227" s="47"/>
      <c r="R227" s="78"/>
      <c r="S227" s="47"/>
      <c r="T227" s="78"/>
      <c r="U227" s="47"/>
      <c r="V227" s="78"/>
      <c r="W227" s="47"/>
      <c r="X227" s="78"/>
      <c r="Y227" s="47"/>
      <c r="Z227" s="78"/>
      <c r="AA227" s="78"/>
      <c r="AB227" s="87"/>
      <c r="AE227" s="108" t="s">
        <v>355</v>
      </c>
      <c r="AF227" s="104">
        <f t="shared" si="72"/>
        <v>0.99832026280048403</v>
      </c>
      <c r="AG227" s="104">
        <f>(9*((D227-(MIN($D$4:$D$224)))/(MAX($D$4:$D4447)-MIN($D$4:$D$224))))+1</f>
        <v>-0.125</v>
      </c>
      <c r="AH227" s="104">
        <f t="shared" si="73"/>
        <v>0.97582811101163835</v>
      </c>
      <c r="AI227" s="104">
        <f t="shared" si="74"/>
        <v>0.99914325584563535</v>
      </c>
      <c r="AJ227" s="104">
        <f t="shared" si="75"/>
        <v>0.99995412208235257</v>
      </c>
      <c r="AK227" s="104">
        <f t="shared" si="76"/>
        <v>0.99998956814435835</v>
      </c>
      <c r="AL227" s="104">
        <f t="shared" si="77"/>
        <v>0.99992705847074037</v>
      </c>
      <c r="AM227" s="104">
        <f t="shared" si="78"/>
        <v>0.99993411371971974</v>
      </c>
      <c r="AN227" s="104">
        <f t="shared" si="79"/>
        <v>0.99996079097669677</v>
      </c>
      <c r="AO227" s="104">
        <f t="shared" si="80"/>
        <v>0.99980452842482492</v>
      </c>
      <c r="AP227" s="104">
        <f t="shared" si="81"/>
        <v>0.99996543403504567</v>
      </c>
      <c r="AQ227" s="104">
        <f t="shared" si="82"/>
        <v>0.99998431424493128</v>
      </c>
      <c r="AR227" s="104">
        <f t="shared" si="83"/>
        <v>0.99998451690888057</v>
      </c>
      <c r="AS227" s="104">
        <f t="shared" si="84"/>
        <v>0.99999587352781072</v>
      </c>
      <c r="AT227" s="104">
        <f t="shared" si="85"/>
        <v>0.99999587352781072</v>
      </c>
      <c r="AU227" s="104">
        <f t="shared" si="86"/>
        <v>0.99999480055260781</v>
      </c>
      <c r="AV227" s="104">
        <f t="shared" si="87"/>
        <v>0.99998637477910002</v>
      </c>
      <c r="AW227" s="104">
        <f t="shared" si="88"/>
        <v>0.99982173811628217</v>
      </c>
      <c r="AX227" s="104">
        <f t="shared" si="89"/>
        <v>0.99982173811628217</v>
      </c>
      <c r="AY227" s="104">
        <f t="shared" si="90"/>
        <v>0.47058823529411764</v>
      </c>
      <c r="AZ227" s="104">
        <f t="shared" si="91"/>
        <v>1</v>
      </c>
      <c r="BA227" s="104">
        <f t="shared" si="92"/>
        <v>0.99999509404722975</v>
      </c>
      <c r="BB227" s="104">
        <f t="shared" si="93"/>
        <v>0.99992341183826006</v>
      </c>
      <c r="BC227" s="104">
        <f t="shared" si="94"/>
        <v>1</v>
      </c>
      <c r="BD227" s="11">
        <f t="shared" si="95"/>
        <v>0.92991330068603351</v>
      </c>
    </row>
    <row r="228" spans="2:57" ht="13.5" thickBot="1">
      <c r="BD228" s="79">
        <f>SUM(BD4:BD227)</f>
        <v>256.88716123212799</v>
      </c>
      <c r="BE228" s="14">
        <f>BD228/224</f>
        <v>1.1468176840719999</v>
      </c>
    </row>
  </sheetData>
  <mergeCells count="2">
    <mergeCell ref="K2:Q2"/>
    <mergeCell ref="AE2:B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228"/>
  <sheetViews>
    <sheetView topLeftCell="M1" zoomScale="90" zoomScaleNormal="90" workbookViewId="0">
      <selection activeCell="AB4" sqref="AB4"/>
    </sheetView>
  </sheetViews>
  <sheetFormatPr baseColWidth="10" defaultRowHeight="12.75"/>
  <cols>
    <col min="1" max="1" width="10.42578125" style="1" customWidth="1"/>
    <col min="2" max="2" width="23.140625" style="1" customWidth="1"/>
    <col min="3" max="3" width="11.42578125" style="1"/>
    <col min="4" max="4" width="14.7109375" style="1" customWidth="1"/>
    <col min="5" max="5" width="11.42578125" style="1"/>
    <col min="6" max="6" width="15.42578125" style="1" customWidth="1"/>
    <col min="7" max="14" width="11.42578125" style="1"/>
    <col min="15" max="15" width="25.7109375" style="1" customWidth="1"/>
    <col min="16" max="27" width="11.42578125" style="1"/>
    <col min="28" max="28" width="12.42578125" style="1" bestFit="1" customWidth="1"/>
    <col min="29" max="16384" width="11.42578125" style="1"/>
  </cols>
  <sheetData>
    <row r="1" spans="2:27" ht="13.5" thickBot="1"/>
    <row r="2" spans="2:27" ht="13.5" thickBot="1">
      <c r="M2" s="58"/>
      <c r="N2" s="58"/>
      <c r="O2" s="179" t="s">
        <v>286</v>
      </c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1"/>
      <c r="AA2" s="20" t="s">
        <v>239</v>
      </c>
    </row>
    <row r="3" spans="2:27" ht="89.25" customHeight="1" thickBot="1">
      <c r="B3" s="90" t="s">
        <v>240</v>
      </c>
      <c r="C3" s="109" t="s">
        <v>287</v>
      </c>
      <c r="D3" s="110" t="s">
        <v>288</v>
      </c>
      <c r="E3" s="48" t="s">
        <v>289</v>
      </c>
      <c r="F3" s="48" t="s">
        <v>290</v>
      </c>
      <c r="G3" s="48" t="s">
        <v>291</v>
      </c>
      <c r="H3" s="97" t="s">
        <v>292</v>
      </c>
      <c r="I3" s="48" t="s">
        <v>293</v>
      </c>
      <c r="J3" s="97" t="s">
        <v>294</v>
      </c>
      <c r="K3" s="48" t="s">
        <v>295</v>
      </c>
      <c r="L3" s="48" t="s">
        <v>296</v>
      </c>
      <c r="M3" s="111" t="s">
        <v>297</v>
      </c>
      <c r="N3" s="57"/>
      <c r="O3" s="139" t="s">
        <v>240</v>
      </c>
      <c r="P3" s="141">
        <v>1</v>
      </c>
      <c r="Q3" s="141">
        <v>2</v>
      </c>
      <c r="R3" s="141">
        <v>3</v>
      </c>
      <c r="S3" s="141">
        <v>4</v>
      </c>
      <c r="T3" s="141">
        <v>5</v>
      </c>
      <c r="U3" s="141">
        <v>6</v>
      </c>
      <c r="V3" s="141">
        <v>7</v>
      </c>
      <c r="W3" s="141">
        <v>8</v>
      </c>
      <c r="X3" s="141">
        <v>9</v>
      </c>
      <c r="Y3" s="141">
        <v>10</v>
      </c>
      <c r="Z3" s="141">
        <v>11</v>
      </c>
      <c r="AA3" s="140"/>
    </row>
    <row r="4" spans="2:27">
      <c r="B4" s="60" t="s">
        <v>19</v>
      </c>
      <c r="C4" s="114">
        <v>34</v>
      </c>
      <c r="D4" s="128">
        <v>2.5</v>
      </c>
      <c r="E4" s="124">
        <v>15</v>
      </c>
      <c r="F4" s="131">
        <v>261</v>
      </c>
      <c r="G4" s="53">
        <v>18432</v>
      </c>
      <c r="H4" s="54">
        <v>1657.92</v>
      </c>
      <c r="I4" s="53">
        <v>133333</v>
      </c>
      <c r="J4" s="137"/>
      <c r="K4" s="53"/>
      <c r="L4" s="59">
        <v>600</v>
      </c>
      <c r="M4" s="115">
        <v>30</v>
      </c>
      <c r="N4" s="62"/>
      <c r="O4" s="116" t="s">
        <v>19</v>
      </c>
      <c r="P4" s="93">
        <f>(9*((C4-(MIN($C$4:$C$224)))/(MAX($C$4:$C$224)-MIN($C$4:$C$224))))+1</f>
        <v>3.5826086956521741</v>
      </c>
      <c r="Q4" s="142">
        <f>(9*((D4-(MIN($D$4:$D$224)))/(MAX($D$4:$D$224)-MIN($D$4:$D$224))))+1</f>
        <v>1.0204236006051437</v>
      </c>
      <c r="R4" s="93">
        <f>(9*((E4-(MIN($E$4:$E$224)))/(MAX($E$4:$E$224)-MIN($E$4:$E$224))))+1</f>
        <v>1.463235294117647</v>
      </c>
      <c r="S4" s="142">
        <f>(9*((F4-(MIN($F$4:$F$224)))/(MAX($F$4:$F$224)-MIN($F$4:$F$224))))+1</f>
        <v>1.8444354183590577</v>
      </c>
      <c r="T4" s="93">
        <f>(9*((G4-(MIN($G$4:$G$224)))/(MAX($G$4:$G$224)-MIN($G$4:$G$224))))+1</f>
        <v>1.0002793160023806</v>
      </c>
      <c r="U4" s="142">
        <f>(9*((H4-(MIN($H$4:$H$224)))/(MAX($H$4:$H$224)-MIN($H$4:$H$224))))+1</f>
        <v>1.0042367384038613</v>
      </c>
      <c r="V4" s="93">
        <f>(9*((I4-(MIN($I$4:$I$224)))/(MAX($I$4:$I$224)-MIN($I$4:$I$224))))+1</f>
        <v>1.0251140971234725</v>
      </c>
      <c r="W4" s="142">
        <f>(9*((J4-(MIN($J$4:$J$224)))/(MAX($J$4:$J$224)-MIN($J$4:$J$224))))+1</f>
        <v>0.99961470008370468</v>
      </c>
      <c r="X4" s="93">
        <f>(9*((K4-(MIN($K$4:$K$224)))/(MAX($K$4:$K$224)-MIN($K$4:$K$224))))+1</f>
        <v>0.99907326178497402</v>
      </c>
      <c r="Y4" s="142">
        <f>(9*((L4-(MIN($L$4:$L$224)))/(MAX($L$4:$L$224)-MIN($L$4:$L$224))))+1</f>
        <v>1.3001429252024774</v>
      </c>
      <c r="Z4" s="93">
        <f>(9*((M4-(MIN($M$4:$M$224)))/(MAX($M$4:$M$224)-MIN($M$4:$M$224))))+1</f>
        <v>3.9325842696629216</v>
      </c>
      <c r="AA4" s="12">
        <f>AVERAGE(P4:Z4)</f>
        <v>1.6519771197270741</v>
      </c>
    </row>
    <row r="5" spans="2:27">
      <c r="B5" s="21" t="s">
        <v>20</v>
      </c>
      <c r="C5" s="112">
        <v>2</v>
      </c>
      <c r="D5" s="129">
        <v>20</v>
      </c>
      <c r="E5" s="125">
        <v>7</v>
      </c>
      <c r="F5" s="132">
        <v>158</v>
      </c>
      <c r="G5" s="51">
        <v>517895.67</v>
      </c>
      <c r="H5" s="55">
        <v>46610.61</v>
      </c>
      <c r="I5" s="51">
        <v>60079</v>
      </c>
      <c r="J5" s="55"/>
      <c r="K5" s="51"/>
      <c r="L5" s="77">
        <v>2000</v>
      </c>
      <c r="M5" s="61">
        <v>4</v>
      </c>
      <c r="N5" s="62"/>
      <c r="O5" s="117" t="s">
        <v>20</v>
      </c>
      <c r="P5" s="93">
        <f t="shared" ref="P5:P68" si="0">(9*((C5-(MIN($C$4:$C$224)))/(MAX($C$4:$C$224)-MIN($C$4:$C$224))))+1</f>
        <v>1.0782608695652174</v>
      </c>
      <c r="Q5" s="143">
        <f t="shared" ref="Q5:Q68" si="1">(9*((D5-(MIN($D$4:$D$224)))/(MAX($D$4:$D$224)-MIN($D$4:$D$224))))+1</f>
        <v>1.258698940998487</v>
      </c>
      <c r="R5" s="93">
        <f t="shared" ref="R5:R68" si="2">(9*((E5-(MIN($E$4:$E$224)))/(MAX($E$4:$E$224)-MIN($E$4:$E$224))))+1</f>
        <v>1.1985294117647058</v>
      </c>
      <c r="S5" s="143">
        <f t="shared" ref="S5:S68" si="3">(9*((F5-(MIN($F$4:$F$224)))/(MAX($F$4:$F$224)-MIN($F$4:$F$224))))+1</f>
        <v>1.4679122664500406</v>
      </c>
      <c r="T5" s="93">
        <f t="shared" ref="T5:T68" si="4">(9*((G5-(MIN($G$4:$G$224)))/(MAX($G$4:$G$224)-MIN($G$4:$G$224))))+1</f>
        <v>1.008081739792769</v>
      </c>
      <c r="U5" s="143">
        <f t="shared" ref="U5:U68" si="5">(9*((H5-(MIN($H$4:$H$224)))/(MAX($H$4:$H$224)-MIN($H$4:$H$224))))+1</f>
        <v>1.1199206808208102</v>
      </c>
      <c r="V5" s="93">
        <f t="shared" ref="V5:V68" si="6">(9*((I5-(MIN($I$4:$I$224)))/(MAX($I$4:$I$224)-MIN($I$4:$I$224))))+1</f>
        <v>1.0112994340859116</v>
      </c>
      <c r="W5" s="143">
        <f t="shared" ref="W5:W68" si="7">(9*((J5-(MIN($J$4:$J$224)))/(MAX($J$4:$J$224)-MIN($J$4:$J$224))))+1</f>
        <v>0.99961470008370468</v>
      </c>
      <c r="X5" s="93">
        <f t="shared" ref="X5:X68" si="8">(9*((K5-(MIN($K$4:$K$224)))/(MAX($K$4:$K$224)-MIN($K$4:$K$224))))+1</f>
        <v>0.99907326178497402</v>
      </c>
      <c r="Y5" s="143">
        <f t="shared" ref="Y5:Y68" si="9">(9*((L5-(MIN($L$4:$L$224)))/(MAX($L$4:$L$224)-MIN($L$4:$L$224))))+1</f>
        <v>2.050500238208671</v>
      </c>
      <c r="Z5" s="93">
        <f t="shared" ref="Z5:Z68" si="10">(9*((M5-(MIN($M$4:$M$224)))/(MAX($M$4:$M$224)-MIN($M$4:$M$224))))+1</f>
        <v>1.303370786516854</v>
      </c>
      <c r="AA5" s="13">
        <f t="shared" ref="AA5:AA68" si="11">AVERAGE(P5:Z5)</f>
        <v>1.2268420300065586</v>
      </c>
    </row>
    <row r="6" spans="2:27">
      <c r="B6" s="21" t="s">
        <v>21</v>
      </c>
      <c r="C6" s="112">
        <v>3</v>
      </c>
      <c r="D6" s="129">
        <v>28</v>
      </c>
      <c r="E6" s="125">
        <v>50</v>
      </c>
      <c r="F6" s="132">
        <v>350</v>
      </c>
      <c r="G6" s="51">
        <v>1600000</v>
      </c>
      <c r="H6" s="55">
        <v>144000</v>
      </c>
      <c r="I6" s="51">
        <v>38803</v>
      </c>
      <c r="J6" s="138">
        <v>4580.24</v>
      </c>
      <c r="K6" s="51"/>
      <c r="L6" s="77">
        <v>200</v>
      </c>
      <c r="M6" s="61"/>
      <c r="N6" s="62"/>
      <c r="O6" s="117" t="s">
        <v>21</v>
      </c>
      <c r="P6" s="93">
        <f t="shared" si="0"/>
        <v>1.1565217391304348</v>
      </c>
      <c r="Q6" s="143">
        <f t="shared" si="1"/>
        <v>1.367624810892587</v>
      </c>
      <c r="R6" s="93">
        <f t="shared" si="2"/>
        <v>2.6213235294117645</v>
      </c>
      <c r="S6" s="143">
        <f t="shared" si="3"/>
        <v>2.1697806661251011</v>
      </c>
      <c r="T6" s="93">
        <f t="shared" si="4"/>
        <v>1.0249859453940984</v>
      </c>
      <c r="U6" s="143">
        <f t="shared" si="5"/>
        <v>1.3705483648321959</v>
      </c>
      <c r="V6" s="93">
        <f t="shared" si="6"/>
        <v>1.0072870829407572</v>
      </c>
      <c r="W6" s="143">
        <f t="shared" si="7"/>
        <v>1.0302530002332313</v>
      </c>
      <c r="X6" s="93">
        <f t="shared" si="8"/>
        <v>0.99907326178497402</v>
      </c>
      <c r="Y6" s="143">
        <f t="shared" si="9"/>
        <v>1.0857551214864221</v>
      </c>
      <c r="Z6" s="93">
        <f t="shared" si="10"/>
        <v>0.898876404494382</v>
      </c>
      <c r="AA6" s="13">
        <f t="shared" si="11"/>
        <v>1.3392754478841769</v>
      </c>
    </row>
    <row r="7" spans="2:27">
      <c r="B7" s="21" t="s">
        <v>356</v>
      </c>
      <c r="C7" s="112">
        <v>2</v>
      </c>
      <c r="D7" s="129">
        <v>12</v>
      </c>
      <c r="E7" s="125">
        <v>3</v>
      </c>
      <c r="F7" s="132">
        <v>132</v>
      </c>
      <c r="G7" s="51">
        <v>106294.67</v>
      </c>
      <c r="H7" s="55">
        <v>9566.52</v>
      </c>
      <c r="I7" s="51">
        <v>1735</v>
      </c>
      <c r="J7" s="55">
        <v>8918.92</v>
      </c>
      <c r="K7" s="51">
        <v>4522.6099999999997</v>
      </c>
      <c r="L7" s="77">
        <v>291</v>
      </c>
      <c r="M7" s="61"/>
      <c r="N7" s="62"/>
      <c r="O7" s="117" t="s">
        <v>348</v>
      </c>
      <c r="P7" s="93">
        <f t="shared" si="0"/>
        <v>1.0782608695652174</v>
      </c>
      <c r="Q7" s="143">
        <f t="shared" si="1"/>
        <v>1.1497730711043872</v>
      </c>
      <c r="R7" s="93">
        <f t="shared" si="2"/>
        <v>1.0661764705882353</v>
      </c>
      <c r="S7" s="143">
        <f t="shared" si="3"/>
        <v>1.3728675873273761</v>
      </c>
      <c r="T7" s="93">
        <f t="shared" si="4"/>
        <v>1.0016518718615386</v>
      </c>
      <c r="U7" s="143">
        <f t="shared" si="5"/>
        <v>1.0245892028948336</v>
      </c>
      <c r="V7" s="93">
        <f t="shared" si="6"/>
        <v>1.0002965850911338</v>
      </c>
      <c r="W7" s="143">
        <f t="shared" si="7"/>
        <v>1.0592754488587943</v>
      </c>
      <c r="X7" s="93">
        <f t="shared" si="8"/>
        <v>1.0588546841021738</v>
      </c>
      <c r="Y7" s="143">
        <f t="shared" si="9"/>
        <v>1.1345283468318246</v>
      </c>
      <c r="Z7" s="93">
        <f t="shared" si="10"/>
        <v>0.898876404494382</v>
      </c>
      <c r="AA7" s="13">
        <f t="shared" si="11"/>
        <v>1.0768318675199906</v>
      </c>
    </row>
    <row r="8" spans="2:27">
      <c r="B8" s="21" t="s">
        <v>22</v>
      </c>
      <c r="C8" s="112">
        <v>3</v>
      </c>
      <c r="D8" s="129">
        <v>6</v>
      </c>
      <c r="E8" s="125">
        <v>6</v>
      </c>
      <c r="F8" s="132">
        <v>120</v>
      </c>
      <c r="G8" s="51">
        <v>323794.44</v>
      </c>
      <c r="H8" s="55">
        <v>29141.5</v>
      </c>
      <c r="I8" s="51">
        <v>70540.710000000006</v>
      </c>
      <c r="J8" s="55">
        <v>23673.01</v>
      </c>
      <c r="K8" s="51">
        <v>556</v>
      </c>
      <c r="L8" s="77">
        <v>1902</v>
      </c>
      <c r="M8" s="61"/>
      <c r="N8" s="62"/>
      <c r="O8" s="117" t="s">
        <v>22</v>
      </c>
      <c r="P8" s="93">
        <f t="shared" si="0"/>
        <v>1.1565217391304348</v>
      </c>
      <c r="Q8" s="143">
        <f t="shared" si="1"/>
        <v>1.0680786686838124</v>
      </c>
      <c r="R8" s="93">
        <f t="shared" si="2"/>
        <v>1.1654411764705883</v>
      </c>
      <c r="S8" s="143">
        <f t="shared" si="3"/>
        <v>1.3290008123476849</v>
      </c>
      <c r="T8" s="93">
        <f t="shared" si="4"/>
        <v>1.005049567193117</v>
      </c>
      <c r="U8" s="143">
        <f t="shared" si="5"/>
        <v>1.0749646277944986</v>
      </c>
      <c r="V8" s="93">
        <f t="shared" si="6"/>
        <v>1.0132723638705878</v>
      </c>
      <c r="W8" s="143">
        <f t="shared" si="7"/>
        <v>1.1579690190326564</v>
      </c>
      <c r="X8" s="93">
        <f t="shared" si="8"/>
        <v>1.0064226619783054</v>
      </c>
      <c r="Y8" s="143">
        <f t="shared" si="9"/>
        <v>1.9979752262982373</v>
      </c>
      <c r="Z8" s="93">
        <f t="shared" si="10"/>
        <v>0.898876404494382</v>
      </c>
      <c r="AA8" s="13">
        <f t="shared" si="11"/>
        <v>1.1703247515722095</v>
      </c>
    </row>
    <row r="9" spans="2:27">
      <c r="B9" s="21" t="s">
        <v>23</v>
      </c>
      <c r="C9" s="112">
        <v>2</v>
      </c>
      <c r="D9" s="129">
        <v>75</v>
      </c>
      <c r="E9" s="125">
        <v>25</v>
      </c>
      <c r="F9" s="132">
        <v>426</v>
      </c>
      <c r="G9" s="51"/>
      <c r="H9" s="55"/>
      <c r="I9" s="51">
        <v>90780.21</v>
      </c>
      <c r="J9" s="138">
        <v>2233.29</v>
      </c>
      <c r="K9" s="51">
        <v>6111.26</v>
      </c>
      <c r="L9" s="77">
        <v>2201</v>
      </c>
      <c r="M9" s="61"/>
      <c r="N9" s="62"/>
      <c r="O9" s="117" t="s">
        <v>23</v>
      </c>
      <c r="P9" s="93">
        <f t="shared" si="0"/>
        <v>1.0782608695652174</v>
      </c>
      <c r="Q9" s="143">
        <f t="shared" si="1"/>
        <v>2.0075642965204237</v>
      </c>
      <c r="R9" s="93">
        <f t="shared" si="2"/>
        <v>1.7941176470588236</v>
      </c>
      <c r="S9" s="143">
        <f t="shared" si="3"/>
        <v>2.447603574329813</v>
      </c>
      <c r="T9" s="93">
        <f t="shared" si="4"/>
        <v>0.99999137859283005</v>
      </c>
      <c r="U9" s="143">
        <f t="shared" si="5"/>
        <v>0.99997014786585547</v>
      </c>
      <c r="V9" s="93">
        <f t="shared" si="6"/>
        <v>1.017089245850394</v>
      </c>
      <c r="W9" s="143">
        <f t="shared" si="7"/>
        <v>1.0145537009528591</v>
      </c>
      <c r="X9" s="93">
        <f t="shared" si="8"/>
        <v>1.0798540089531381</v>
      </c>
      <c r="Y9" s="143">
        <f t="shared" si="9"/>
        <v>2.1582301095759888</v>
      </c>
      <c r="Z9" s="93">
        <f t="shared" si="10"/>
        <v>0.898876404494382</v>
      </c>
      <c r="AA9" s="13">
        <f t="shared" si="11"/>
        <v>1.4087373985236116</v>
      </c>
    </row>
    <row r="10" spans="2:27">
      <c r="B10" s="21" t="s">
        <v>24</v>
      </c>
      <c r="C10" s="112">
        <v>5</v>
      </c>
      <c r="D10" s="129">
        <v>66</v>
      </c>
      <c r="E10" s="125">
        <v>44</v>
      </c>
      <c r="F10" s="132">
        <v>798</v>
      </c>
      <c r="G10" s="51">
        <v>6361977.4400000004</v>
      </c>
      <c r="H10" s="55">
        <v>572577.97</v>
      </c>
      <c r="I10" s="52">
        <v>43883.21</v>
      </c>
      <c r="J10" s="138">
        <v>20026.36</v>
      </c>
      <c r="K10" s="51">
        <v>2311.8000000000002</v>
      </c>
      <c r="L10" s="77">
        <v>1500</v>
      </c>
      <c r="M10" s="61"/>
      <c r="N10" s="62"/>
      <c r="O10" s="117" t="s">
        <v>24</v>
      </c>
      <c r="P10" s="93">
        <f t="shared" si="0"/>
        <v>1.3130434782608695</v>
      </c>
      <c r="Q10" s="143">
        <f t="shared" si="1"/>
        <v>1.8850226928895613</v>
      </c>
      <c r="R10" s="93">
        <f t="shared" si="2"/>
        <v>2.4227941176470589</v>
      </c>
      <c r="S10" s="143">
        <f t="shared" si="3"/>
        <v>3.8074735987002439</v>
      </c>
      <c r="T10" s="93">
        <f t="shared" si="4"/>
        <v>1.0993756724129813</v>
      </c>
      <c r="U10" s="143">
        <f t="shared" si="5"/>
        <v>2.4734765589547911</v>
      </c>
      <c r="V10" s="93">
        <f t="shared" si="6"/>
        <v>1.0082451383276307</v>
      </c>
      <c r="W10" s="143">
        <f t="shared" si="7"/>
        <v>1.133575721467404</v>
      </c>
      <c r="X10" s="93">
        <f t="shared" si="8"/>
        <v>1.0296314333082541</v>
      </c>
      <c r="Y10" s="143">
        <f t="shared" si="9"/>
        <v>1.7825154835636017</v>
      </c>
      <c r="Z10" s="93">
        <f t="shared" si="10"/>
        <v>0.898876404494382</v>
      </c>
      <c r="AA10" s="13">
        <f t="shared" si="11"/>
        <v>1.7140027545478889</v>
      </c>
    </row>
    <row r="11" spans="2:27">
      <c r="B11" s="21" t="s">
        <v>25</v>
      </c>
      <c r="C11" s="112">
        <v>3</v>
      </c>
      <c r="D11" s="129">
        <v>23</v>
      </c>
      <c r="E11" s="125">
        <v>15</v>
      </c>
      <c r="F11" s="132">
        <v>312</v>
      </c>
      <c r="G11" s="51">
        <v>2371224.33</v>
      </c>
      <c r="H11" s="55">
        <v>213410.19</v>
      </c>
      <c r="I11" s="52">
        <v>56177.39</v>
      </c>
      <c r="J11" s="55">
        <v>4867.03</v>
      </c>
      <c r="K11" s="51">
        <v>3091.36</v>
      </c>
      <c r="L11" s="77">
        <v>1100</v>
      </c>
      <c r="M11" s="61"/>
      <c r="N11" s="62"/>
      <c r="O11" s="117" t="s">
        <v>25</v>
      </c>
      <c r="P11" s="93">
        <f t="shared" si="0"/>
        <v>1.1565217391304348</v>
      </c>
      <c r="Q11" s="143">
        <f t="shared" si="1"/>
        <v>1.2995461422087746</v>
      </c>
      <c r="R11" s="93">
        <f t="shared" si="2"/>
        <v>1.463235294117647</v>
      </c>
      <c r="S11" s="143">
        <f t="shared" si="3"/>
        <v>2.0308692120227461</v>
      </c>
      <c r="T11" s="93">
        <f t="shared" si="4"/>
        <v>1.037033706665941</v>
      </c>
      <c r="U11" s="143">
        <f t="shared" si="5"/>
        <v>1.5491727012870216</v>
      </c>
      <c r="V11" s="93">
        <f t="shared" si="6"/>
        <v>1.0105636459043246</v>
      </c>
      <c r="W11" s="143">
        <f t="shared" si="7"/>
        <v>1.032171405840772</v>
      </c>
      <c r="X11" s="93">
        <f t="shared" si="8"/>
        <v>1.0399359268598973</v>
      </c>
      <c r="Y11" s="143">
        <f t="shared" si="9"/>
        <v>1.5681276798475465</v>
      </c>
      <c r="Z11" s="93">
        <f t="shared" si="10"/>
        <v>0.898876404494382</v>
      </c>
      <c r="AA11" s="13">
        <f t="shared" si="11"/>
        <v>1.2805503507617717</v>
      </c>
    </row>
    <row r="12" spans="2:27">
      <c r="B12" s="21" t="s">
        <v>26</v>
      </c>
      <c r="C12" s="112">
        <v>2</v>
      </c>
      <c r="D12" s="129">
        <v>17</v>
      </c>
      <c r="E12" s="125">
        <v>62</v>
      </c>
      <c r="F12" s="132">
        <v>289</v>
      </c>
      <c r="G12" s="51">
        <v>285093.56</v>
      </c>
      <c r="H12" s="55">
        <v>25658.42</v>
      </c>
      <c r="I12" s="52">
        <v>80540.210000000006</v>
      </c>
      <c r="J12" s="55">
        <v>2140.1</v>
      </c>
      <c r="K12" s="51">
        <v>5100.2</v>
      </c>
      <c r="L12" s="77">
        <v>2000</v>
      </c>
      <c r="M12" s="61"/>
      <c r="N12" s="62"/>
      <c r="O12" s="117" t="s">
        <v>26</v>
      </c>
      <c r="P12" s="93">
        <f t="shared" si="0"/>
        <v>1.0782608695652174</v>
      </c>
      <c r="Q12" s="143">
        <f t="shared" si="1"/>
        <v>1.2178517397881996</v>
      </c>
      <c r="R12" s="93">
        <f t="shared" si="2"/>
        <v>3.0183823529411766</v>
      </c>
      <c r="S12" s="143">
        <f t="shared" si="3"/>
        <v>1.946791226645004</v>
      </c>
      <c r="T12" s="93">
        <f t="shared" si="4"/>
        <v>1.0044449973615996</v>
      </c>
      <c r="U12" s="143">
        <f t="shared" si="5"/>
        <v>1.0660010612948381</v>
      </c>
      <c r="V12" s="93">
        <f t="shared" si="6"/>
        <v>1.0151581274199379</v>
      </c>
      <c r="W12" s="143">
        <f t="shared" si="7"/>
        <v>1.0139303311750889</v>
      </c>
      <c r="X12" s="93">
        <f t="shared" si="8"/>
        <v>1.0664894683785522</v>
      </c>
      <c r="Y12" s="143">
        <f t="shared" si="9"/>
        <v>2.050500238208671</v>
      </c>
      <c r="Z12" s="93">
        <f t="shared" si="10"/>
        <v>0.898876404494382</v>
      </c>
      <c r="AA12" s="13">
        <f t="shared" si="11"/>
        <v>1.3978806197520608</v>
      </c>
    </row>
    <row r="13" spans="2:27">
      <c r="B13" s="21" t="s">
        <v>27</v>
      </c>
      <c r="C13" s="112"/>
      <c r="D13" s="129">
        <v>42</v>
      </c>
      <c r="E13" s="125">
        <v>25</v>
      </c>
      <c r="F13" s="132">
        <v>339</v>
      </c>
      <c r="G13" s="51"/>
      <c r="H13" s="55"/>
      <c r="I13" s="52">
        <v>92612.92</v>
      </c>
      <c r="J13" s="55">
        <v>24376.43</v>
      </c>
      <c r="K13" s="51">
        <v>169.64</v>
      </c>
      <c r="L13" s="77">
        <v>1566</v>
      </c>
      <c r="M13" s="61">
        <v>4</v>
      </c>
      <c r="N13" s="62"/>
      <c r="O13" s="117" t="s">
        <v>27</v>
      </c>
      <c r="P13" s="93">
        <f t="shared" si="0"/>
        <v>0.92173913043478262</v>
      </c>
      <c r="Q13" s="143">
        <f t="shared" si="1"/>
        <v>1.5582450832072618</v>
      </c>
      <c r="R13" s="93">
        <f t="shared" si="2"/>
        <v>1.7941176470588236</v>
      </c>
      <c r="S13" s="143">
        <f t="shared" si="3"/>
        <v>2.1295694557270513</v>
      </c>
      <c r="T13" s="93">
        <f t="shared" si="4"/>
        <v>0.99999137859283005</v>
      </c>
      <c r="U13" s="143">
        <f t="shared" si="5"/>
        <v>0.99997014786585547</v>
      </c>
      <c r="V13" s="93">
        <f t="shared" si="6"/>
        <v>1.0174348689029995</v>
      </c>
      <c r="W13" s="143">
        <f t="shared" si="7"/>
        <v>1.1626743604757206</v>
      </c>
      <c r="X13" s="93">
        <f t="shared" si="8"/>
        <v>1.0013156219446804</v>
      </c>
      <c r="Y13" s="143">
        <f t="shared" si="9"/>
        <v>1.817889471176751</v>
      </c>
      <c r="Z13" s="93">
        <f t="shared" si="10"/>
        <v>1.303370786516854</v>
      </c>
      <c r="AA13" s="13">
        <f t="shared" si="11"/>
        <v>1.3369379956276009</v>
      </c>
    </row>
    <row r="14" spans="2:27">
      <c r="B14" s="21" t="s">
        <v>28</v>
      </c>
      <c r="C14" s="112"/>
      <c r="D14" s="129"/>
      <c r="E14" s="125"/>
      <c r="F14" s="132"/>
      <c r="G14" s="51"/>
      <c r="H14" s="55"/>
      <c r="I14" s="52"/>
      <c r="J14" s="138"/>
      <c r="K14" s="51"/>
      <c r="L14" s="77"/>
      <c r="M14" s="61"/>
      <c r="N14" s="62"/>
      <c r="O14" s="117" t="s">
        <v>28</v>
      </c>
      <c r="P14" s="93">
        <f t="shared" si="0"/>
        <v>0.92173913043478262</v>
      </c>
      <c r="Q14" s="143">
        <f t="shared" si="1"/>
        <v>0.9863842662632375</v>
      </c>
      <c r="R14" s="93">
        <f t="shared" si="2"/>
        <v>0.96691176470588236</v>
      </c>
      <c r="S14" s="143">
        <f t="shared" si="3"/>
        <v>0.89033306255077171</v>
      </c>
      <c r="T14" s="93">
        <f t="shared" si="4"/>
        <v>0.99999137859283005</v>
      </c>
      <c r="U14" s="143">
        <f t="shared" si="5"/>
        <v>0.99997014786585547</v>
      </c>
      <c r="V14" s="93">
        <f t="shared" si="6"/>
        <v>0.99996938875550467</v>
      </c>
      <c r="W14" s="143">
        <f t="shared" si="7"/>
        <v>0.99961470008370468</v>
      </c>
      <c r="X14" s="93">
        <f t="shared" si="8"/>
        <v>0.99907326178497402</v>
      </c>
      <c r="Y14" s="143">
        <f t="shared" si="9"/>
        <v>0.97856121962839449</v>
      </c>
      <c r="Z14" s="93">
        <f t="shared" si="10"/>
        <v>0.898876404494382</v>
      </c>
      <c r="AA14" s="13">
        <f t="shared" si="11"/>
        <v>0.96740224774184724</v>
      </c>
    </row>
    <row r="15" spans="2:27">
      <c r="B15" s="21" t="s">
        <v>29</v>
      </c>
      <c r="C15" s="112">
        <v>1</v>
      </c>
      <c r="D15" s="129">
        <v>1</v>
      </c>
      <c r="E15" s="125">
        <v>4</v>
      </c>
      <c r="F15" s="132">
        <v>36</v>
      </c>
      <c r="G15" s="51">
        <v>33012</v>
      </c>
      <c r="H15" s="55">
        <v>2923.63</v>
      </c>
      <c r="I15" s="52">
        <v>4380</v>
      </c>
      <c r="J15" s="55"/>
      <c r="K15" s="51"/>
      <c r="L15" s="77">
        <v>400</v>
      </c>
      <c r="M15" s="61">
        <v>30</v>
      </c>
      <c r="N15" s="62"/>
      <c r="O15" s="117" t="s">
        <v>29</v>
      </c>
      <c r="P15" s="93">
        <f t="shared" si="0"/>
        <v>1</v>
      </c>
      <c r="Q15" s="143">
        <f t="shared" si="1"/>
        <v>1</v>
      </c>
      <c r="R15" s="93">
        <f t="shared" si="2"/>
        <v>1.099264705882353</v>
      </c>
      <c r="S15" s="143">
        <f t="shared" si="3"/>
        <v>1.0219333874898457</v>
      </c>
      <c r="T15" s="93">
        <f t="shared" si="4"/>
        <v>1.0005070789923571</v>
      </c>
      <c r="U15" s="143">
        <f t="shared" si="5"/>
        <v>1.0074939922580035</v>
      </c>
      <c r="V15" s="93">
        <f t="shared" si="6"/>
        <v>1.0007953944904069</v>
      </c>
      <c r="W15" s="143">
        <f t="shared" si="7"/>
        <v>0.99961470008370468</v>
      </c>
      <c r="X15" s="93">
        <f t="shared" si="8"/>
        <v>0.99907326178497402</v>
      </c>
      <c r="Y15" s="143">
        <f t="shared" si="9"/>
        <v>1.1929490233444497</v>
      </c>
      <c r="Z15" s="93">
        <f t="shared" si="10"/>
        <v>3.9325842696629216</v>
      </c>
      <c r="AA15" s="13">
        <f t="shared" si="11"/>
        <v>1.2958378012717287</v>
      </c>
    </row>
    <row r="16" spans="2:27">
      <c r="B16" s="21" t="s">
        <v>30</v>
      </c>
      <c r="C16" s="112">
        <v>1</v>
      </c>
      <c r="D16" s="129">
        <v>15</v>
      </c>
      <c r="E16" s="125">
        <v>13</v>
      </c>
      <c r="F16" s="132">
        <v>113</v>
      </c>
      <c r="G16" s="51">
        <v>64847</v>
      </c>
      <c r="H16" s="55">
        <v>6446.99</v>
      </c>
      <c r="I16" s="51">
        <v>8812.56</v>
      </c>
      <c r="J16" s="55"/>
      <c r="K16" s="51"/>
      <c r="L16" s="77">
        <v>500</v>
      </c>
      <c r="M16" s="61">
        <v>30</v>
      </c>
      <c r="N16" s="62"/>
      <c r="O16" s="117" t="s">
        <v>30</v>
      </c>
      <c r="P16" s="93">
        <f t="shared" si="0"/>
        <v>1</v>
      </c>
      <c r="Q16" s="143">
        <f t="shared" si="1"/>
        <v>1.1906202723146748</v>
      </c>
      <c r="R16" s="93">
        <f t="shared" si="2"/>
        <v>1.3970588235294117</v>
      </c>
      <c r="S16" s="143">
        <f t="shared" si="3"/>
        <v>1.3034118602761982</v>
      </c>
      <c r="T16" s="93">
        <f t="shared" si="4"/>
        <v>1.0010043927636811</v>
      </c>
      <c r="U16" s="143">
        <f t="shared" si="5"/>
        <v>1.0165612177200209</v>
      </c>
      <c r="V16" s="93">
        <f t="shared" si="6"/>
        <v>1.0016313122941276</v>
      </c>
      <c r="W16" s="143">
        <f t="shared" si="7"/>
        <v>0.99961470008370468</v>
      </c>
      <c r="X16" s="93">
        <f t="shared" si="8"/>
        <v>0.99907326178497402</v>
      </c>
      <c r="Y16" s="143">
        <f t="shared" si="9"/>
        <v>1.2465459742734635</v>
      </c>
      <c r="Z16" s="93">
        <f t="shared" si="10"/>
        <v>3.9325842696629216</v>
      </c>
      <c r="AA16" s="13">
        <f t="shared" si="11"/>
        <v>1.3716460077002888</v>
      </c>
    </row>
    <row r="17" spans="2:27">
      <c r="B17" s="21" t="s">
        <v>31</v>
      </c>
      <c r="C17" s="112">
        <v>2</v>
      </c>
      <c r="D17" s="129">
        <v>10</v>
      </c>
      <c r="E17" s="125">
        <v>6</v>
      </c>
      <c r="F17" s="132">
        <v>143</v>
      </c>
      <c r="G17" s="51"/>
      <c r="H17" s="55"/>
      <c r="I17" s="51">
        <v>40537.82</v>
      </c>
      <c r="J17" s="55">
        <v>6196.61</v>
      </c>
      <c r="K17" s="51"/>
      <c r="L17" s="77">
        <v>500</v>
      </c>
      <c r="M17" s="61">
        <v>1</v>
      </c>
      <c r="N17" s="62"/>
      <c r="O17" s="117" t="s">
        <v>31</v>
      </c>
      <c r="P17" s="93">
        <f t="shared" si="0"/>
        <v>1.0782608695652174</v>
      </c>
      <c r="Q17" s="143">
        <f t="shared" si="1"/>
        <v>1.1225416036308624</v>
      </c>
      <c r="R17" s="93">
        <f t="shared" si="2"/>
        <v>1.1654411764705883</v>
      </c>
      <c r="S17" s="143">
        <f t="shared" si="3"/>
        <v>1.4130787977254264</v>
      </c>
      <c r="T17" s="93">
        <f t="shared" si="4"/>
        <v>0.99999137859283005</v>
      </c>
      <c r="U17" s="143">
        <f t="shared" si="5"/>
        <v>0.99997014786585547</v>
      </c>
      <c r="V17" s="93">
        <f t="shared" si="6"/>
        <v>1.0076142453309449</v>
      </c>
      <c r="W17" s="143">
        <f t="shared" si="7"/>
        <v>1.0410652784572305</v>
      </c>
      <c r="X17" s="93">
        <f t="shared" si="8"/>
        <v>0.99907326178497402</v>
      </c>
      <c r="Y17" s="143">
        <f t="shared" si="9"/>
        <v>1.2465459742734635</v>
      </c>
      <c r="Z17" s="93">
        <f t="shared" si="10"/>
        <v>1</v>
      </c>
      <c r="AA17" s="13">
        <f t="shared" si="11"/>
        <v>1.0975984303361266</v>
      </c>
    </row>
    <row r="18" spans="2:27">
      <c r="B18" s="21" t="s">
        <v>32</v>
      </c>
      <c r="C18" s="112">
        <v>2</v>
      </c>
      <c r="D18" s="129">
        <v>21</v>
      </c>
      <c r="E18" s="125">
        <v>43</v>
      </c>
      <c r="F18" s="132">
        <v>698</v>
      </c>
      <c r="G18" s="51">
        <v>102471.25</v>
      </c>
      <c r="H18" s="55">
        <v>88924.29</v>
      </c>
      <c r="I18" s="52">
        <v>197706.6</v>
      </c>
      <c r="J18" s="138">
        <v>8126.56</v>
      </c>
      <c r="K18" s="51">
        <v>30110.080000000002</v>
      </c>
      <c r="L18" s="77">
        <v>1813</v>
      </c>
      <c r="M18" s="61">
        <v>20</v>
      </c>
      <c r="N18" s="62"/>
      <c r="O18" s="117" t="s">
        <v>32</v>
      </c>
      <c r="P18" s="93">
        <f t="shared" si="0"/>
        <v>1.0782608695652174</v>
      </c>
      <c r="Q18" s="143">
        <f t="shared" si="1"/>
        <v>1.2723146747352496</v>
      </c>
      <c r="R18" s="93">
        <f t="shared" si="2"/>
        <v>2.3897058823529411</v>
      </c>
      <c r="S18" s="143">
        <f t="shared" si="3"/>
        <v>3.4419171405361495</v>
      </c>
      <c r="T18" s="93">
        <f t="shared" si="4"/>
        <v>1.001592143907414</v>
      </c>
      <c r="U18" s="143">
        <f t="shared" si="5"/>
        <v>1.2288132369852844</v>
      </c>
      <c r="V18" s="93">
        <f t="shared" si="6"/>
        <v>1.0372540429628088</v>
      </c>
      <c r="W18" s="143">
        <f t="shared" si="7"/>
        <v>1.0539751668852559</v>
      </c>
      <c r="X18" s="93">
        <f t="shared" si="8"/>
        <v>1.3970787074202755</v>
      </c>
      <c r="Y18" s="143">
        <f t="shared" si="9"/>
        <v>1.9502739399714151</v>
      </c>
      <c r="Z18" s="93">
        <f t="shared" si="10"/>
        <v>2.9213483146067416</v>
      </c>
      <c r="AA18" s="13">
        <f t="shared" si="11"/>
        <v>1.7065940109026139</v>
      </c>
    </row>
    <row r="19" spans="2:27">
      <c r="B19" s="21" t="s">
        <v>33</v>
      </c>
      <c r="C19" s="112">
        <v>2</v>
      </c>
      <c r="D19" s="129">
        <v>11</v>
      </c>
      <c r="E19" s="125">
        <v>15</v>
      </c>
      <c r="F19" s="132">
        <v>250</v>
      </c>
      <c r="G19" s="51">
        <v>3004035.56</v>
      </c>
      <c r="H19" s="55">
        <v>270363.2</v>
      </c>
      <c r="I19" s="51">
        <v>80000</v>
      </c>
      <c r="J19" s="55">
        <v>12000</v>
      </c>
      <c r="K19" s="51"/>
      <c r="L19" s="77">
        <v>1500</v>
      </c>
      <c r="M19" s="61">
        <v>10</v>
      </c>
      <c r="N19" s="62"/>
      <c r="O19" s="117" t="s">
        <v>33</v>
      </c>
      <c r="P19" s="93">
        <f t="shared" si="0"/>
        <v>1.0782608695652174</v>
      </c>
      <c r="Q19" s="143">
        <f t="shared" si="1"/>
        <v>1.1361573373676248</v>
      </c>
      <c r="R19" s="93">
        <f t="shared" si="2"/>
        <v>1.463235294117647</v>
      </c>
      <c r="S19" s="143">
        <f t="shared" si="3"/>
        <v>1.8042242079610074</v>
      </c>
      <c r="T19" s="93">
        <f t="shared" si="4"/>
        <v>1.0469192332664585</v>
      </c>
      <c r="U19" s="143">
        <f t="shared" si="5"/>
        <v>1.6957389852916478</v>
      </c>
      <c r="V19" s="93">
        <f t="shared" si="6"/>
        <v>1.0150562514934423</v>
      </c>
      <c r="W19" s="143">
        <f t="shared" si="7"/>
        <v>1.0798855159785747</v>
      </c>
      <c r="X19" s="93">
        <f t="shared" si="8"/>
        <v>0.99907326178497402</v>
      </c>
      <c r="Y19" s="143">
        <f t="shared" si="9"/>
        <v>1.7825154835636017</v>
      </c>
      <c r="Z19" s="93">
        <f t="shared" si="10"/>
        <v>1.9101123595505618</v>
      </c>
      <c r="AA19" s="13">
        <f t="shared" si="11"/>
        <v>1.3646526181764325</v>
      </c>
    </row>
    <row r="20" spans="2:27">
      <c r="B20" s="21" t="s">
        <v>34</v>
      </c>
      <c r="C20" s="112">
        <v>3</v>
      </c>
      <c r="D20" s="129">
        <v>17</v>
      </c>
      <c r="E20" s="125">
        <v>19</v>
      </c>
      <c r="F20" s="132">
        <v>242</v>
      </c>
      <c r="G20" s="51"/>
      <c r="H20" s="55"/>
      <c r="I20" s="51">
        <v>81026.039999999994</v>
      </c>
      <c r="J20" s="138">
        <v>10508.11</v>
      </c>
      <c r="K20" s="51"/>
      <c r="L20" s="77">
        <v>600</v>
      </c>
      <c r="M20" s="61">
        <v>3</v>
      </c>
      <c r="N20" s="62"/>
      <c r="O20" s="117" t="s">
        <v>34</v>
      </c>
      <c r="P20" s="93">
        <f t="shared" si="0"/>
        <v>1.1565217391304348</v>
      </c>
      <c r="Q20" s="143">
        <f t="shared" si="1"/>
        <v>1.2178517397881996</v>
      </c>
      <c r="R20" s="93">
        <f t="shared" si="2"/>
        <v>1.5955882352941178</v>
      </c>
      <c r="S20" s="143">
        <f t="shared" si="3"/>
        <v>1.7749796913078797</v>
      </c>
      <c r="T20" s="93">
        <f t="shared" si="4"/>
        <v>0.99999137859283005</v>
      </c>
      <c r="U20" s="143">
        <f t="shared" si="5"/>
        <v>0.99997014786585547</v>
      </c>
      <c r="V20" s="93">
        <f t="shared" si="6"/>
        <v>1.0152497480514877</v>
      </c>
      <c r="W20" s="143">
        <f t="shared" si="7"/>
        <v>1.0699059136847917</v>
      </c>
      <c r="X20" s="93">
        <f t="shared" si="8"/>
        <v>0.99907326178497402</v>
      </c>
      <c r="Y20" s="143">
        <f t="shared" si="9"/>
        <v>1.3001429252024774</v>
      </c>
      <c r="Z20" s="93">
        <f t="shared" si="10"/>
        <v>1.202247191011236</v>
      </c>
      <c r="AA20" s="13">
        <f t="shared" si="11"/>
        <v>1.2119565428831167</v>
      </c>
    </row>
    <row r="21" spans="2:27">
      <c r="B21" s="21" t="s">
        <v>35</v>
      </c>
      <c r="C21" s="112">
        <v>1</v>
      </c>
      <c r="D21" s="129">
        <v>17</v>
      </c>
      <c r="E21" s="125">
        <v>17</v>
      </c>
      <c r="F21" s="132">
        <v>128</v>
      </c>
      <c r="G21" s="51">
        <v>184136.56</v>
      </c>
      <c r="H21" s="55">
        <v>16572.29</v>
      </c>
      <c r="I21" s="51">
        <v>17446.95</v>
      </c>
      <c r="J21" s="55">
        <v>1786.22</v>
      </c>
      <c r="K21" s="51"/>
      <c r="L21" s="77">
        <v>400</v>
      </c>
      <c r="M21" s="61">
        <v>2</v>
      </c>
      <c r="N21" s="62"/>
      <c r="O21" s="117" t="s">
        <v>35</v>
      </c>
      <c r="P21" s="93">
        <f t="shared" si="0"/>
        <v>1</v>
      </c>
      <c r="Q21" s="143">
        <f t="shared" si="1"/>
        <v>1.2178517397881996</v>
      </c>
      <c r="R21" s="93">
        <f t="shared" si="2"/>
        <v>1.5294117647058822</v>
      </c>
      <c r="S21" s="143">
        <f t="shared" si="3"/>
        <v>1.3582453290008123</v>
      </c>
      <c r="T21" s="93">
        <f t="shared" si="4"/>
        <v>1.0028678870612524</v>
      </c>
      <c r="U21" s="143">
        <f t="shared" si="5"/>
        <v>1.0426182706384188</v>
      </c>
      <c r="V21" s="93">
        <f t="shared" si="6"/>
        <v>1.0032596355035754</v>
      </c>
      <c r="W21" s="143">
        <f t="shared" si="7"/>
        <v>1.0115631448143492</v>
      </c>
      <c r="X21" s="93">
        <f t="shared" si="8"/>
        <v>0.99907326178497402</v>
      </c>
      <c r="Y21" s="143">
        <f t="shared" si="9"/>
        <v>1.1929490233444497</v>
      </c>
      <c r="Z21" s="93">
        <f t="shared" si="10"/>
        <v>1.101123595505618</v>
      </c>
      <c r="AA21" s="13">
        <f t="shared" si="11"/>
        <v>1.1326330592861391</v>
      </c>
    </row>
    <row r="22" spans="2:27">
      <c r="B22" s="21" t="s">
        <v>36</v>
      </c>
      <c r="C22" s="112">
        <v>2</v>
      </c>
      <c r="D22" s="129">
        <v>10</v>
      </c>
      <c r="E22" s="125">
        <v>10</v>
      </c>
      <c r="F22" s="132">
        <v>112</v>
      </c>
      <c r="G22" s="51">
        <v>22222.22</v>
      </c>
      <c r="H22" s="55">
        <v>2000</v>
      </c>
      <c r="I22" s="51">
        <v>24020254</v>
      </c>
      <c r="J22" s="55">
        <v>1345503</v>
      </c>
      <c r="K22" s="51">
        <v>680942</v>
      </c>
      <c r="L22" s="77">
        <v>500</v>
      </c>
      <c r="M22" s="61"/>
      <c r="N22" s="62"/>
      <c r="O22" s="117" t="s">
        <v>36</v>
      </c>
      <c r="P22" s="93">
        <f t="shared" si="0"/>
        <v>1.0782608695652174</v>
      </c>
      <c r="Q22" s="143">
        <f t="shared" si="1"/>
        <v>1.1225416036308624</v>
      </c>
      <c r="R22" s="93">
        <f t="shared" si="2"/>
        <v>1.2977941176470589</v>
      </c>
      <c r="S22" s="143">
        <f t="shared" si="3"/>
        <v>1.2997562956945572</v>
      </c>
      <c r="T22" s="93">
        <f t="shared" si="4"/>
        <v>1.0003385253192441</v>
      </c>
      <c r="U22" s="143">
        <f t="shared" si="5"/>
        <v>1.0051170675459435</v>
      </c>
      <c r="V22" s="93">
        <f t="shared" si="6"/>
        <v>5.5298478266104416</v>
      </c>
      <c r="W22" s="143">
        <f t="shared" si="7"/>
        <v>10</v>
      </c>
      <c r="X22" s="93">
        <f t="shared" si="8"/>
        <v>10</v>
      </c>
      <c r="Y22" s="143">
        <f t="shared" si="9"/>
        <v>1.2465459742734635</v>
      </c>
      <c r="Z22" s="93">
        <f t="shared" si="10"/>
        <v>0.898876404494382</v>
      </c>
      <c r="AA22" s="13">
        <f t="shared" si="11"/>
        <v>3.1344616986164699</v>
      </c>
    </row>
    <row r="23" spans="2:27">
      <c r="B23" s="21" t="s">
        <v>37</v>
      </c>
      <c r="C23" s="113">
        <v>3</v>
      </c>
      <c r="D23" s="130">
        <v>8</v>
      </c>
      <c r="E23" s="125">
        <v>6</v>
      </c>
      <c r="F23" s="133">
        <v>184</v>
      </c>
      <c r="G23" s="51">
        <v>94003.199999999997</v>
      </c>
      <c r="H23" s="55">
        <v>33708.839999999997</v>
      </c>
      <c r="I23" s="51">
        <v>7200</v>
      </c>
      <c r="J23" s="55"/>
      <c r="K23" s="51"/>
      <c r="L23" s="77">
        <v>500</v>
      </c>
      <c r="M23" s="61">
        <v>1</v>
      </c>
      <c r="N23" s="62"/>
      <c r="O23" s="117" t="s">
        <v>37</v>
      </c>
      <c r="P23" s="93">
        <f t="shared" si="0"/>
        <v>1.1565217391304348</v>
      </c>
      <c r="Q23" s="143">
        <f t="shared" si="1"/>
        <v>1.0953101361573374</v>
      </c>
      <c r="R23" s="93">
        <f t="shared" si="2"/>
        <v>1.1654411764705883</v>
      </c>
      <c r="S23" s="143">
        <f t="shared" si="3"/>
        <v>1.5629569455727053</v>
      </c>
      <c r="T23" s="93">
        <f t="shared" si="4"/>
        <v>1.0014598593815383</v>
      </c>
      <c r="U23" s="143">
        <f t="shared" si="5"/>
        <v>1.0867184938603254</v>
      </c>
      <c r="V23" s="93">
        <f t="shared" si="6"/>
        <v>1.0013272064019192</v>
      </c>
      <c r="W23" s="143">
        <f t="shared" si="7"/>
        <v>0.99961470008370468</v>
      </c>
      <c r="X23" s="93">
        <f t="shared" si="8"/>
        <v>0.99907326178497402</v>
      </c>
      <c r="Y23" s="143">
        <f t="shared" si="9"/>
        <v>1.2465459742734635</v>
      </c>
      <c r="Z23" s="93">
        <f t="shared" si="10"/>
        <v>1</v>
      </c>
      <c r="AA23" s="13">
        <f t="shared" si="11"/>
        <v>1.1195426811924536</v>
      </c>
    </row>
    <row r="24" spans="2:27">
      <c r="B24" s="21" t="s">
        <v>38</v>
      </c>
      <c r="C24" s="112">
        <v>3</v>
      </c>
      <c r="D24" s="129">
        <v>10</v>
      </c>
      <c r="E24" s="125">
        <v>10</v>
      </c>
      <c r="F24" s="132">
        <v>112</v>
      </c>
      <c r="G24" s="51">
        <v>11944.22</v>
      </c>
      <c r="H24" s="55">
        <v>1074.98</v>
      </c>
      <c r="I24" s="51">
        <v>188882</v>
      </c>
      <c r="J24" s="55">
        <v>9848</v>
      </c>
      <c r="K24" s="51"/>
      <c r="L24" s="77">
        <v>1050</v>
      </c>
      <c r="M24" s="61">
        <v>60</v>
      </c>
      <c r="N24" s="62"/>
      <c r="O24" s="117" t="s">
        <v>38</v>
      </c>
      <c r="P24" s="93">
        <f t="shared" si="0"/>
        <v>1.1565217391304348</v>
      </c>
      <c r="Q24" s="143">
        <f t="shared" si="1"/>
        <v>1.1225416036308624</v>
      </c>
      <c r="R24" s="93">
        <f t="shared" si="2"/>
        <v>1.2977941176470589</v>
      </c>
      <c r="S24" s="143">
        <f t="shared" si="3"/>
        <v>1.2997562956945572</v>
      </c>
      <c r="T24" s="93">
        <f t="shared" si="4"/>
        <v>1.0001779664707544</v>
      </c>
      <c r="U24" s="143">
        <f t="shared" si="5"/>
        <v>1.002736565724706</v>
      </c>
      <c r="V24" s="93">
        <f t="shared" si="6"/>
        <v>1.0355898488513438</v>
      </c>
      <c r="W24" s="143">
        <f t="shared" si="7"/>
        <v>1.0654902829947615</v>
      </c>
      <c r="X24" s="93">
        <f t="shared" si="8"/>
        <v>0.99907326178497402</v>
      </c>
      <c r="Y24" s="143">
        <f t="shared" si="9"/>
        <v>1.5413292043830396</v>
      </c>
      <c r="Z24" s="93">
        <f t="shared" si="10"/>
        <v>6.9662921348314599</v>
      </c>
      <c r="AA24" s="13">
        <f t="shared" si="11"/>
        <v>1.6806639110130865</v>
      </c>
    </row>
    <row r="25" spans="2:27">
      <c r="B25" s="21" t="s">
        <v>39</v>
      </c>
      <c r="C25" s="112"/>
      <c r="D25" s="129">
        <v>100</v>
      </c>
      <c r="E25" s="126">
        <v>90</v>
      </c>
      <c r="F25" s="132">
        <v>525</v>
      </c>
      <c r="G25" s="51">
        <v>46746</v>
      </c>
      <c r="H25" s="55">
        <v>55856.28</v>
      </c>
      <c r="I25" s="51">
        <v>19996</v>
      </c>
      <c r="J25" s="55"/>
      <c r="K25" s="51"/>
      <c r="L25" s="77">
        <v>3500</v>
      </c>
      <c r="M25" s="61">
        <v>30</v>
      </c>
      <c r="N25" s="62"/>
      <c r="O25" s="117" t="s">
        <v>39</v>
      </c>
      <c r="P25" s="93">
        <f t="shared" si="0"/>
        <v>0.92173913043478262</v>
      </c>
      <c r="Q25" s="143">
        <f t="shared" si="1"/>
        <v>2.3479576399394855</v>
      </c>
      <c r="R25" s="93">
        <f t="shared" si="2"/>
        <v>3.9448529411764706</v>
      </c>
      <c r="S25" s="143">
        <f t="shared" si="3"/>
        <v>2.8095044679122667</v>
      </c>
      <c r="T25" s="93">
        <f t="shared" si="4"/>
        <v>1.0007216261051375</v>
      </c>
      <c r="U25" s="143">
        <f t="shared" si="5"/>
        <v>1.1437140412601101</v>
      </c>
      <c r="V25" s="93">
        <f t="shared" si="6"/>
        <v>1.0037403500968523</v>
      </c>
      <c r="W25" s="143">
        <f t="shared" si="7"/>
        <v>0.99961470008370468</v>
      </c>
      <c r="X25" s="93">
        <f t="shared" si="8"/>
        <v>0.99907326178497402</v>
      </c>
      <c r="Y25" s="143">
        <f t="shared" si="9"/>
        <v>2.8544545021438781</v>
      </c>
      <c r="Z25" s="93">
        <f t="shared" si="10"/>
        <v>3.9325842696629216</v>
      </c>
      <c r="AA25" s="13">
        <f t="shared" si="11"/>
        <v>1.9961779027818709</v>
      </c>
    </row>
    <row r="26" spans="2:27">
      <c r="B26" s="21" t="s">
        <v>40</v>
      </c>
      <c r="C26" s="113">
        <v>4</v>
      </c>
      <c r="D26" s="130">
        <v>18</v>
      </c>
      <c r="E26" s="126">
        <v>18</v>
      </c>
      <c r="F26" s="133">
        <v>325</v>
      </c>
      <c r="G26" s="63">
        <v>70404.77</v>
      </c>
      <c r="H26" s="55">
        <v>6336.43</v>
      </c>
      <c r="I26" s="51">
        <v>23271.599999999999</v>
      </c>
      <c r="J26" s="55">
        <v>939.12</v>
      </c>
      <c r="K26" s="51">
        <v>1781.76</v>
      </c>
      <c r="L26" s="77">
        <v>2000</v>
      </c>
      <c r="M26" s="61"/>
      <c r="O26" s="117" t="s">
        <v>40</v>
      </c>
      <c r="P26" s="93">
        <f t="shared" si="0"/>
        <v>1.2347826086956522</v>
      </c>
      <c r="Q26" s="143">
        <f t="shared" si="1"/>
        <v>1.2314674735249622</v>
      </c>
      <c r="R26" s="93">
        <f t="shared" si="2"/>
        <v>1.5625</v>
      </c>
      <c r="S26" s="143">
        <f t="shared" si="3"/>
        <v>2.0783915515840778</v>
      </c>
      <c r="T26" s="93">
        <f t="shared" si="4"/>
        <v>1.0010912140471382</v>
      </c>
      <c r="U26" s="143">
        <f t="shared" si="5"/>
        <v>1.0162766960001057</v>
      </c>
      <c r="V26" s="93">
        <f t="shared" si="6"/>
        <v>1.0043580816916571</v>
      </c>
      <c r="W26" s="143">
        <f t="shared" si="7"/>
        <v>1.0058966941356371</v>
      </c>
      <c r="X26" s="93">
        <f t="shared" si="8"/>
        <v>1.0226251813685538</v>
      </c>
      <c r="Y26" s="143">
        <f t="shared" si="9"/>
        <v>2.050500238208671</v>
      </c>
      <c r="Z26" s="93">
        <f t="shared" si="10"/>
        <v>0.898876404494382</v>
      </c>
      <c r="AA26" s="13">
        <f t="shared" si="11"/>
        <v>1.2824332857955307</v>
      </c>
    </row>
    <row r="27" spans="2:27">
      <c r="B27" s="21" t="s">
        <v>41</v>
      </c>
      <c r="C27" s="113">
        <v>2</v>
      </c>
      <c r="D27" s="130">
        <v>8</v>
      </c>
      <c r="E27" s="126">
        <v>17</v>
      </c>
      <c r="F27" s="133">
        <v>205</v>
      </c>
      <c r="G27" s="51">
        <v>321987.88</v>
      </c>
      <c r="H27" s="136">
        <v>28978.91</v>
      </c>
      <c r="I27" s="51">
        <v>39679.129999999997</v>
      </c>
      <c r="J27" s="136">
        <v>4101.1499999999996</v>
      </c>
      <c r="K27" s="51"/>
      <c r="L27" s="77">
        <v>1500</v>
      </c>
      <c r="M27" s="61"/>
      <c r="O27" s="117" t="s">
        <v>41</v>
      </c>
      <c r="P27" s="93">
        <f t="shared" si="0"/>
        <v>1.0782608695652174</v>
      </c>
      <c r="Q27" s="143">
        <f t="shared" si="1"/>
        <v>1.0953101361573374</v>
      </c>
      <c r="R27" s="93">
        <f t="shared" si="2"/>
        <v>1.5294117647058822</v>
      </c>
      <c r="S27" s="143">
        <f t="shared" si="3"/>
        <v>1.6397238017871649</v>
      </c>
      <c r="T27" s="93">
        <f t="shared" si="4"/>
        <v>1.0050213458277417</v>
      </c>
      <c r="U27" s="143">
        <f t="shared" si="5"/>
        <v>1.0745462089591058</v>
      </c>
      <c r="V27" s="93">
        <f t="shared" si="6"/>
        <v>1.0074523086038896</v>
      </c>
      <c r="W27" s="143">
        <f t="shared" si="7"/>
        <v>1.0270482548009752</v>
      </c>
      <c r="X27" s="93">
        <f t="shared" si="8"/>
        <v>0.99907326178497402</v>
      </c>
      <c r="Y27" s="143">
        <f t="shared" si="9"/>
        <v>1.7825154835636017</v>
      </c>
      <c r="Z27" s="93">
        <f t="shared" si="10"/>
        <v>0.898876404494382</v>
      </c>
      <c r="AA27" s="13">
        <f t="shared" si="11"/>
        <v>1.1942945309318429</v>
      </c>
    </row>
    <row r="28" spans="2:27">
      <c r="B28" s="21" t="s">
        <v>42</v>
      </c>
      <c r="C28" s="113">
        <v>1</v>
      </c>
      <c r="D28" s="130">
        <v>3</v>
      </c>
      <c r="E28" s="126">
        <v>3</v>
      </c>
      <c r="F28" s="133">
        <v>216</v>
      </c>
      <c r="G28" s="51">
        <v>17333.330000000002</v>
      </c>
      <c r="H28" s="55">
        <v>1560</v>
      </c>
      <c r="I28" s="51">
        <v>25333.439999999999</v>
      </c>
      <c r="J28" s="55">
        <v>7581.27</v>
      </c>
      <c r="K28" s="51"/>
      <c r="L28" s="77">
        <v>200</v>
      </c>
      <c r="M28" s="61">
        <v>8</v>
      </c>
      <c r="O28" s="117" t="s">
        <v>42</v>
      </c>
      <c r="P28" s="93">
        <f t="shared" si="0"/>
        <v>1</v>
      </c>
      <c r="Q28" s="143">
        <f t="shared" si="1"/>
        <v>1.027231467473525</v>
      </c>
      <c r="R28" s="93">
        <f t="shared" si="2"/>
        <v>1.0661764705882353</v>
      </c>
      <c r="S28" s="143">
        <f t="shared" si="3"/>
        <v>1.6799350121852152</v>
      </c>
      <c r="T28" s="93">
        <f t="shared" si="4"/>
        <v>1.0002621530144384</v>
      </c>
      <c r="U28" s="143">
        <f t="shared" si="5"/>
        <v>1.0039847452163242</v>
      </c>
      <c r="V28" s="93">
        <f t="shared" si="6"/>
        <v>1.0047469154050019</v>
      </c>
      <c r="W28" s="143">
        <f t="shared" si="7"/>
        <v>1.0503275941186465</v>
      </c>
      <c r="X28" s="93">
        <f t="shared" si="8"/>
        <v>0.99907326178497402</v>
      </c>
      <c r="Y28" s="143">
        <f t="shared" si="9"/>
        <v>1.0857551214864221</v>
      </c>
      <c r="Z28" s="93">
        <f t="shared" si="10"/>
        <v>1.7078651685393258</v>
      </c>
      <c r="AA28" s="13">
        <f t="shared" si="11"/>
        <v>1.1477598099829189</v>
      </c>
    </row>
    <row r="29" spans="2:27">
      <c r="B29" s="21" t="s">
        <v>43</v>
      </c>
      <c r="C29" s="113">
        <v>20</v>
      </c>
      <c r="D29" s="130">
        <v>5</v>
      </c>
      <c r="E29" s="126">
        <v>4</v>
      </c>
      <c r="F29" s="133">
        <v>190</v>
      </c>
      <c r="G29" s="51">
        <v>85709</v>
      </c>
      <c r="H29" s="55">
        <v>7713.81</v>
      </c>
      <c r="I29" s="51">
        <v>32990.300000000003</v>
      </c>
      <c r="J29" s="55"/>
      <c r="K29" s="51">
        <v>6580.63</v>
      </c>
      <c r="L29" s="77">
        <v>400</v>
      </c>
      <c r="M29" s="61">
        <v>2</v>
      </c>
      <c r="O29" s="117" t="s">
        <v>43</v>
      </c>
      <c r="P29" s="93">
        <f t="shared" si="0"/>
        <v>2.4869565217391303</v>
      </c>
      <c r="Q29" s="143">
        <f t="shared" si="1"/>
        <v>1.05446293494705</v>
      </c>
      <c r="R29" s="93">
        <f t="shared" si="2"/>
        <v>1.099264705882353</v>
      </c>
      <c r="S29" s="143">
        <f t="shared" si="3"/>
        <v>1.5848903330625506</v>
      </c>
      <c r="T29" s="93">
        <f t="shared" si="4"/>
        <v>1.0013302906715613</v>
      </c>
      <c r="U29" s="143">
        <f t="shared" si="5"/>
        <v>1.0198213281145856</v>
      </c>
      <c r="V29" s="93">
        <f t="shared" si="6"/>
        <v>1.006190890352797</v>
      </c>
      <c r="W29" s="143">
        <f t="shared" si="7"/>
        <v>0.99961470008370468</v>
      </c>
      <c r="X29" s="93">
        <f t="shared" si="8"/>
        <v>1.086058303860951</v>
      </c>
      <c r="Y29" s="143">
        <f t="shared" si="9"/>
        <v>1.1929490233444497</v>
      </c>
      <c r="Z29" s="93">
        <f t="shared" si="10"/>
        <v>1.101123595505618</v>
      </c>
      <c r="AA29" s="13">
        <f t="shared" si="11"/>
        <v>1.2393329661422503</v>
      </c>
    </row>
    <row r="30" spans="2:27">
      <c r="B30" s="21" t="s">
        <v>44</v>
      </c>
      <c r="C30" s="113">
        <v>1</v>
      </c>
      <c r="D30" s="130">
        <v>3.9</v>
      </c>
      <c r="E30" s="126">
        <v>7</v>
      </c>
      <c r="F30" s="133">
        <v>44</v>
      </c>
      <c r="G30" s="51">
        <v>12409.44</v>
      </c>
      <c r="H30" s="55">
        <v>1116.8499999999999</v>
      </c>
      <c r="I30" s="51">
        <v>29000</v>
      </c>
      <c r="J30" s="55">
        <v>1746</v>
      </c>
      <c r="K30" s="51"/>
      <c r="L30" s="77">
        <v>200</v>
      </c>
      <c r="M30" s="61">
        <v>1</v>
      </c>
      <c r="O30" s="117" t="s">
        <v>44</v>
      </c>
      <c r="P30" s="93">
        <f t="shared" si="0"/>
        <v>1</v>
      </c>
      <c r="Q30" s="143">
        <f t="shared" si="1"/>
        <v>1.0394856278366111</v>
      </c>
      <c r="R30" s="93">
        <f t="shared" si="2"/>
        <v>1.1985294117647058</v>
      </c>
      <c r="S30" s="143">
        <f t="shared" si="3"/>
        <v>1.0511779041429732</v>
      </c>
      <c r="T30" s="93">
        <f t="shared" si="4"/>
        <v>1.000185233953484</v>
      </c>
      <c r="U30" s="143">
        <f t="shared" si="5"/>
        <v>1.0028443164882086</v>
      </c>
      <c r="V30" s="93">
        <f t="shared" si="6"/>
        <v>1.005438376498007</v>
      </c>
      <c r="W30" s="143">
        <f t="shared" si="7"/>
        <v>1.0112941037964083</v>
      </c>
      <c r="X30" s="93">
        <f t="shared" si="8"/>
        <v>0.99907326178497402</v>
      </c>
      <c r="Y30" s="143">
        <f t="shared" si="9"/>
        <v>1.0857551214864221</v>
      </c>
      <c r="Z30" s="93">
        <f t="shared" si="10"/>
        <v>1</v>
      </c>
      <c r="AA30" s="13">
        <f t="shared" si="11"/>
        <v>1.0357984870683448</v>
      </c>
    </row>
    <row r="31" spans="2:27">
      <c r="B31" s="21" t="s">
        <v>45</v>
      </c>
      <c r="C31" s="113">
        <v>1</v>
      </c>
      <c r="D31" s="130">
        <v>2</v>
      </c>
      <c r="E31" s="126">
        <v>2</v>
      </c>
      <c r="F31" s="133">
        <v>50</v>
      </c>
      <c r="G31" s="51">
        <v>63215.78</v>
      </c>
      <c r="H31" s="55">
        <v>5689.42</v>
      </c>
      <c r="I31" s="51">
        <v>21000</v>
      </c>
      <c r="J31" s="55">
        <v>1100</v>
      </c>
      <c r="K31" s="51"/>
      <c r="L31" s="77">
        <v>300</v>
      </c>
      <c r="M31" s="61">
        <v>1</v>
      </c>
      <c r="O31" s="117" t="s">
        <v>45</v>
      </c>
      <c r="P31" s="93">
        <f t="shared" si="0"/>
        <v>1</v>
      </c>
      <c r="Q31" s="143">
        <f t="shared" si="1"/>
        <v>1.0136157337367624</v>
      </c>
      <c r="R31" s="93">
        <f t="shared" si="2"/>
        <v>1.0330882352941178</v>
      </c>
      <c r="S31" s="143">
        <f t="shared" si="3"/>
        <v>1.0731112916328189</v>
      </c>
      <c r="T31" s="93">
        <f t="shared" si="4"/>
        <v>1.0009789104903952</v>
      </c>
      <c r="U31" s="143">
        <f t="shared" si="5"/>
        <v>1.0146116417489988</v>
      </c>
      <c r="V31" s="93">
        <f t="shared" si="6"/>
        <v>1.0039296902242134</v>
      </c>
      <c r="W31" s="143">
        <f t="shared" si="7"/>
        <v>1.0069728582074011</v>
      </c>
      <c r="X31" s="93">
        <f t="shared" si="8"/>
        <v>0.99907326178497402</v>
      </c>
      <c r="Y31" s="143">
        <f t="shared" si="9"/>
        <v>1.139352072415436</v>
      </c>
      <c r="Z31" s="93">
        <f t="shared" si="10"/>
        <v>1</v>
      </c>
      <c r="AA31" s="13">
        <f t="shared" si="11"/>
        <v>1.0258848814122834</v>
      </c>
    </row>
    <row r="32" spans="2:27">
      <c r="B32" s="21" t="s">
        <v>46</v>
      </c>
      <c r="C32" s="113"/>
      <c r="D32" s="130">
        <v>1</v>
      </c>
      <c r="E32" s="126">
        <v>5</v>
      </c>
      <c r="F32" s="133">
        <v>43</v>
      </c>
      <c r="G32" s="51">
        <v>20526.5</v>
      </c>
      <c r="H32" s="55">
        <v>1847.39</v>
      </c>
      <c r="I32" s="51">
        <v>24000</v>
      </c>
      <c r="J32" s="55">
        <v>1200</v>
      </c>
      <c r="K32" s="51"/>
      <c r="L32" s="77">
        <v>200</v>
      </c>
      <c r="M32" s="61">
        <v>5</v>
      </c>
      <c r="O32" s="117" t="s">
        <v>46</v>
      </c>
      <c r="P32" s="93">
        <f t="shared" si="0"/>
        <v>0.92173913043478262</v>
      </c>
      <c r="Q32" s="143">
        <f t="shared" si="1"/>
        <v>1</v>
      </c>
      <c r="R32" s="93">
        <f t="shared" si="2"/>
        <v>1.1323529411764706</v>
      </c>
      <c r="S32" s="143">
        <f t="shared" si="3"/>
        <v>1.0475223395613322</v>
      </c>
      <c r="T32" s="93">
        <f t="shared" si="4"/>
        <v>1.0003120354524839</v>
      </c>
      <c r="U32" s="143">
        <f t="shared" si="5"/>
        <v>1.0047243318397545</v>
      </c>
      <c r="V32" s="93">
        <f t="shared" si="6"/>
        <v>1.0044954475768859</v>
      </c>
      <c r="W32" s="143">
        <f t="shared" si="7"/>
        <v>1.0076417816731917</v>
      </c>
      <c r="X32" s="93">
        <f t="shared" si="8"/>
        <v>0.99907326178497402</v>
      </c>
      <c r="Y32" s="143">
        <f t="shared" si="9"/>
        <v>1.0857551214864221</v>
      </c>
      <c r="Z32" s="93">
        <f t="shared" si="10"/>
        <v>1.404494382022472</v>
      </c>
      <c r="AA32" s="13">
        <f t="shared" si="11"/>
        <v>1.0552827975462515</v>
      </c>
    </row>
    <row r="33" spans="2:27">
      <c r="B33" s="21" t="s">
        <v>47</v>
      </c>
      <c r="C33" s="113">
        <v>2</v>
      </c>
      <c r="D33" s="130">
        <v>40</v>
      </c>
      <c r="E33" s="126">
        <v>10</v>
      </c>
      <c r="F33" s="133">
        <v>245</v>
      </c>
      <c r="G33" s="51">
        <v>731754.21</v>
      </c>
      <c r="H33" s="55">
        <v>65857.88</v>
      </c>
      <c r="I33" s="51">
        <v>102203.41</v>
      </c>
      <c r="J33" s="55">
        <v>23487.54</v>
      </c>
      <c r="K33" s="51">
        <v>5577.77</v>
      </c>
      <c r="L33" s="77">
        <v>836</v>
      </c>
      <c r="M33" s="61">
        <v>30</v>
      </c>
      <c r="O33" s="117" t="s">
        <v>47</v>
      </c>
      <c r="P33" s="93">
        <f t="shared" si="0"/>
        <v>1.0782608695652174</v>
      </c>
      <c r="Q33" s="143">
        <f t="shared" si="1"/>
        <v>1.5310136157337366</v>
      </c>
      <c r="R33" s="93">
        <f t="shared" si="2"/>
        <v>1.2977941176470589</v>
      </c>
      <c r="S33" s="143">
        <f t="shared" si="3"/>
        <v>1.7859463850528026</v>
      </c>
      <c r="T33" s="93">
        <f t="shared" si="4"/>
        <v>1.0114225532703014</v>
      </c>
      <c r="U33" s="143">
        <f t="shared" si="5"/>
        <v>1.1694527571962945</v>
      </c>
      <c r="V33" s="93">
        <f t="shared" si="6"/>
        <v>1.0192434989807442</v>
      </c>
      <c r="W33" s="143">
        <f t="shared" si="7"/>
        <v>1.1567283666806547</v>
      </c>
      <c r="X33" s="93">
        <f t="shared" si="8"/>
        <v>1.072802153720871</v>
      </c>
      <c r="Y33" s="143">
        <f t="shared" si="9"/>
        <v>1.42663172939495</v>
      </c>
      <c r="Z33" s="93">
        <f t="shared" si="10"/>
        <v>3.9325842696629216</v>
      </c>
      <c r="AA33" s="13">
        <f t="shared" si="11"/>
        <v>1.4983527560823229</v>
      </c>
    </row>
    <row r="34" spans="2:27">
      <c r="B34" s="21" t="s">
        <v>48</v>
      </c>
      <c r="C34" s="113">
        <v>13</v>
      </c>
      <c r="D34" s="130">
        <v>18</v>
      </c>
      <c r="E34" s="126">
        <v>12</v>
      </c>
      <c r="F34" s="133">
        <v>329</v>
      </c>
      <c r="G34" s="51">
        <v>400000</v>
      </c>
      <c r="H34" s="55">
        <v>36000</v>
      </c>
      <c r="I34" s="51">
        <v>95073</v>
      </c>
      <c r="J34" s="55">
        <v>1290</v>
      </c>
      <c r="K34" s="51">
        <v>960</v>
      </c>
      <c r="L34" s="77">
        <v>870</v>
      </c>
      <c r="M34" s="61"/>
      <c r="O34" s="117" t="s">
        <v>48</v>
      </c>
      <c r="P34" s="93">
        <f t="shared" si="0"/>
        <v>1.9391304347826086</v>
      </c>
      <c r="Q34" s="143">
        <f t="shared" si="1"/>
        <v>1.2314674735249622</v>
      </c>
      <c r="R34" s="93">
        <f t="shared" si="2"/>
        <v>1.3639705882352942</v>
      </c>
      <c r="S34" s="143">
        <f t="shared" si="3"/>
        <v>2.0930138099106417</v>
      </c>
      <c r="T34" s="93">
        <f t="shared" si="4"/>
        <v>1.0062400202931472</v>
      </c>
      <c r="U34" s="143">
        <f t="shared" si="5"/>
        <v>1.0926147021074406</v>
      </c>
      <c r="V34" s="93">
        <f t="shared" si="6"/>
        <v>1.0178988050190538</v>
      </c>
      <c r="W34" s="143">
        <f t="shared" si="7"/>
        <v>1.0082438127924032</v>
      </c>
      <c r="X34" s="93">
        <f t="shared" si="8"/>
        <v>1.0117628736295752</v>
      </c>
      <c r="Y34" s="143">
        <f t="shared" si="9"/>
        <v>1.4448546927108148</v>
      </c>
      <c r="Z34" s="93">
        <f t="shared" si="10"/>
        <v>0.898876404494382</v>
      </c>
      <c r="AA34" s="13">
        <f t="shared" si="11"/>
        <v>1.2825521470454839</v>
      </c>
    </row>
    <row r="35" spans="2:27">
      <c r="B35" s="21" t="s">
        <v>49</v>
      </c>
      <c r="C35" s="113">
        <v>2</v>
      </c>
      <c r="D35" s="130">
        <v>4.4000000000000004</v>
      </c>
      <c r="E35" s="126">
        <v>4</v>
      </c>
      <c r="F35" s="133">
        <v>81</v>
      </c>
      <c r="G35" s="51">
        <v>30133.33</v>
      </c>
      <c r="H35" s="55">
        <v>2712</v>
      </c>
      <c r="I35" s="51">
        <v>15000</v>
      </c>
      <c r="J35" s="55">
        <v>4600</v>
      </c>
      <c r="K35" s="51"/>
      <c r="L35" s="77">
        <v>377</v>
      </c>
      <c r="M35" s="61">
        <v>4</v>
      </c>
      <c r="O35" s="117" t="s">
        <v>49</v>
      </c>
      <c r="P35" s="93">
        <f t="shared" si="0"/>
        <v>1.0782608695652174</v>
      </c>
      <c r="Q35" s="143">
        <f t="shared" si="1"/>
        <v>1.0462934947049924</v>
      </c>
      <c r="R35" s="93">
        <f t="shared" si="2"/>
        <v>1.099264705882353</v>
      </c>
      <c r="S35" s="143">
        <f t="shared" si="3"/>
        <v>1.1864337936636882</v>
      </c>
      <c r="T35" s="93">
        <f t="shared" si="4"/>
        <v>1.0004621095488486</v>
      </c>
      <c r="U35" s="143">
        <f t="shared" si="5"/>
        <v>1.0069493709520549</v>
      </c>
      <c r="V35" s="93">
        <f t="shared" si="6"/>
        <v>1.002798175518868</v>
      </c>
      <c r="W35" s="143">
        <f t="shared" si="7"/>
        <v>1.0303851795100716</v>
      </c>
      <c r="X35" s="93">
        <f t="shared" si="8"/>
        <v>0.99907326178497402</v>
      </c>
      <c r="Y35" s="143">
        <f t="shared" si="9"/>
        <v>1.1806217246307766</v>
      </c>
      <c r="Z35" s="93">
        <f t="shared" si="10"/>
        <v>1.303370786516854</v>
      </c>
      <c r="AA35" s="13">
        <f t="shared" si="11"/>
        <v>1.0849012247526091</v>
      </c>
    </row>
    <row r="36" spans="2:27">
      <c r="B36" s="21" t="s">
        <v>50</v>
      </c>
      <c r="C36" s="113">
        <v>10</v>
      </c>
      <c r="D36" s="130">
        <v>265</v>
      </c>
      <c r="E36" s="126">
        <v>112</v>
      </c>
      <c r="F36" s="133">
        <v>812</v>
      </c>
      <c r="G36" s="51">
        <v>3733945.4</v>
      </c>
      <c r="H36" s="55">
        <v>336055.09</v>
      </c>
      <c r="I36" s="51">
        <v>164153.07</v>
      </c>
      <c r="J36" s="55">
        <v>19533.41</v>
      </c>
      <c r="K36" s="51">
        <v>54074.99</v>
      </c>
      <c r="L36" s="77">
        <v>1127</v>
      </c>
      <c r="M36" s="61">
        <v>1</v>
      </c>
      <c r="O36" s="117" t="s">
        <v>50</v>
      </c>
      <c r="P36" s="93">
        <f t="shared" si="0"/>
        <v>1.7043478260869565</v>
      </c>
      <c r="Q36" s="143">
        <f t="shared" si="1"/>
        <v>4.5945537065052946</v>
      </c>
      <c r="R36" s="93">
        <f t="shared" si="2"/>
        <v>4.6727941176470589</v>
      </c>
      <c r="S36" s="143">
        <f t="shared" si="3"/>
        <v>3.8586515028432169</v>
      </c>
      <c r="T36" s="93">
        <f t="shared" si="4"/>
        <v>1.0583215959256977</v>
      </c>
      <c r="U36" s="143">
        <f t="shared" si="5"/>
        <v>1.8647944260232379</v>
      </c>
      <c r="V36" s="93">
        <f t="shared" si="6"/>
        <v>1.0309263241942679</v>
      </c>
      <c r="W36" s="143">
        <f t="shared" si="7"/>
        <v>1.1302782632427895</v>
      </c>
      <c r="X36" s="93">
        <f t="shared" si="8"/>
        <v>1.7138551717856938</v>
      </c>
      <c r="Y36" s="143">
        <f t="shared" si="9"/>
        <v>1.5825988565983802</v>
      </c>
      <c r="Z36" s="93">
        <f t="shared" si="10"/>
        <v>1</v>
      </c>
      <c r="AA36" s="13">
        <f t="shared" si="11"/>
        <v>2.2010110718956906</v>
      </c>
    </row>
    <row r="37" spans="2:27">
      <c r="B37" s="21" t="s">
        <v>51</v>
      </c>
      <c r="C37" s="113">
        <v>2</v>
      </c>
      <c r="D37" s="130">
        <v>2.5</v>
      </c>
      <c r="E37" s="126">
        <v>3</v>
      </c>
      <c r="F37" s="133">
        <v>90</v>
      </c>
      <c r="G37" s="51">
        <v>52206.22</v>
      </c>
      <c r="H37" s="55">
        <v>4698.5600000000004</v>
      </c>
      <c r="I37" s="51">
        <v>20400</v>
      </c>
      <c r="J37" s="55">
        <v>960</v>
      </c>
      <c r="K37" s="51"/>
      <c r="L37" s="77">
        <v>300</v>
      </c>
      <c r="M37" s="61">
        <v>1</v>
      </c>
      <c r="O37" s="117" t="s">
        <v>51</v>
      </c>
      <c r="P37" s="93">
        <f t="shared" si="0"/>
        <v>1.0782608695652174</v>
      </c>
      <c r="Q37" s="143">
        <f t="shared" si="1"/>
        <v>1.0204236006051437</v>
      </c>
      <c r="R37" s="93">
        <f t="shared" si="2"/>
        <v>1.0661764705882353</v>
      </c>
      <c r="S37" s="143">
        <f t="shared" si="3"/>
        <v>1.2193338748984566</v>
      </c>
      <c r="T37" s="93">
        <f t="shared" si="4"/>
        <v>1.0008069235010999</v>
      </c>
      <c r="U37" s="143">
        <f t="shared" si="5"/>
        <v>1.0120617033318928</v>
      </c>
      <c r="V37" s="93">
        <f t="shared" si="6"/>
        <v>1.0038165387536788</v>
      </c>
      <c r="W37" s="143">
        <f t="shared" si="7"/>
        <v>1.0060363653552942</v>
      </c>
      <c r="X37" s="93">
        <f t="shared" si="8"/>
        <v>0.99907326178497402</v>
      </c>
      <c r="Y37" s="143">
        <f t="shared" si="9"/>
        <v>1.139352072415436</v>
      </c>
      <c r="Z37" s="93">
        <f t="shared" si="10"/>
        <v>1</v>
      </c>
      <c r="AA37" s="13">
        <f t="shared" si="11"/>
        <v>1.0495765164363116</v>
      </c>
    </row>
    <row r="38" spans="2:27">
      <c r="B38" s="21" t="s">
        <v>52</v>
      </c>
      <c r="C38" s="113">
        <v>4</v>
      </c>
      <c r="D38" s="130">
        <v>68</v>
      </c>
      <c r="E38" s="126">
        <v>45</v>
      </c>
      <c r="F38" s="133">
        <v>345</v>
      </c>
      <c r="G38" s="51">
        <v>488307</v>
      </c>
      <c r="H38" s="55">
        <v>43947.63</v>
      </c>
      <c r="I38" s="51">
        <v>52295.07</v>
      </c>
      <c r="J38" s="55">
        <v>2349.08</v>
      </c>
      <c r="K38" s="51">
        <v>542.51</v>
      </c>
      <c r="L38" s="77">
        <v>840</v>
      </c>
      <c r="M38" s="61">
        <v>1</v>
      </c>
      <c r="O38" s="117" t="s">
        <v>52</v>
      </c>
      <c r="P38" s="93">
        <f t="shared" si="0"/>
        <v>1.2347826086956522</v>
      </c>
      <c r="Q38" s="143">
        <f t="shared" si="1"/>
        <v>1.9122541603630863</v>
      </c>
      <c r="R38" s="93">
        <f t="shared" si="2"/>
        <v>2.4558823529411766</v>
      </c>
      <c r="S38" s="143">
        <f t="shared" si="3"/>
        <v>2.151502843216897</v>
      </c>
      <c r="T38" s="93">
        <f t="shared" si="4"/>
        <v>1.0076195172997218</v>
      </c>
      <c r="U38" s="143">
        <f t="shared" si="5"/>
        <v>1.1130676087359697</v>
      </c>
      <c r="V38" s="93">
        <f t="shared" si="6"/>
        <v>1.0098314955425152</v>
      </c>
      <c r="W38" s="143">
        <f t="shared" si="7"/>
        <v>1.015328247433898</v>
      </c>
      <c r="X38" s="93">
        <f t="shared" si="8"/>
        <v>1.0062443464951976</v>
      </c>
      <c r="Y38" s="143">
        <f t="shared" si="9"/>
        <v>1.4287756074321105</v>
      </c>
      <c r="Z38" s="93">
        <f t="shared" si="10"/>
        <v>1</v>
      </c>
      <c r="AA38" s="13">
        <f t="shared" si="11"/>
        <v>1.3941171625596567</v>
      </c>
    </row>
    <row r="39" spans="2:27">
      <c r="B39" s="21" t="s">
        <v>53</v>
      </c>
      <c r="C39" s="113">
        <v>3</v>
      </c>
      <c r="D39" s="130">
        <v>30</v>
      </c>
      <c r="E39" s="126">
        <v>12</v>
      </c>
      <c r="F39" s="133">
        <v>118</v>
      </c>
      <c r="G39" s="51">
        <v>192779.44</v>
      </c>
      <c r="H39" s="55">
        <v>17755.150000000001</v>
      </c>
      <c r="I39" s="51">
        <v>14861.55</v>
      </c>
      <c r="J39" s="55"/>
      <c r="K39" s="51"/>
      <c r="L39" s="77">
        <v>500</v>
      </c>
      <c r="M39" s="61">
        <v>1</v>
      </c>
      <c r="O39" s="117" t="s">
        <v>53</v>
      </c>
      <c r="P39" s="93">
        <f t="shared" si="0"/>
        <v>1.1565217391304348</v>
      </c>
      <c r="Q39" s="143">
        <f t="shared" si="1"/>
        <v>1.3948562783661118</v>
      </c>
      <c r="R39" s="93">
        <f t="shared" si="2"/>
        <v>1.3639705882352942</v>
      </c>
      <c r="S39" s="143">
        <f t="shared" si="3"/>
        <v>1.3216896831844029</v>
      </c>
      <c r="T39" s="93">
        <f t="shared" si="4"/>
        <v>1.0030029027121994</v>
      </c>
      <c r="U39" s="143">
        <f t="shared" si="5"/>
        <v>1.0456623133448133</v>
      </c>
      <c r="V39" s="93">
        <f t="shared" si="6"/>
        <v>1.0027720658170423</v>
      </c>
      <c r="W39" s="143">
        <f t="shared" si="7"/>
        <v>0.99961470008370468</v>
      </c>
      <c r="X39" s="93">
        <f t="shared" si="8"/>
        <v>0.99907326178497402</v>
      </c>
      <c r="Y39" s="143">
        <f t="shared" si="9"/>
        <v>1.2465459742734635</v>
      </c>
      <c r="Z39" s="93">
        <f t="shared" si="10"/>
        <v>1</v>
      </c>
      <c r="AA39" s="13">
        <f t="shared" si="11"/>
        <v>1.1394281369938581</v>
      </c>
    </row>
    <row r="40" spans="2:27">
      <c r="B40" s="21" t="s">
        <v>54</v>
      </c>
      <c r="C40" s="113">
        <v>2</v>
      </c>
      <c r="D40" s="130">
        <v>4.5</v>
      </c>
      <c r="E40" s="126">
        <v>3</v>
      </c>
      <c r="F40" s="133">
        <v>130</v>
      </c>
      <c r="G40" s="51">
        <v>214254</v>
      </c>
      <c r="H40" s="55">
        <v>19282.86</v>
      </c>
      <c r="I40" s="51">
        <v>16790</v>
      </c>
      <c r="J40" s="55">
        <v>4500</v>
      </c>
      <c r="K40" s="51">
        <v>200</v>
      </c>
      <c r="L40" s="77">
        <v>240</v>
      </c>
      <c r="M40" s="61">
        <v>1</v>
      </c>
      <c r="O40" s="117" t="s">
        <v>54</v>
      </c>
      <c r="P40" s="93">
        <f t="shared" si="0"/>
        <v>1.0782608695652174</v>
      </c>
      <c r="Q40" s="143">
        <f t="shared" si="1"/>
        <v>1.0476550680786687</v>
      </c>
      <c r="R40" s="93">
        <f t="shared" si="2"/>
        <v>1.0661764705882353</v>
      </c>
      <c r="S40" s="143">
        <f t="shared" si="3"/>
        <v>1.3655564581640942</v>
      </c>
      <c r="T40" s="93">
        <f t="shared" si="4"/>
        <v>1.0033383697899794</v>
      </c>
      <c r="U40" s="143">
        <f t="shared" si="5"/>
        <v>1.0495938136770468</v>
      </c>
      <c r="V40" s="93">
        <f t="shared" si="6"/>
        <v>1.0031357440726294</v>
      </c>
      <c r="W40" s="143">
        <f t="shared" si="7"/>
        <v>1.029716256044281</v>
      </c>
      <c r="X40" s="93">
        <f t="shared" si="8"/>
        <v>1.0017169309192659</v>
      </c>
      <c r="Y40" s="143">
        <f t="shared" si="9"/>
        <v>1.1071939018580277</v>
      </c>
      <c r="Z40" s="93">
        <f t="shared" si="10"/>
        <v>1</v>
      </c>
      <c r="AA40" s="13">
        <f t="shared" si="11"/>
        <v>1.0683948984324951</v>
      </c>
    </row>
    <row r="41" spans="2:27">
      <c r="B41" s="21" t="s">
        <v>55</v>
      </c>
      <c r="C41" s="113">
        <v>2</v>
      </c>
      <c r="D41" s="130">
        <v>25</v>
      </c>
      <c r="E41" s="126">
        <v>19</v>
      </c>
      <c r="F41" s="133">
        <v>252</v>
      </c>
      <c r="G41" s="51">
        <v>311196.77</v>
      </c>
      <c r="H41" s="55">
        <v>28007.71</v>
      </c>
      <c r="I41" s="51">
        <v>68508.479999999996</v>
      </c>
      <c r="J41" s="55">
        <v>696</v>
      </c>
      <c r="K41" s="51">
        <v>2230</v>
      </c>
      <c r="L41" s="77">
        <v>1000</v>
      </c>
      <c r="M41" s="61">
        <v>1</v>
      </c>
      <c r="O41" s="117" t="s">
        <v>55</v>
      </c>
      <c r="P41" s="93">
        <f t="shared" si="0"/>
        <v>1.0782608695652174</v>
      </c>
      <c r="Q41" s="143">
        <f t="shared" si="1"/>
        <v>1.3267776096822996</v>
      </c>
      <c r="R41" s="93">
        <f t="shared" si="2"/>
        <v>1.5955882352941178</v>
      </c>
      <c r="S41" s="143">
        <f t="shared" si="3"/>
        <v>1.811535337124289</v>
      </c>
      <c r="T41" s="93">
        <f t="shared" si="4"/>
        <v>1.004852771377895</v>
      </c>
      <c r="U41" s="143">
        <f t="shared" si="5"/>
        <v>1.072046864762455</v>
      </c>
      <c r="V41" s="93">
        <f t="shared" si="6"/>
        <v>1.012889114182314</v>
      </c>
      <c r="W41" s="143">
        <f t="shared" si="7"/>
        <v>1.004270407405607</v>
      </c>
      <c r="X41" s="93">
        <f t="shared" si="8"/>
        <v>1.0285501726323287</v>
      </c>
      <c r="Y41" s="143">
        <f t="shared" si="9"/>
        <v>1.5145307289185328</v>
      </c>
      <c r="Z41" s="93">
        <f t="shared" si="10"/>
        <v>1</v>
      </c>
      <c r="AA41" s="13">
        <f t="shared" si="11"/>
        <v>1.2226638282677322</v>
      </c>
    </row>
    <row r="42" spans="2:27">
      <c r="B42" s="21" t="s">
        <v>56</v>
      </c>
      <c r="C42" s="113">
        <v>2</v>
      </c>
      <c r="D42" s="130">
        <v>21.5</v>
      </c>
      <c r="E42" s="126">
        <v>5</v>
      </c>
      <c r="F42" s="133">
        <v>168</v>
      </c>
      <c r="G42" s="51">
        <v>102897.44</v>
      </c>
      <c r="H42" s="55">
        <v>9260.77</v>
      </c>
      <c r="I42" s="51">
        <v>23606.55</v>
      </c>
      <c r="J42" s="55">
        <v>404.2</v>
      </c>
      <c r="K42" s="51">
        <v>5082.71</v>
      </c>
      <c r="L42" s="77">
        <v>249</v>
      </c>
      <c r="M42" s="61">
        <v>1</v>
      </c>
      <c r="O42" s="117" t="s">
        <v>56</v>
      </c>
      <c r="P42" s="93">
        <f t="shared" si="0"/>
        <v>1.0782608695652174</v>
      </c>
      <c r="Q42" s="143">
        <f t="shared" si="1"/>
        <v>1.2791225416036309</v>
      </c>
      <c r="R42" s="93">
        <f t="shared" si="2"/>
        <v>1.1323529411764706</v>
      </c>
      <c r="S42" s="143">
        <f t="shared" si="3"/>
        <v>1.5044679122664499</v>
      </c>
      <c r="T42" s="93">
        <f t="shared" si="4"/>
        <v>1.0015988016789297</v>
      </c>
      <c r="U42" s="143">
        <f t="shared" si="5"/>
        <v>1.02380236754874</v>
      </c>
      <c r="V42" s="93">
        <f t="shared" si="6"/>
        <v>1.004421248500083</v>
      </c>
      <c r="W42" s="143">
        <f t="shared" si="7"/>
        <v>1.0023184887324301</v>
      </c>
      <c r="X42" s="93">
        <f t="shared" si="8"/>
        <v>1.0662582795127582</v>
      </c>
      <c r="Y42" s="143">
        <f t="shared" si="9"/>
        <v>1.1120176274416389</v>
      </c>
      <c r="Z42" s="93">
        <f t="shared" si="10"/>
        <v>1</v>
      </c>
      <c r="AA42" s="13">
        <f t="shared" si="11"/>
        <v>1.1095110070933041</v>
      </c>
    </row>
    <row r="43" spans="2:27">
      <c r="B43" s="21" t="s">
        <v>57</v>
      </c>
      <c r="C43" s="113">
        <v>3</v>
      </c>
      <c r="D43" s="130">
        <v>6</v>
      </c>
      <c r="E43" s="126">
        <v>12</v>
      </c>
      <c r="F43" s="133">
        <v>159</v>
      </c>
      <c r="G43" s="51"/>
      <c r="H43" s="55"/>
      <c r="I43" s="51">
        <v>44959.74</v>
      </c>
      <c r="J43" s="55"/>
      <c r="K43" s="51">
        <v>8406.2199999999993</v>
      </c>
      <c r="L43" s="77">
        <v>500</v>
      </c>
      <c r="M43" s="61">
        <v>30</v>
      </c>
      <c r="O43" s="117" t="s">
        <v>57</v>
      </c>
      <c r="P43" s="93">
        <f t="shared" si="0"/>
        <v>1.1565217391304348</v>
      </c>
      <c r="Q43" s="143">
        <f t="shared" si="1"/>
        <v>1.0680786686838124</v>
      </c>
      <c r="R43" s="93">
        <f t="shared" si="2"/>
        <v>1.3639705882352942</v>
      </c>
      <c r="S43" s="143">
        <f t="shared" si="3"/>
        <v>1.4715678310316815</v>
      </c>
      <c r="T43" s="93">
        <f t="shared" si="4"/>
        <v>0.99999137859283005</v>
      </c>
      <c r="U43" s="143">
        <f t="shared" si="5"/>
        <v>0.99997014786585547</v>
      </c>
      <c r="V43" s="93">
        <f t="shared" si="6"/>
        <v>1.0084481565819217</v>
      </c>
      <c r="W43" s="143">
        <f t="shared" si="7"/>
        <v>0.99961470008370468</v>
      </c>
      <c r="X43" s="93">
        <f t="shared" si="8"/>
        <v>1.1101895835353108</v>
      </c>
      <c r="Y43" s="143">
        <f t="shared" si="9"/>
        <v>1.2465459742734635</v>
      </c>
      <c r="Z43" s="93">
        <f t="shared" si="10"/>
        <v>3.9325842696629216</v>
      </c>
      <c r="AA43" s="13">
        <f t="shared" si="11"/>
        <v>1.3961348216070208</v>
      </c>
    </row>
    <row r="44" spans="2:27">
      <c r="B44" s="21" t="s">
        <v>58</v>
      </c>
      <c r="C44" s="113">
        <v>4</v>
      </c>
      <c r="D44" s="130">
        <v>62</v>
      </c>
      <c r="E44" s="126">
        <v>158</v>
      </c>
      <c r="F44" s="133">
        <v>668</v>
      </c>
      <c r="G44" s="51">
        <v>810821</v>
      </c>
      <c r="H44" s="55">
        <v>72973.89</v>
      </c>
      <c r="I44" s="51">
        <v>71373.86</v>
      </c>
      <c r="J44" s="55">
        <v>9247.51</v>
      </c>
      <c r="K44" s="51">
        <v>1051.81</v>
      </c>
      <c r="L44" s="77">
        <v>1500</v>
      </c>
      <c r="M44" s="61"/>
      <c r="O44" s="117" t="s">
        <v>58</v>
      </c>
      <c r="P44" s="93">
        <f t="shared" si="0"/>
        <v>1.2347826086956522</v>
      </c>
      <c r="Q44" s="143">
        <f t="shared" si="1"/>
        <v>1.8305597579425115</v>
      </c>
      <c r="R44" s="93">
        <f t="shared" si="2"/>
        <v>6.1948529411764701</v>
      </c>
      <c r="S44" s="143">
        <f t="shared" si="3"/>
        <v>3.3322502030869212</v>
      </c>
      <c r="T44" s="93">
        <f t="shared" si="4"/>
        <v>1.0126577033730619</v>
      </c>
      <c r="U44" s="143">
        <f t="shared" si="5"/>
        <v>1.1877655231526461</v>
      </c>
      <c r="V44" s="93">
        <f t="shared" si="6"/>
        <v>1.0134294841167144</v>
      </c>
      <c r="W44" s="143">
        <f t="shared" si="7"/>
        <v>1.0614734644750357</v>
      </c>
      <c r="X44" s="93">
        <f t="shared" si="8"/>
        <v>1.0129764499456719</v>
      </c>
      <c r="Y44" s="143">
        <f t="shared" si="9"/>
        <v>1.7825154835636017</v>
      </c>
      <c r="Z44" s="93">
        <f t="shared" si="10"/>
        <v>0.898876404494382</v>
      </c>
      <c r="AA44" s="13">
        <f t="shared" si="11"/>
        <v>1.8692854567293333</v>
      </c>
    </row>
    <row r="45" spans="2:27">
      <c r="B45" s="21" t="s">
        <v>59</v>
      </c>
      <c r="C45" s="113">
        <v>12</v>
      </c>
      <c r="D45" s="130">
        <v>4</v>
      </c>
      <c r="E45" s="126">
        <v>4</v>
      </c>
      <c r="F45" s="133">
        <v>376</v>
      </c>
      <c r="G45" s="51"/>
      <c r="H45" s="55">
        <v>176631.26</v>
      </c>
      <c r="I45" s="51">
        <v>176631.26</v>
      </c>
      <c r="J45" s="55">
        <v>14495.58</v>
      </c>
      <c r="K45" s="51">
        <v>34931.269999999997</v>
      </c>
      <c r="L45" s="77">
        <v>700</v>
      </c>
      <c r="M45" s="61">
        <v>30</v>
      </c>
      <c r="O45" s="117" t="s">
        <v>59</v>
      </c>
      <c r="P45" s="93">
        <f t="shared" si="0"/>
        <v>1.8608695652173912</v>
      </c>
      <c r="Q45" s="143">
        <f t="shared" si="1"/>
        <v>1.0408472012102874</v>
      </c>
      <c r="R45" s="93">
        <f t="shared" si="2"/>
        <v>1.099264705882353</v>
      </c>
      <c r="S45" s="143">
        <f t="shared" si="3"/>
        <v>2.264825345247766</v>
      </c>
      <c r="T45" s="93">
        <f t="shared" si="4"/>
        <v>0.99999137859283005</v>
      </c>
      <c r="U45" s="143">
        <f t="shared" si="5"/>
        <v>1.454523601972231</v>
      </c>
      <c r="V45" s="93">
        <f t="shared" si="6"/>
        <v>1.0332795334411167</v>
      </c>
      <c r="W45" s="143">
        <f t="shared" si="7"/>
        <v>1.0965790362061516</v>
      </c>
      <c r="X45" s="93">
        <f t="shared" si="8"/>
        <v>1.4608068633880595</v>
      </c>
      <c r="Y45" s="143">
        <f t="shared" si="9"/>
        <v>1.3537398761314912</v>
      </c>
      <c r="Z45" s="93">
        <f t="shared" si="10"/>
        <v>3.9325842696629216</v>
      </c>
      <c r="AA45" s="13">
        <f t="shared" si="11"/>
        <v>1.5997555797229632</v>
      </c>
    </row>
    <row r="46" spans="2:27">
      <c r="B46" s="21" t="s">
        <v>60</v>
      </c>
      <c r="C46" s="113">
        <v>1</v>
      </c>
      <c r="D46" s="130">
        <v>18</v>
      </c>
      <c r="E46" s="126">
        <v>6</v>
      </c>
      <c r="F46" s="133">
        <v>162</v>
      </c>
      <c r="G46" s="51"/>
      <c r="H46" s="55"/>
      <c r="I46" s="51">
        <v>49892.68</v>
      </c>
      <c r="J46" s="55">
        <v>12476.17</v>
      </c>
      <c r="K46" s="51"/>
      <c r="L46" s="77">
        <v>1000</v>
      </c>
      <c r="M46" s="61">
        <v>30</v>
      </c>
      <c r="O46" s="117" t="s">
        <v>60</v>
      </c>
      <c r="P46" s="93">
        <f t="shared" si="0"/>
        <v>1</v>
      </c>
      <c r="Q46" s="143">
        <f t="shared" si="1"/>
        <v>1.2314674735249622</v>
      </c>
      <c r="R46" s="93">
        <f t="shared" si="2"/>
        <v>1.1654411764705883</v>
      </c>
      <c r="S46" s="143">
        <f t="shared" si="3"/>
        <v>1.4825345247766044</v>
      </c>
      <c r="T46" s="93">
        <f t="shared" si="4"/>
        <v>0.99999137859283005</v>
      </c>
      <c r="U46" s="143">
        <f t="shared" si="5"/>
        <v>0.99997014786585547</v>
      </c>
      <c r="V46" s="93">
        <f t="shared" si="6"/>
        <v>1.0093784389403528</v>
      </c>
      <c r="W46" s="143">
        <f t="shared" si="7"/>
        <v>1.0830707288456298</v>
      </c>
      <c r="X46" s="93">
        <f t="shared" si="8"/>
        <v>0.99907326178497402</v>
      </c>
      <c r="Y46" s="143">
        <f t="shared" si="9"/>
        <v>1.5145307289185328</v>
      </c>
      <c r="Z46" s="93">
        <f t="shared" si="10"/>
        <v>3.9325842696629216</v>
      </c>
      <c r="AA46" s="13">
        <f t="shared" si="11"/>
        <v>1.4016401935802956</v>
      </c>
    </row>
    <row r="47" spans="2:27">
      <c r="B47" s="21" t="s">
        <v>61</v>
      </c>
      <c r="C47" s="113"/>
      <c r="D47" s="130">
        <v>3</v>
      </c>
      <c r="E47" s="126">
        <v>11</v>
      </c>
      <c r="F47" s="133">
        <v>230</v>
      </c>
      <c r="G47" s="51"/>
      <c r="H47" s="55"/>
      <c r="I47" s="51">
        <v>37891</v>
      </c>
      <c r="J47" s="55">
        <v>808</v>
      </c>
      <c r="K47" s="51">
        <v>826</v>
      </c>
      <c r="L47" s="77">
        <v>280</v>
      </c>
      <c r="M47" s="61">
        <v>1</v>
      </c>
      <c r="O47" s="117" t="s">
        <v>61</v>
      </c>
      <c r="P47" s="93">
        <f t="shared" si="0"/>
        <v>0.92173913043478262</v>
      </c>
      <c r="Q47" s="143">
        <f t="shared" si="1"/>
        <v>1.027231467473525</v>
      </c>
      <c r="R47" s="93">
        <f t="shared" si="2"/>
        <v>1.3308823529411764</v>
      </c>
      <c r="S47" s="143">
        <f t="shared" si="3"/>
        <v>1.7311129163281884</v>
      </c>
      <c r="T47" s="93">
        <f t="shared" si="4"/>
        <v>0.99999137859283005</v>
      </c>
      <c r="U47" s="143">
        <f t="shared" si="5"/>
        <v>0.99997014786585547</v>
      </c>
      <c r="V47" s="93">
        <f t="shared" si="6"/>
        <v>1.0071150927055446</v>
      </c>
      <c r="W47" s="143">
        <f t="shared" si="7"/>
        <v>1.0050196016872925</v>
      </c>
      <c r="X47" s="93">
        <f t="shared" si="8"/>
        <v>1.0099916153095996</v>
      </c>
      <c r="Y47" s="143">
        <f t="shared" si="9"/>
        <v>1.1286326822296331</v>
      </c>
      <c r="Z47" s="93">
        <f t="shared" si="10"/>
        <v>1</v>
      </c>
      <c r="AA47" s="13">
        <f t="shared" si="11"/>
        <v>1.1056078532334934</v>
      </c>
    </row>
    <row r="48" spans="2:27">
      <c r="B48" s="21" t="s">
        <v>62</v>
      </c>
      <c r="C48" s="113"/>
      <c r="D48" s="130">
        <v>8</v>
      </c>
      <c r="E48" s="126">
        <v>4</v>
      </c>
      <c r="F48" s="133">
        <v>144</v>
      </c>
      <c r="G48" s="51">
        <v>5854.44</v>
      </c>
      <c r="H48" s="55">
        <v>526.9</v>
      </c>
      <c r="I48" s="51">
        <v>101007.44</v>
      </c>
      <c r="J48" s="55">
        <v>654902</v>
      </c>
      <c r="K48" s="51">
        <v>1440.99</v>
      </c>
      <c r="L48" s="77">
        <v>450</v>
      </c>
      <c r="M48" s="61">
        <v>5</v>
      </c>
      <c r="O48" s="117" t="s">
        <v>62</v>
      </c>
      <c r="P48" s="93">
        <f t="shared" si="0"/>
        <v>0.92173913043478262</v>
      </c>
      <c r="Q48" s="143">
        <f t="shared" si="1"/>
        <v>1.0953101361573374</v>
      </c>
      <c r="R48" s="93">
        <f t="shared" si="2"/>
        <v>1.099264705882353</v>
      </c>
      <c r="S48" s="143">
        <f t="shared" si="3"/>
        <v>1.4167343623070674</v>
      </c>
      <c r="T48" s="93">
        <f t="shared" si="4"/>
        <v>1.00008283433762</v>
      </c>
      <c r="U48" s="143">
        <f t="shared" si="5"/>
        <v>1.0013261038555747</v>
      </c>
      <c r="V48" s="93">
        <f t="shared" si="6"/>
        <v>1.0190179560403856</v>
      </c>
      <c r="W48" s="143">
        <f t="shared" si="7"/>
        <v>5.3804078560155624</v>
      </c>
      <c r="X48" s="93">
        <f t="shared" si="8"/>
        <v>1.0181207657140905</v>
      </c>
      <c r="Y48" s="143">
        <f t="shared" si="9"/>
        <v>1.2197474988089567</v>
      </c>
      <c r="Z48" s="93">
        <f t="shared" si="10"/>
        <v>1.404494382022472</v>
      </c>
      <c r="AA48" s="13">
        <f t="shared" si="11"/>
        <v>1.506931430143291</v>
      </c>
    </row>
    <row r="49" spans="2:27">
      <c r="B49" s="21" t="s">
        <v>63</v>
      </c>
      <c r="C49" s="113">
        <v>1</v>
      </c>
      <c r="D49" s="130">
        <v>20</v>
      </c>
      <c r="E49" s="126">
        <v>20</v>
      </c>
      <c r="F49" s="133">
        <v>252</v>
      </c>
      <c r="G49" s="51"/>
      <c r="H49" s="55"/>
      <c r="I49" s="51">
        <v>18970</v>
      </c>
      <c r="J49" s="55">
        <v>1340</v>
      </c>
      <c r="K49" s="51"/>
      <c r="L49" s="77">
        <v>588</v>
      </c>
      <c r="M49" s="61">
        <v>30</v>
      </c>
      <c r="O49" s="117" t="s">
        <v>63</v>
      </c>
      <c r="P49" s="93">
        <f t="shared" si="0"/>
        <v>1</v>
      </c>
      <c r="Q49" s="143">
        <f t="shared" si="1"/>
        <v>1.258698940998487</v>
      </c>
      <c r="R49" s="93">
        <f t="shared" si="2"/>
        <v>1.6286764705882353</v>
      </c>
      <c r="S49" s="143">
        <f t="shared" si="3"/>
        <v>1.811535337124289</v>
      </c>
      <c r="T49" s="93">
        <f t="shared" si="4"/>
        <v>0.99999137859283005</v>
      </c>
      <c r="U49" s="143">
        <f t="shared" si="5"/>
        <v>0.99997014786585547</v>
      </c>
      <c r="V49" s="93">
        <f t="shared" si="6"/>
        <v>1.0035468610822382</v>
      </c>
      <c r="W49" s="143">
        <f t="shared" si="7"/>
        <v>1.0085782745252985</v>
      </c>
      <c r="X49" s="93">
        <f t="shared" si="8"/>
        <v>0.99907326178497402</v>
      </c>
      <c r="Y49" s="143">
        <f t="shared" si="9"/>
        <v>1.2937112910909958</v>
      </c>
      <c r="Z49" s="93">
        <f t="shared" si="10"/>
        <v>3.9325842696629216</v>
      </c>
      <c r="AA49" s="13">
        <f t="shared" si="11"/>
        <v>1.4487605666651022</v>
      </c>
    </row>
    <row r="50" spans="2:27">
      <c r="B50" s="21" t="s">
        <v>64</v>
      </c>
      <c r="C50" s="113">
        <v>3</v>
      </c>
      <c r="D50" s="130">
        <v>140</v>
      </c>
      <c r="E50" s="126">
        <v>70</v>
      </c>
      <c r="F50" s="133">
        <v>627</v>
      </c>
      <c r="G50" s="51"/>
      <c r="H50" s="55"/>
      <c r="I50" s="51">
        <v>123529.41</v>
      </c>
      <c r="J50" s="55">
        <v>22702.7</v>
      </c>
      <c r="K50" s="51">
        <v>4117.6499999999996</v>
      </c>
      <c r="L50" s="77">
        <v>1700</v>
      </c>
      <c r="M50" s="61"/>
      <c r="O50" s="117" t="s">
        <v>64</v>
      </c>
      <c r="P50" s="93">
        <f t="shared" si="0"/>
        <v>1.1565217391304348</v>
      </c>
      <c r="Q50" s="143">
        <f t="shared" si="1"/>
        <v>2.8925869894099847</v>
      </c>
      <c r="R50" s="93">
        <f t="shared" si="2"/>
        <v>3.2830882352941178</v>
      </c>
      <c r="S50" s="143">
        <f t="shared" si="3"/>
        <v>3.1823720552396426</v>
      </c>
      <c r="T50" s="93">
        <f t="shared" si="4"/>
        <v>0.99999137859283005</v>
      </c>
      <c r="U50" s="143">
        <f t="shared" si="5"/>
        <v>0.99997014786585547</v>
      </c>
      <c r="V50" s="93">
        <f t="shared" si="6"/>
        <v>1.0232652794151098</v>
      </c>
      <c r="W50" s="143">
        <f t="shared" si="7"/>
        <v>1.1514783877517438</v>
      </c>
      <c r="X50" s="93">
        <f t="shared" si="8"/>
        <v>1.0535017828390594</v>
      </c>
      <c r="Y50" s="143">
        <f t="shared" si="9"/>
        <v>1.8897093854216294</v>
      </c>
      <c r="Z50" s="93">
        <f t="shared" si="10"/>
        <v>0.898876404494382</v>
      </c>
      <c r="AA50" s="13">
        <f t="shared" si="11"/>
        <v>1.6846692532231629</v>
      </c>
    </row>
    <row r="51" spans="2:27">
      <c r="B51" s="21" t="s">
        <v>65</v>
      </c>
      <c r="C51" s="113">
        <v>2</v>
      </c>
      <c r="D51" s="130">
        <v>22</v>
      </c>
      <c r="E51" s="126">
        <v>11</v>
      </c>
      <c r="F51" s="133">
        <v>95</v>
      </c>
      <c r="G51" s="51">
        <v>39623</v>
      </c>
      <c r="H51" s="55">
        <v>3566.07</v>
      </c>
      <c r="I51" s="51">
        <v>37229.42</v>
      </c>
      <c r="J51" s="55">
        <v>2733.56</v>
      </c>
      <c r="K51" s="51">
        <v>3319.28</v>
      </c>
      <c r="L51" s="77">
        <v>480</v>
      </c>
      <c r="M51" s="61"/>
      <c r="O51" s="117" t="s">
        <v>65</v>
      </c>
      <c r="P51" s="93">
        <f t="shared" si="0"/>
        <v>1.0782608695652174</v>
      </c>
      <c r="Q51" s="143">
        <f t="shared" si="1"/>
        <v>1.285930408472012</v>
      </c>
      <c r="R51" s="93">
        <f t="shared" si="2"/>
        <v>1.3308823529411764</v>
      </c>
      <c r="S51" s="143">
        <f t="shared" si="3"/>
        <v>1.2376116978066611</v>
      </c>
      <c r="T51" s="93">
        <f t="shared" si="4"/>
        <v>1.0006103534180593</v>
      </c>
      <c r="U51" s="143">
        <f t="shared" si="5"/>
        <v>1.0091472857976413</v>
      </c>
      <c r="V51" s="93">
        <f t="shared" si="6"/>
        <v>1.0069903281224175</v>
      </c>
      <c r="W51" s="143">
        <f t="shared" si="7"/>
        <v>1.0179001243751697</v>
      </c>
      <c r="X51" s="93">
        <f t="shared" si="8"/>
        <v>1.0429486522053364</v>
      </c>
      <c r="Y51" s="143">
        <f t="shared" si="9"/>
        <v>1.2358265840876608</v>
      </c>
      <c r="Z51" s="93">
        <f t="shared" si="10"/>
        <v>0.898876404494382</v>
      </c>
      <c r="AA51" s="13">
        <f t="shared" si="11"/>
        <v>1.1040895510259761</v>
      </c>
    </row>
    <row r="52" spans="2:27">
      <c r="B52" s="21" t="s">
        <v>66</v>
      </c>
      <c r="C52" s="113">
        <v>4</v>
      </c>
      <c r="D52" s="130">
        <v>18</v>
      </c>
      <c r="E52" s="126">
        <v>9</v>
      </c>
      <c r="F52" s="133">
        <v>212</v>
      </c>
      <c r="G52" s="51"/>
      <c r="H52" s="55"/>
      <c r="I52" s="51">
        <v>19354</v>
      </c>
      <c r="J52" s="55">
        <v>4054</v>
      </c>
      <c r="K52" s="51"/>
      <c r="L52" s="77">
        <v>400</v>
      </c>
      <c r="M52" s="61">
        <v>1</v>
      </c>
      <c r="O52" s="117" t="s">
        <v>66</v>
      </c>
      <c r="P52" s="93">
        <f t="shared" si="0"/>
        <v>1.2347826086956522</v>
      </c>
      <c r="Q52" s="143">
        <f t="shared" si="1"/>
        <v>1.2314674735249622</v>
      </c>
      <c r="R52" s="93">
        <f t="shared" si="2"/>
        <v>1.2647058823529411</v>
      </c>
      <c r="S52" s="143">
        <f t="shared" si="3"/>
        <v>1.6653127538586516</v>
      </c>
      <c r="T52" s="93">
        <f t="shared" si="4"/>
        <v>0.99999137859283005</v>
      </c>
      <c r="U52" s="143">
        <f t="shared" si="5"/>
        <v>0.99997014786585547</v>
      </c>
      <c r="V52" s="93">
        <f t="shared" si="6"/>
        <v>1.0036192780233804</v>
      </c>
      <c r="W52" s="143">
        <f t="shared" si="7"/>
        <v>1.026732857386855</v>
      </c>
      <c r="X52" s="93">
        <f t="shared" si="8"/>
        <v>0.99907326178497402</v>
      </c>
      <c r="Y52" s="143">
        <f t="shared" si="9"/>
        <v>1.1929490233444497</v>
      </c>
      <c r="Z52" s="93">
        <f t="shared" si="10"/>
        <v>1</v>
      </c>
      <c r="AA52" s="13">
        <f t="shared" si="11"/>
        <v>1.1471458786755049</v>
      </c>
    </row>
    <row r="53" spans="2:27">
      <c r="B53" s="21" t="s">
        <v>67</v>
      </c>
      <c r="C53" s="113">
        <v>2</v>
      </c>
      <c r="D53" s="130">
        <v>12</v>
      </c>
      <c r="E53" s="126">
        <v>8</v>
      </c>
      <c r="F53" s="133">
        <v>212</v>
      </c>
      <c r="G53" s="51">
        <v>1461539.55</v>
      </c>
      <c r="H53" s="55">
        <v>131538.56</v>
      </c>
      <c r="I53" s="51">
        <v>139646.95000000001</v>
      </c>
      <c r="J53" s="55">
        <v>12138.59</v>
      </c>
      <c r="K53" s="51">
        <v>6519.57</v>
      </c>
      <c r="L53" s="77">
        <v>348</v>
      </c>
      <c r="M53" s="61">
        <v>1</v>
      </c>
      <c r="O53" s="117" t="s">
        <v>67</v>
      </c>
      <c r="P53" s="93">
        <f t="shared" si="0"/>
        <v>1.0782608695652174</v>
      </c>
      <c r="Q53" s="143">
        <f t="shared" si="1"/>
        <v>1.1497730711043872</v>
      </c>
      <c r="R53" s="93">
        <f t="shared" si="2"/>
        <v>1.2316176470588236</v>
      </c>
      <c r="S53" s="143">
        <f t="shared" si="3"/>
        <v>1.6653127538586516</v>
      </c>
      <c r="T53" s="93">
        <f t="shared" si="4"/>
        <v>1.0228229710398116</v>
      </c>
      <c r="U53" s="143">
        <f t="shared" si="5"/>
        <v>1.3384793494430776</v>
      </c>
      <c r="V53" s="93">
        <f t="shared" si="6"/>
        <v>1.026304818335775</v>
      </c>
      <c r="W53" s="143">
        <f t="shared" si="7"/>
        <v>1.080812577009814</v>
      </c>
      <c r="X53" s="93">
        <f t="shared" si="8"/>
        <v>1.0852511916742518</v>
      </c>
      <c r="Y53" s="143">
        <f t="shared" si="9"/>
        <v>1.1650786088613625</v>
      </c>
      <c r="Z53" s="93">
        <f t="shared" si="10"/>
        <v>1</v>
      </c>
      <c r="AA53" s="13">
        <f t="shared" si="11"/>
        <v>1.1676103507228337</v>
      </c>
    </row>
    <row r="54" spans="2:27">
      <c r="B54" s="21" t="s">
        <v>68</v>
      </c>
      <c r="C54" s="113">
        <v>10</v>
      </c>
      <c r="D54" s="130">
        <v>15</v>
      </c>
      <c r="E54" s="126">
        <v>25</v>
      </c>
      <c r="F54" s="133">
        <v>407</v>
      </c>
      <c r="G54" s="51"/>
      <c r="H54" s="55"/>
      <c r="I54" s="51">
        <v>56592.41</v>
      </c>
      <c r="J54" s="55">
        <v>3177.38</v>
      </c>
      <c r="K54" s="51">
        <v>5559.11</v>
      </c>
      <c r="L54" s="77">
        <v>1000</v>
      </c>
      <c r="M54" s="61"/>
      <c r="O54" s="117" t="s">
        <v>68</v>
      </c>
      <c r="P54" s="93">
        <f t="shared" si="0"/>
        <v>1.7043478260869565</v>
      </c>
      <c r="Q54" s="143">
        <f t="shared" si="1"/>
        <v>1.1906202723146748</v>
      </c>
      <c r="R54" s="93">
        <f t="shared" si="2"/>
        <v>1.7941176470588236</v>
      </c>
      <c r="S54" s="143">
        <f t="shared" si="3"/>
        <v>2.378147847278635</v>
      </c>
      <c r="T54" s="93">
        <f t="shared" si="4"/>
        <v>0.99999137859283005</v>
      </c>
      <c r="U54" s="143">
        <f t="shared" si="5"/>
        <v>0.99997014786585547</v>
      </c>
      <c r="V54" s="93">
        <f t="shared" si="6"/>
        <v>1.0106419127764932</v>
      </c>
      <c r="W54" s="143">
        <f t="shared" si="7"/>
        <v>1.0208689405010416</v>
      </c>
      <c r="X54" s="93">
        <f t="shared" si="8"/>
        <v>1.0725554993906417</v>
      </c>
      <c r="Y54" s="143">
        <f t="shared" si="9"/>
        <v>1.5145307289185328</v>
      </c>
      <c r="Z54" s="93">
        <f t="shared" si="10"/>
        <v>0.898876404494382</v>
      </c>
      <c r="AA54" s="13">
        <f t="shared" si="11"/>
        <v>1.3258789641162609</v>
      </c>
    </row>
    <row r="55" spans="2:27">
      <c r="B55" s="21" t="s">
        <v>69</v>
      </c>
      <c r="C55" s="113">
        <v>8</v>
      </c>
      <c r="D55" s="130">
        <v>24</v>
      </c>
      <c r="E55" s="126">
        <v>20</v>
      </c>
      <c r="F55" s="133">
        <v>299</v>
      </c>
      <c r="G55" s="51"/>
      <c r="H55" s="55"/>
      <c r="I55" s="51">
        <v>61516</v>
      </c>
      <c r="J55" s="55">
        <v>381188</v>
      </c>
      <c r="K55" s="51">
        <v>5149</v>
      </c>
      <c r="L55" s="77">
        <v>677</v>
      </c>
      <c r="M55" s="61">
        <v>30</v>
      </c>
      <c r="O55" s="117" t="s">
        <v>69</v>
      </c>
      <c r="P55" s="93">
        <f t="shared" si="0"/>
        <v>1.5478260869565217</v>
      </c>
      <c r="Q55" s="143">
        <f t="shared" si="1"/>
        <v>1.313161875945537</v>
      </c>
      <c r="R55" s="93">
        <f t="shared" si="2"/>
        <v>1.6286764705882353</v>
      </c>
      <c r="S55" s="143">
        <f t="shared" si="3"/>
        <v>1.9833468724614134</v>
      </c>
      <c r="T55" s="93">
        <f t="shared" si="4"/>
        <v>0.99999137859283005</v>
      </c>
      <c r="U55" s="143">
        <f t="shared" si="5"/>
        <v>0.99997014786585547</v>
      </c>
      <c r="V55" s="93">
        <f t="shared" si="6"/>
        <v>1.0115704318578418</v>
      </c>
      <c r="W55" s="143">
        <f t="shared" si="7"/>
        <v>3.54947068086152</v>
      </c>
      <c r="X55" s="93">
        <f t="shared" si="8"/>
        <v>1.0671345236473193</v>
      </c>
      <c r="Y55" s="143">
        <f t="shared" si="9"/>
        <v>1.3414125774178181</v>
      </c>
      <c r="Z55" s="93">
        <f t="shared" si="10"/>
        <v>3.9325842696629216</v>
      </c>
      <c r="AA55" s="13">
        <f t="shared" si="11"/>
        <v>1.761376846896165</v>
      </c>
    </row>
    <row r="56" spans="2:27">
      <c r="B56" s="21" t="s">
        <v>70</v>
      </c>
      <c r="C56" s="113">
        <v>1</v>
      </c>
      <c r="D56" s="130">
        <v>14</v>
      </c>
      <c r="E56" s="126">
        <v>18</v>
      </c>
      <c r="F56" s="133">
        <v>104</v>
      </c>
      <c r="G56" s="51">
        <v>18824.330000000002</v>
      </c>
      <c r="H56" s="55">
        <v>1694.19</v>
      </c>
      <c r="I56" s="51">
        <v>45000</v>
      </c>
      <c r="J56" s="55">
        <v>6000</v>
      </c>
      <c r="K56" s="51"/>
      <c r="L56" s="77">
        <v>700</v>
      </c>
      <c r="M56" s="61">
        <v>8</v>
      </c>
      <c r="O56" s="117" t="s">
        <v>70</v>
      </c>
      <c r="P56" s="93">
        <f t="shared" si="0"/>
        <v>1</v>
      </c>
      <c r="Q56" s="143">
        <f t="shared" si="1"/>
        <v>1.1770045385779122</v>
      </c>
      <c r="R56" s="93">
        <f t="shared" si="2"/>
        <v>1.5625</v>
      </c>
      <c r="S56" s="143">
        <f t="shared" si="3"/>
        <v>1.2705117790414298</v>
      </c>
      <c r="T56" s="93">
        <f t="shared" si="4"/>
        <v>1.0002854448263763</v>
      </c>
      <c r="U56" s="143">
        <f t="shared" si="5"/>
        <v>1.0043300777922597</v>
      </c>
      <c r="V56" s="93">
        <f t="shared" si="6"/>
        <v>1.0084557490455945</v>
      </c>
      <c r="W56" s="143">
        <f t="shared" si="7"/>
        <v>1.0397501080311398</v>
      </c>
      <c r="X56" s="93">
        <f t="shared" si="8"/>
        <v>0.99907326178497402</v>
      </c>
      <c r="Y56" s="143">
        <f t="shared" si="9"/>
        <v>1.3537398761314912</v>
      </c>
      <c r="Z56" s="93">
        <f t="shared" si="10"/>
        <v>1.7078651685393258</v>
      </c>
      <c r="AA56" s="13">
        <f t="shared" si="11"/>
        <v>1.1930469094336822</v>
      </c>
    </row>
    <row r="57" spans="2:27">
      <c r="B57" s="21" t="s">
        <v>71</v>
      </c>
      <c r="C57" s="113">
        <v>2</v>
      </c>
      <c r="D57" s="130">
        <v>5</v>
      </c>
      <c r="E57" s="126">
        <v>7</v>
      </c>
      <c r="F57" s="133">
        <v>207</v>
      </c>
      <c r="G57" s="51"/>
      <c r="H57" s="55"/>
      <c r="I57" s="51">
        <v>79260</v>
      </c>
      <c r="J57" s="55">
        <v>7869</v>
      </c>
      <c r="K57" s="51">
        <v>5538</v>
      </c>
      <c r="L57" s="77">
        <v>600</v>
      </c>
      <c r="M57" s="61">
        <v>30</v>
      </c>
      <c r="O57" s="117" t="s">
        <v>71</v>
      </c>
      <c r="P57" s="93">
        <f t="shared" si="0"/>
        <v>1.0782608695652174</v>
      </c>
      <c r="Q57" s="143">
        <f t="shared" si="1"/>
        <v>1.05446293494705</v>
      </c>
      <c r="R57" s="93">
        <f t="shared" si="2"/>
        <v>1.1985294117647058</v>
      </c>
      <c r="S57" s="143">
        <f t="shared" si="3"/>
        <v>1.6470349309504468</v>
      </c>
      <c r="T57" s="93">
        <f t="shared" si="4"/>
        <v>0.99999137859283005</v>
      </c>
      <c r="U57" s="143">
        <f t="shared" si="5"/>
        <v>0.99997014786585547</v>
      </c>
      <c r="V57" s="93">
        <f t="shared" si="6"/>
        <v>1.0149166980131163</v>
      </c>
      <c r="W57" s="143">
        <f t="shared" si="7"/>
        <v>1.0522522876067657</v>
      </c>
      <c r="X57" s="93">
        <f t="shared" si="8"/>
        <v>1.0722764601135171</v>
      </c>
      <c r="Y57" s="143">
        <f t="shared" si="9"/>
        <v>1.3001429252024774</v>
      </c>
      <c r="Z57" s="93">
        <f t="shared" si="10"/>
        <v>3.9325842696629216</v>
      </c>
      <c r="AA57" s="13">
        <f t="shared" si="11"/>
        <v>1.395492937662264</v>
      </c>
    </row>
    <row r="58" spans="2:27">
      <c r="B58" s="21" t="s">
        <v>72</v>
      </c>
      <c r="C58" s="113">
        <v>7</v>
      </c>
      <c r="D58" s="130">
        <v>1.2</v>
      </c>
      <c r="E58" s="126">
        <v>25</v>
      </c>
      <c r="F58" s="133">
        <v>604</v>
      </c>
      <c r="G58" s="51">
        <v>4316007.67</v>
      </c>
      <c r="H58" s="55">
        <v>388440.69</v>
      </c>
      <c r="I58" s="51">
        <v>125898.41</v>
      </c>
      <c r="J58" s="55">
        <v>6899.85</v>
      </c>
      <c r="K58" s="51">
        <v>781.5</v>
      </c>
      <c r="L58" s="77">
        <v>950</v>
      </c>
      <c r="M58" s="61"/>
      <c r="O58" s="117" t="s">
        <v>72</v>
      </c>
      <c r="P58" s="93">
        <f t="shared" si="0"/>
        <v>1.4695652173913043</v>
      </c>
      <c r="Q58" s="143">
        <f t="shared" si="1"/>
        <v>1.0027231467473525</v>
      </c>
      <c r="R58" s="93">
        <f t="shared" si="2"/>
        <v>1.7941176470588236</v>
      </c>
      <c r="S58" s="143">
        <f t="shared" si="3"/>
        <v>3.0982940698619008</v>
      </c>
      <c r="T58" s="93">
        <f t="shared" si="4"/>
        <v>1.067414342356956</v>
      </c>
      <c r="U58" s="143">
        <f t="shared" si="5"/>
        <v>1.9996066638198482</v>
      </c>
      <c r="V58" s="93">
        <f t="shared" si="6"/>
        <v>1.0237120391379371</v>
      </c>
      <c r="W58" s="143">
        <f t="shared" si="7"/>
        <v>1.0457694158380564</v>
      </c>
      <c r="X58" s="93">
        <f t="shared" si="8"/>
        <v>1.0094033989272195</v>
      </c>
      <c r="Y58" s="143">
        <f t="shared" si="9"/>
        <v>1.4877322534540256</v>
      </c>
      <c r="Z58" s="93">
        <f t="shared" si="10"/>
        <v>0.898876404494382</v>
      </c>
      <c r="AA58" s="13">
        <f t="shared" si="11"/>
        <v>1.4452013271898005</v>
      </c>
    </row>
    <row r="59" spans="2:27">
      <c r="B59" s="21" t="s">
        <v>73</v>
      </c>
      <c r="C59" s="113">
        <v>2</v>
      </c>
      <c r="D59" s="130">
        <v>15</v>
      </c>
      <c r="E59" s="126">
        <v>10</v>
      </c>
      <c r="F59" s="133">
        <v>407</v>
      </c>
      <c r="G59" s="51">
        <v>330958.78000000003</v>
      </c>
      <c r="H59" s="55">
        <v>29786.29</v>
      </c>
      <c r="I59" s="51">
        <v>30658</v>
      </c>
      <c r="J59" s="55">
        <v>6780</v>
      </c>
      <c r="K59" s="51"/>
      <c r="L59" s="77">
        <v>1200</v>
      </c>
      <c r="M59" s="61"/>
      <c r="O59" s="117" t="s">
        <v>73</v>
      </c>
      <c r="P59" s="93">
        <f t="shared" si="0"/>
        <v>1.0782608695652174</v>
      </c>
      <c r="Q59" s="143">
        <f t="shared" si="1"/>
        <v>1.1906202723146748</v>
      </c>
      <c r="R59" s="93">
        <f t="shared" si="2"/>
        <v>1.2977941176470589</v>
      </c>
      <c r="S59" s="143">
        <f t="shared" si="3"/>
        <v>2.378147847278635</v>
      </c>
      <c r="T59" s="93">
        <f t="shared" si="4"/>
        <v>1.0051614856773152</v>
      </c>
      <c r="U59" s="143">
        <f t="shared" si="5"/>
        <v>1.0766239689647605</v>
      </c>
      <c r="V59" s="93">
        <f t="shared" si="6"/>
        <v>1.0057510517282509</v>
      </c>
      <c r="W59" s="143">
        <f t="shared" si="7"/>
        <v>1.0449677110643063</v>
      </c>
      <c r="X59" s="93">
        <f t="shared" si="8"/>
        <v>0.99907326178497402</v>
      </c>
      <c r="Y59" s="143">
        <f t="shared" si="9"/>
        <v>1.6217246307765603</v>
      </c>
      <c r="Z59" s="93">
        <f t="shared" si="10"/>
        <v>0.898876404494382</v>
      </c>
      <c r="AA59" s="13">
        <f t="shared" si="11"/>
        <v>1.2360910564814669</v>
      </c>
    </row>
    <row r="60" spans="2:27">
      <c r="B60" s="21" t="s">
        <v>74</v>
      </c>
      <c r="C60" s="113">
        <v>4</v>
      </c>
      <c r="D60" s="130">
        <v>15</v>
      </c>
      <c r="E60" s="126">
        <v>16</v>
      </c>
      <c r="F60" s="133">
        <v>290</v>
      </c>
      <c r="G60" s="51"/>
      <c r="H60" s="55"/>
      <c r="I60" s="51">
        <v>31560.7</v>
      </c>
      <c r="J60" s="55">
        <v>8270.1</v>
      </c>
      <c r="K60" s="51"/>
      <c r="L60" s="77">
        <v>1300</v>
      </c>
      <c r="M60" s="61">
        <v>30</v>
      </c>
      <c r="O60" s="117" t="s">
        <v>74</v>
      </c>
      <c r="P60" s="93">
        <f t="shared" si="0"/>
        <v>1.2347826086956522</v>
      </c>
      <c r="Q60" s="143">
        <f t="shared" si="1"/>
        <v>1.1906202723146748</v>
      </c>
      <c r="R60" s="93">
        <f t="shared" si="2"/>
        <v>1.4963235294117647</v>
      </c>
      <c r="S60" s="143">
        <f t="shared" si="3"/>
        <v>1.950446791226645</v>
      </c>
      <c r="T60" s="93">
        <f t="shared" si="4"/>
        <v>0.99999137859283005</v>
      </c>
      <c r="U60" s="143">
        <f t="shared" si="5"/>
        <v>0.99997014786585547</v>
      </c>
      <c r="V60" s="93">
        <f t="shared" si="6"/>
        <v>1.0059212881156701</v>
      </c>
      <c r="W60" s="143">
        <f t="shared" si="7"/>
        <v>1.0549353396280519</v>
      </c>
      <c r="X60" s="93">
        <f t="shared" si="8"/>
        <v>0.99907326178497402</v>
      </c>
      <c r="Y60" s="143">
        <f t="shared" si="9"/>
        <v>1.6753215817055742</v>
      </c>
      <c r="Z60" s="93">
        <f t="shared" si="10"/>
        <v>3.9325842696629216</v>
      </c>
      <c r="AA60" s="13">
        <f t="shared" si="11"/>
        <v>1.5036336790004194</v>
      </c>
    </row>
    <row r="61" spans="2:27">
      <c r="B61" s="21" t="s">
        <v>75</v>
      </c>
      <c r="C61" s="113">
        <v>2</v>
      </c>
      <c r="D61" s="130">
        <v>7</v>
      </c>
      <c r="E61" s="126">
        <v>7</v>
      </c>
      <c r="F61" s="133">
        <v>153</v>
      </c>
      <c r="G61" s="51"/>
      <c r="H61" s="55"/>
      <c r="I61" s="51">
        <v>133408.21</v>
      </c>
      <c r="J61" s="55">
        <v>2404.5500000000002</v>
      </c>
      <c r="K61" s="51"/>
      <c r="L61" s="77">
        <v>1000</v>
      </c>
      <c r="M61" s="61"/>
      <c r="O61" s="117" t="s">
        <v>75</v>
      </c>
      <c r="P61" s="93">
        <f t="shared" si="0"/>
        <v>1.0782608695652174</v>
      </c>
      <c r="Q61" s="143">
        <f t="shared" si="1"/>
        <v>1.0816944024205748</v>
      </c>
      <c r="R61" s="93">
        <f t="shared" si="2"/>
        <v>1.1985294117647058</v>
      </c>
      <c r="S61" s="143">
        <f t="shared" si="3"/>
        <v>1.4496344435418358</v>
      </c>
      <c r="T61" s="93">
        <f t="shared" si="4"/>
        <v>0.99999137859283005</v>
      </c>
      <c r="U61" s="143">
        <f t="shared" si="5"/>
        <v>0.99997014786585547</v>
      </c>
      <c r="V61" s="93">
        <f t="shared" si="6"/>
        <v>1.0251282806603039</v>
      </c>
      <c r="W61" s="143">
        <f t="shared" si="7"/>
        <v>1.0156992992803722</v>
      </c>
      <c r="X61" s="93">
        <f t="shared" si="8"/>
        <v>0.99907326178497402</v>
      </c>
      <c r="Y61" s="143">
        <f t="shared" si="9"/>
        <v>1.5145307289185328</v>
      </c>
      <c r="Z61" s="93">
        <f t="shared" si="10"/>
        <v>0.898876404494382</v>
      </c>
      <c r="AA61" s="13">
        <f t="shared" si="11"/>
        <v>1.1146716935354168</v>
      </c>
    </row>
    <row r="62" spans="2:27">
      <c r="B62" s="21" t="s">
        <v>76</v>
      </c>
      <c r="C62" s="113">
        <v>1</v>
      </c>
      <c r="D62" s="130">
        <v>20</v>
      </c>
      <c r="E62" s="126">
        <v>20</v>
      </c>
      <c r="F62" s="133">
        <v>127</v>
      </c>
      <c r="G62" s="51">
        <v>131040</v>
      </c>
      <c r="H62" s="55">
        <v>12099.93</v>
      </c>
      <c r="I62" s="51">
        <v>14462</v>
      </c>
      <c r="J62" s="55"/>
      <c r="K62" s="51"/>
      <c r="L62" s="77">
        <v>250</v>
      </c>
      <c r="M62" s="61"/>
      <c r="O62" s="117" t="s">
        <v>76</v>
      </c>
      <c r="P62" s="93">
        <f t="shared" si="0"/>
        <v>1</v>
      </c>
      <c r="Q62" s="143">
        <f t="shared" si="1"/>
        <v>1.258698940998487</v>
      </c>
      <c r="R62" s="93">
        <f t="shared" si="2"/>
        <v>1.6286764705882353</v>
      </c>
      <c r="S62" s="143">
        <f t="shared" si="3"/>
        <v>1.3545897644191713</v>
      </c>
      <c r="T62" s="93">
        <f t="shared" si="4"/>
        <v>1.0020384336138539</v>
      </c>
      <c r="U62" s="143">
        <f t="shared" si="5"/>
        <v>1.0311088317881993</v>
      </c>
      <c r="V62" s="93">
        <f t="shared" si="6"/>
        <v>1.0026967163669553</v>
      </c>
      <c r="W62" s="143">
        <f t="shared" si="7"/>
        <v>0.99961470008370468</v>
      </c>
      <c r="X62" s="93">
        <f t="shared" si="8"/>
        <v>0.99907326178497402</v>
      </c>
      <c r="Y62" s="143">
        <f t="shared" si="9"/>
        <v>1.112553596950929</v>
      </c>
      <c r="Z62" s="93">
        <f t="shared" si="10"/>
        <v>0.898876404494382</v>
      </c>
      <c r="AA62" s="13">
        <f t="shared" si="11"/>
        <v>1.1170842837353538</v>
      </c>
    </row>
    <row r="63" spans="2:27">
      <c r="B63" s="21" t="s">
        <v>77</v>
      </c>
      <c r="C63" s="113">
        <v>9</v>
      </c>
      <c r="D63" s="130">
        <v>20</v>
      </c>
      <c r="E63" s="126">
        <v>25</v>
      </c>
      <c r="F63" s="133">
        <v>449</v>
      </c>
      <c r="G63" s="51">
        <v>547122.22</v>
      </c>
      <c r="H63" s="55">
        <v>49241</v>
      </c>
      <c r="I63" s="51">
        <v>96388.5</v>
      </c>
      <c r="J63" s="55">
        <v>4579.97</v>
      </c>
      <c r="K63" s="51">
        <v>5119.5</v>
      </c>
      <c r="L63" s="77">
        <v>1098</v>
      </c>
      <c r="M63" s="61">
        <v>30</v>
      </c>
      <c r="O63" s="117" t="s">
        <v>77</v>
      </c>
      <c r="P63" s="93">
        <f t="shared" si="0"/>
        <v>1.6260869565217391</v>
      </c>
      <c r="Q63" s="143">
        <f t="shared" si="1"/>
        <v>1.258698940998487</v>
      </c>
      <c r="R63" s="93">
        <f t="shared" si="2"/>
        <v>1.7941176470588236</v>
      </c>
      <c r="S63" s="143">
        <f t="shared" si="3"/>
        <v>2.5316815597075548</v>
      </c>
      <c r="T63" s="93">
        <f t="shared" si="4"/>
        <v>1.0085383053904851</v>
      </c>
      <c r="U63" s="143">
        <f t="shared" si="5"/>
        <v>1.1266898838494637</v>
      </c>
      <c r="V63" s="93">
        <f t="shared" si="6"/>
        <v>1.0181468896182009</v>
      </c>
      <c r="W63" s="143">
        <f t="shared" si="7"/>
        <v>1.0302511941398738</v>
      </c>
      <c r="X63" s="93">
        <f t="shared" si="8"/>
        <v>1.0667445824500112</v>
      </c>
      <c r="Y63" s="143">
        <f t="shared" si="9"/>
        <v>1.567055740828966</v>
      </c>
      <c r="Z63" s="93">
        <f t="shared" si="10"/>
        <v>3.9325842696629216</v>
      </c>
      <c r="AA63" s="13">
        <f t="shared" si="11"/>
        <v>1.6327814518387753</v>
      </c>
    </row>
    <row r="64" spans="2:27">
      <c r="B64" s="21" t="s">
        <v>78</v>
      </c>
      <c r="C64" s="113">
        <v>2</v>
      </c>
      <c r="D64" s="130">
        <v>21</v>
      </c>
      <c r="E64" s="126">
        <v>6</v>
      </c>
      <c r="F64" s="133">
        <v>178</v>
      </c>
      <c r="G64" s="51"/>
      <c r="H64" s="55"/>
      <c r="I64" s="51">
        <v>66686</v>
      </c>
      <c r="J64" s="55">
        <v>5676</v>
      </c>
      <c r="K64" s="51"/>
      <c r="L64" s="77">
        <v>550</v>
      </c>
      <c r="M64" s="61">
        <v>30</v>
      </c>
      <c r="O64" s="117" t="s">
        <v>78</v>
      </c>
      <c r="P64" s="93">
        <f t="shared" si="0"/>
        <v>1.0782608695652174</v>
      </c>
      <c r="Q64" s="143">
        <f t="shared" si="1"/>
        <v>1.2723146747352496</v>
      </c>
      <c r="R64" s="93">
        <f t="shared" si="2"/>
        <v>1.1654411764705883</v>
      </c>
      <c r="S64" s="143">
        <f t="shared" si="3"/>
        <v>1.5410235580828595</v>
      </c>
      <c r="T64" s="93">
        <f t="shared" si="4"/>
        <v>0.99999137859283005</v>
      </c>
      <c r="U64" s="143">
        <f t="shared" si="5"/>
        <v>0.99997014786585547</v>
      </c>
      <c r="V64" s="93">
        <f t="shared" si="6"/>
        <v>1.012545420362281</v>
      </c>
      <c r="W64" s="143">
        <f t="shared" si="7"/>
        <v>1.0375827960019781</v>
      </c>
      <c r="X64" s="93">
        <f t="shared" si="8"/>
        <v>0.99907326178497402</v>
      </c>
      <c r="Y64" s="143">
        <f t="shared" si="9"/>
        <v>1.2733444497379705</v>
      </c>
      <c r="Z64" s="93">
        <f t="shared" si="10"/>
        <v>3.9325842696629216</v>
      </c>
      <c r="AA64" s="13">
        <f t="shared" si="11"/>
        <v>1.3920120002602479</v>
      </c>
    </row>
    <row r="65" spans="2:27">
      <c r="B65" s="21" t="s">
        <v>79</v>
      </c>
      <c r="C65" s="113">
        <v>1</v>
      </c>
      <c r="D65" s="130">
        <v>450</v>
      </c>
      <c r="E65" s="126">
        <v>218</v>
      </c>
      <c r="F65" s="133">
        <v>1195</v>
      </c>
      <c r="G65" s="51">
        <v>24697.919999999998</v>
      </c>
      <c r="H65" s="55">
        <v>274421.32</v>
      </c>
      <c r="I65" s="51">
        <v>210335.4</v>
      </c>
      <c r="J65" s="55">
        <v>5449.8</v>
      </c>
      <c r="K65" s="51">
        <v>11148</v>
      </c>
      <c r="L65" s="77">
        <v>1500</v>
      </c>
      <c r="M65" s="61"/>
      <c r="O65" s="117" t="s">
        <v>79</v>
      </c>
      <c r="P65" s="93">
        <f t="shared" si="0"/>
        <v>1</v>
      </c>
      <c r="Q65" s="143">
        <f t="shared" si="1"/>
        <v>7.1134644478063542</v>
      </c>
      <c r="R65" s="93">
        <f t="shared" si="2"/>
        <v>8.180147058823529</v>
      </c>
      <c r="S65" s="143">
        <f t="shared" si="3"/>
        <v>5.2587327376116981</v>
      </c>
      <c r="T65" s="93">
        <f t="shared" si="4"/>
        <v>1.0003771997248878</v>
      </c>
      <c r="U65" s="143">
        <f t="shared" si="5"/>
        <v>1.7061823941377272</v>
      </c>
      <c r="V65" s="93">
        <f t="shared" si="6"/>
        <v>1.0396356551146195</v>
      </c>
      <c r="W65" s="143">
        <f t="shared" si="7"/>
        <v>1.0360696911223599</v>
      </c>
      <c r="X65" s="93">
        <f t="shared" si="8"/>
        <v>1.1464313793304053</v>
      </c>
      <c r="Y65" s="143">
        <f t="shared" si="9"/>
        <v>1.7825154835636017</v>
      </c>
      <c r="Z65" s="93">
        <f t="shared" si="10"/>
        <v>0.898876404494382</v>
      </c>
      <c r="AA65" s="13">
        <f t="shared" si="11"/>
        <v>2.742039313793597</v>
      </c>
    </row>
    <row r="66" spans="2:27">
      <c r="B66" s="21" t="s">
        <v>80</v>
      </c>
      <c r="C66" s="113">
        <v>17</v>
      </c>
      <c r="D66" s="130">
        <v>15</v>
      </c>
      <c r="E66" s="126">
        <v>25</v>
      </c>
      <c r="F66" s="133">
        <v>362</v>
      </c>
      <c r="G66" s="51"/>
      <c r="H66" s="55"/>
      <c r="I66" s="51">
        <v>3432</v>
      </c>
      <c r="J66" s="55">
        <v>2880</v>
      </c>
      <c r="K66" s="51">
        <v>5700</v>
      </c>
      <c r="L66" s="77">
        <v>5000</v>
      </c>
      <c r="M66" s="61">
        <v>15</v>
      </c>
      <c r="O66" s="117" t="s">
        <v>80</v>
      </c>
      <c r="P66" s="93">
        <f t="shared" si="0"/>
        <v>2.2521739130434781</v>
      </c>
      <c r="Q66" s="143">
        <f t="shared" si="1"/>
        <v>1.1906202723146748</v>
      </c>
      <c r="R66" s="93">
        <f t="shared" si="2"/>
        <v>1.7941176470588236</v>
      </c>
      <c r="S66" s="143">
        <f t="shared" si="3"/>
        <v>2.2136474411047926</v>
      </c>
      <c r="T66" s="93">
        <f t="shared" si="4"/>
        <v>0.99999137859283005</v>
      </c>
      <c r="U66" s="143">
        <f t="shared" si="5"/>
        <v>0.99997014786585547</v>
      </c>
      <c r="V66" s="93">
        <f t="shared" si="6"/>
        <v>1.0006166151669622</v>
      </c>
      <c r="W66" s="143">
        <f t="shared" si="7"/>
        <v>1.0188796958984734</v>
      </c>
      <c r="X66" s="93">
        <f t="shared" si="8"/>
        <v>1.0744178321122935</v>
      </c>
      <c r="Y66" s="143">
        <f t="shared" si="9"/>
        <v>3.6584087660790852</v>
      </c>
      <c r="Z66" s="93">
        <f t="shared" si="10"/>
        <v>2.4157303370786516</v>
      </c>
      <c r="AA66" s="13">
        <f t="shared" si="11"/>
        <v>1.6925976405741745</v>
      </c>
    </row>
    <row r="67" spans="2:27">
      <c r="B67" s="21" t="s">
        <v>81</v>
      </c>
      <c r="C67" s="113"/>
      <c r="D67" s="130">
        <v>4.5</v>
      </c>
      <c r="E67" s="126">
        <v>5</v>
      </c>
      <c r="F67" s="133">
        <v>76</v>
      </c>
      <c r="G67" s="51">
        <v>55848</v>
      </c>
      <c r="H67" s="55">
        <v>7264.32</v>
      </c>
      <c r="I67" s="51">
        <v>25210</v>
      </c>
      <c r="J67" s="55"/>
      <c r="K67" s="51">
        <v>1687</v>
      </c>
      <c r="L67" s="77">
        <v>214</v>
      </c>
      <c r="M67" s="61">
        <v>30</v>
      </c>
      <c r="O67" s="117" t="s">
        <v>81</v>
      </c>
      <c r="P67" s="93">
        <f t="shared" si="0"/>
        <v>0.92173913043478262</v>
      </c>
      <c r="Q67" s="143">
        <f t="shared" si="1"/>
        <v>1.0476550680786687</v>
      </c>
      <c r="R67" s="93">
        <f t="shared" si="2"/>
        <v>1.1323529411764706</v>
      </c>
      <c r="S67" s="143">
        <f t="shared" si="3"/>
        <v>1.1681559707554834</v>
      </c>
      <c r="T67" s="93">
        <f t="shared" si="4"/>
        <v>1.0008638139470283</v>
      </c>
      <c r="U67" s="143">
        <f t="shared" si="5"/>
        <v>1.0186645836510841</v>
      </c>
      <c r="V67" s="93">
        <f t="shared" si="6"/>
        <v>1.0047236363757972</v>
      </c>
      <c r="W67" s="143">
        <f t="shared" si="7"/>
        <v>0.99961470008370468</v>
      </c>
      <c r="X67" s="93">
        <f t="shared" si="8"/>
        <v>1.0213726109327264</v>
      </c>
      <c r="Y67" s="143">
        <f t="shared" si="9"/>
        <v>1.093258694616484</v>
      </c>
      <c r="Z67" s="93">
        <f t="shared" si="10"/>
        <v>3.9325842696629216</v>
      </c>
      <c r="AA67" s="13">
        <f t="shared" si="11"/>
        <v>1.3037259472468319</v>
      </c>
    </row>
    <row r="68" spans="2:27">
      <c r="B68" s="21" t="s">
        <v>82</v>
      </c>
      <c r="C68" s="113">
        <v>5</v>
      </c>
      <c r="D68" s="130">
        <v>8</v>
      </c>
      <c r="E68" s="126">
        <v>10</v>
      </c>
      <c r="F68" s="133">
        <v>122</v>
      </c>
      <c r="G68" s="51">
        <v>77904</v>
      </c>
      <c r="H68" s="55">
        <v>24653.93</v>
      </c>
      <c r="I68" s="51">
        <v>4744376</v>
      </c>
      <c r="J68" s="55"/>
      <c r="K68" s="51"/>
      <c r="L68" s="77">
        <v>537</v>
      </c>
      <c r="M68" s="61">
        <v>30</v>
      </c>
      <c r="O68" s="117" t="s">
        <v>82</v>
      </c>
      <c r="P68" s="93">
        <f t="shared" si="0"/>
        <v>1.3130434782608695</v>
      </c>
      <c r="Q68" s="143">
        <f t="shared" si="1"/>
        <v>1.0953101361573374</v>
      </c>
      <c r="R68" s="93">
        <f t="shared" si="2"/>
        <v>1.2977941176470589</v>
      </c>
      <c r="S68" s="143">
        <f t="shared" si="3"/>
        <v>1.3363119415109668</v>
      </c>
      <c r="T68" s="93">
        <f t="shared" si="4"/>
        <v>1.0012083640503837</v>
      </c>
      <c r="U68" s="143">
        <f t="shared" si="5"/>
        <v>1.0634160466201121</v>
      </c>
      <c r="V68" s="93">
        <f t="shared" si="6"/>
        <v>1.8946912573700685</v>
      </c>
      <c r="W68" s="143">
        <f t="shared" si="7"/>
        <v>0.99961470008370468</v>
      </c>
      <c r="X68" s="93">
        <f t="shared" si="8"/>
        <v>0.99907326178497402</v>
      </c>
      <c r="Y68" s="143">
        <f t="shared" si="9"/>
        <v>1.2663768461171987</v>
      </c>
      <c r="Z68" s="93">
        <f t="shared" si="10"/>
        <v>3.9325842696629216</v>
      </c>
      <c r="AA68" s="13">
        <f t="shared" si="11"/>
        <v>1.4726749472059633</v>
      </c>
    </row>
    <row r="69" spans="2:27">
      <c r="B69" s="21" t="s">
        <v>83</v>
      </c>
      <c r="C69" s="113">
        <v>1</v>
      </c>
      <c r="D69" s="130">
        <v>20</v>
      </c>
      <c r="E69" s="126">
        <v>20</v>
      </c>
      <c r="F69" s="133">
        <v>255</v>
      </c>
      <c r="G69" s="51"/>
      <c r="H69" s="55"/>
      <c r="I69" s="51">
        <v>64536.36</v>
      </c>
      <c r="J69" s="55">
        <v>11348.94</v>
      </c>
      <c r="K69" s="51"/>
      <c r="L69" s="77">
        <v>500</v>
      </c>
      <c r="M69" s="61">
        <v>30</v>
      </c>
      <c r="O69" s="117" t="s">
        <v>83</v>
      </c>
      <c r="P69" s="93">
        <f t="shared" ref="P69:P132" si="12">(9*((C69-(MIN($C$4:$C$224)))/(MAX($C$4:$C$224)-MIN($C$4:$C$224))))+1</f>
        <v>1</v>
      </c>
      <c r="Q69" s="143">
        <f t="shared" ref="Q69:Q132" si="13">(9*((D69-(MIN($D$4:$D$224)))/(MAX($D$4:$D$224)-MIN($D$4:$D$224))))+1</f>
        <v>1.258698940998487</v>
      </c>
      <c r="R69" s="93">
        <f t="shared" ref="R69:R132" si="14">(9*((E69-(MIN($E$4:$E$224)))/(MAX($E$4:$E$224)-MIN($E$4:$E$224))))+1</f>
        <v>1.6286764705882353</v>
      </c>
      <c r="S69" s="143">
        <f t="shared" ref="S69:S132" si="15">(9*((F69-(MIN($F$4:$F$224)))/(MAX($F$4:$F$224)-MIN($F$4:$F$224))))+1</f>
        <v>1.8225020308692119</v>
      </c>
      <c r="T69" s="93">
        <f t="shared" ref="T69:T132" si="16">(9*((G69-(MIN($G$4:$G$224)))/(MAX($G$4:$G$224)-MIN($G$4:$G$224))))+1</f>
        <v>0.99999137859283005</v>
      </c>
      <c r="U69" s="143">
        <f t="shared" ref="U69:U132" si="17">(9*((H69-(MIN($H$4:$H$224)))/(MAX($H$4:$H$224)-MIN($H$4:$H$224))))+1</f>
        <v>0.99997014786585547</v>
      </c>
      <c r="V69" s="93">
        <f t="shared" ref="V69:V132" si="18">(9*((I69-(MIN($I$4:$I$224)))/(MAX($I$4:$I$224)-MIN($I$4:$I$224))))+1</f>
        <v>1.0121400288170812</v>
      </c>
      <c r="W69" s="143">
        <f t="shared" ref="W69:W132" si="19">(9*((J69-(MIN($J$4:$J$224)))/(MAX($J$4:$J$224)-MIN($J$4:$J$224))))+1</f>
        <v>1.0755304228621987</v>
      </c>
      <c r="X69" s="93">
        <f t="shared" ref="X69:X132" si="20">(9*((K69-(MIN($K$4:$K$224)))/(MAX($K$4:$K$224)-MIN($K$4:$K$224))))+1</f>
        <v>0.99907326178497402</v>
      </c>
      <c r="Y69" s="143">
        <f t="shared" ref="Y69:Y132" si="21">(9*((L69-(MIN($L$4:$L$224)))/(MAX($L$4:$L$224)-MIN($L$4:$L$224))))+1</f>
        <v>1.2465459742734635</v>
      </c>
      <c r="Z69" s="93">
        <f t="shared" ref="Z69:Z132" si="22">(9*((M69-(MIN($M$4:$M$224)))/(MAX($M$4:$M$224)-MIN($M$4:$M$224))))+1</f>
        <v>3.9325842696629216</v>
      </c>
      <c r="AA69" s="13">
        <f t="shared" ref="AA69:AA132" si="23">AVERAGE(P69:Z69)</f>
        <v>1.4523375387559325</v>
      </c>
    </row>
    <row r="70" spans="2:27">
      <c r="B70" s="21" t="s">
        <v>84</v>
      </c>
      <c r="C70" s="113">
        <v>3</v>
      </c>
      <c r="D70" s="130">
        <v>15</v>
      </c>
      <c r="E70" s="126">
        <v>15</v>
      </c>
      <c r="F70" s="133">
        <v>476</v>
      </c>
      <c r="G70" s="51">
        <v>489860.55</v>
      </c>
      <c r="H70" s="55">
        <v>44087.45</v>
      </c>
      <c r="I70" s="51">
        <v>72000</v>
      </c>
      <c r="J70" s="55">
        <v>600</v>
      </c>
      <c r="K70" s="51"/>
      <c r="L70" s="77">
        <v>500</v>
      </c>
      <c r="M70" s="61">
        <v>30</v>
      </c>
      <c r="O70" s="117" t="s">
        <v>84</v>
      </c>
      <c r="P70" s="93">
        <f t="shared" si="12"/>
        <v>1.1565217391304348</v>
      </c>
      <c r="Q70" s="143">
        <f t="shared" si="13"/>
        <v>1.1906202723146748</v>
      </c>
      <c r="R70" s="93">
        <f t="shared" si="14"/>
        <v>1.463235294117647</v>
      </c>
      <c r="S70" s="143">
        <f t="shared" si="15"/>
        <v>2.6303818034118605</v>
      </c>
      <c r="T70" s="93">
        <f t="shared" si="16"/>
        <v>1.0076437862430057</v>
      </c>
      <c r="U70" s="143">
        <f t="shared" si="17"/>
        <v>1.1134274298908047</v>
      </c>
      <c r="V70" s="93">
        <f t="shared" si="18"/>
        <v>1.0135475652196484</v>
      </c>
      <c r="W70" s="143">
        <f t="shared" si="19"/>
        <v>1.003628240878448</v>
      </c>
      <c r="X70" s="93">
        <f t="shared" si="20"/>
        <v>0.99907326178497402</v>
      </c>
      <c r="Y70" s="143">
        <f t="shared" si="21"/>
        <v>1.2465459742734635</v>
      </c>
      <c r="Z70" s="93">
        <f t="shared" si="22"/>
        <v>3.9325842696629216</v>
      </c>
      <c r="AA70" s="13">
        <f t="shared" si="23"/>
        <v>1.5233826942661712</v>
      </c>
    </row>
    <row r="71" spans="2:27">
      <c r="B71" s="21" t="s">
        <v>85</v>
      </c>
      <c r="C71" s="113">
        <v>12</v>
      </c>
      <c r="D71" s="130">
        <v>373.8</v>
      </c>
      <c r="E71" s="126">
        <v>146</v>
      </c>
      <c r="F71" s="133">
        <v>1098</v>
      </c>
      <c r="G71" s="51">
        <v>702982.7</v>
      </c>
      <c r="H71" s="55">
        <v>63268.45</v>
      </c>
      <c r="I71" s="51">
        <v>115709.79</v>
      </c>
      <c r="J71" s="55">
        <v>3194.02</v>
      </c>
      <c r="K71" s="51"/>
      <c r="L71" s="77">
        <v>4000</v>
      </c>
      <c r="M71" s="61">
        <v>1</v>
      </c>
      <c r="O71" s="117" t="s">
        <v>85</v>
      </c>
      <c r="P71" s="93">
        <f t="shared" si="12"/>
        <v>1.8608695652173912</v>
      </c>
      <c r="Q71" s="143">
        <f t="shared" si="13"/>
        <v>6.0759455370650537</v>
      </c>
      <c r="R71" s="93">
        <f t="shared" si="14"/>
        <v>5.7977941176470589</v>
      </c>
      <c r="S71" s="143">
        <f t="shared" si="15"/>
        <v>4.9041429731925259</v>
      </c>
      <c r="T71" s="93">
        <f t="shared" si="16"/>
        <v>1.0109730961273837</v>
      </c>
      <c r="U71" s="143">
        <f t="shared" si="17"/>
        <v>1.1627889630826893</v>
      </c>
      <c r="V71" s="93">
        <f t="shared" si="18"/>
        <v>1.0217906102450744</v>
      </c>
      <c r="W71" s="143">
        <f t="shared" si="19"/>
        <v>1.0209802493657492</v>
      </c>
      <c r="X71" s="93">
        <f t="shared" si="20"/>
        <v>0.99907326178497402</v>
      </c>
      <c r="Y71" s="143">
        <f t="shared" si="21"/>
        <v>3.1224392567889474</v>
      </c>
      <c r="Z71" s="93">
        <f t="shared" si="22"/>
        <v>1</v>
      </c>
      <c r="AA71" s="13">
        <f t="shared" si="23"/>
        <v>2.5433452391378952</v>
      </c>
    </row>
    <row r="72" spans="2:27">
      <c r="B72" s="21" t="s">
        <v>86</v>
      </c>
      <c r="C72" s="113">
        <v>3</v>
      </c>
      <c r="D72" s="130">
        <v>7</v>
      </c>
      <c r="E72" s="126">
        <v>10</v>
      </c>
      <c r="F72" s="133">
        <v>190</v>
      </c>
      <c r="G72" s="51"/>
      <c r="H72" s="55"/>
      <c r="I72" s="51">
        <v>22650.5</v>
      </c>
      <c r="J72" s="55">
        <v>3270.24</v>
      </c>
      <c r="K72" s="51">
        <v>3502</v>
      </c>
      <c r="L72" s="77">
        <v>68</v>
      </c>
      <c r="M72" s="61"/>
      <c r="O72" s="117" t="s">
        <v>86</v>
      </c>
      <c r="P72" s="93">
        <f t="shared" si="12"/>
        <v>1.1565217391304348</v>
      </c>
      <c r="Q72" s="143">
        <f t="shared" si="13"/>
        <v>1.0816944024205748</v>
      </c>
      <c r="R72" s="93">
        <f t="shared" si="14"/>
        <v>1.2977941176470589</v>
      </c>
      <c r="S72" s="143">
        <f t="shared" si="15"/>
        <v>1.5848903330625506</v>
      </c>
      <c r="T72" s="93">
        <f t="shared" si="16"/>
        <v>0.99999137859283005</v>
      </c>
      <c r="U72" s="143">
        <f t="shared" si="17"/>
        <v>0.99997014786585547</v>
      </c>
      <c r="V72" s="93">
        <f t="shared" si="18"/>
        <v>1.0042409510610755</v>
      </c>
      <c r="W72" s="143">
        <f t="shared" si="19"/>
        <v>1.0214901028313748</v>
      </c>
      <c r="X72" s="93">
        <f t="shared" si="20"/>
        <v>1.0453639083264255</v>
      </c>
      <c r="Y72" s="143">
        <f t="shared" si="21"/>
        <v>1.0150071462601238</v>
      </c>
      <c r="Z72" s="93">
        <f t="shared" si="22"/>
        <v>0.898876404494382</v>
      </c>
      <c r="AA72" s="13">
        <f t="shared" si="23"/>
        <v>1.1005309665175171</v>
      </c>
    </row>
    <row r="73" spans="2:27">
      <c r="B73" s="21" t="s">
        <v>87</v>
      </c>
      <c r="C73" s="113">
        <v>6</v>
      </c>
      <c r="D73" s="130">
        <v>12</v>
      </c>
      <c r="E73" s="126">
        <v>8</v>
      </c>
      <c r="F73" s="133">
        <v>166</v>
      </c>
      <c r="G73" s="51">
        <v>6871</v>
      </c>
      <c r="H73" s="55">
        <v>618.4</v>
      </c>
      <c r="I73" s="51">
        <v>41112.230000000003</v>
      </c>
      <c r="J73" s="55">
        <v>525.04999999999995</v>
      </c>
      <c r="K73" s="51"/>
      <c r="L73" s="77">
        <v>1600</v>
      </c>
      <c r="M73" s="61"/>
      <c r="O73" s="117" t="s">
        <v>87</v>
      </c>
      <c r="P73" s="93">
        <f t="shared" si="12"/>
        <v>1.3913043478260869</v>
      </c>
      <c r="Q73" s="143">
        <f t="shared" si="13"/>
        <v>1.1497730711043872</v>
      </c>
      <c r="R73" s="93">
        <f t="shared" si="14"/>
        <v>1.2316176470588236</v>
      </c>
      <c r="S73" s="143">
        <f t="shared" si="15"/>
        <v>1.497156783103168</v>
      </c>
      <c r="T73" s="93">
        <f t="shared" si="16"/>
        <v>1.0000987146356373</v>
      </c>
      <c r="U73" s="143">
        <f t="shared" si="17"/>
        <v>1.0015615754309388</v>
      </c>
      <c r="V73" s="93">
        <f t="shared" si="18"/>
        <v>1.0077225708912612</v>
      </c>
      <c r="W73" s="143">
        <f t="shared" si="19"/>
        <v>1.0031268827408382</v>
      </c>
      <c r="X73" s="93">
        <f t="shared" si="20"/>
        <v>0.99907326178497402</v>
      </c>
      <c r="Y73" s="143">
        <f t="shared" si="21"/>
        <v>1.8361124344926156</v>
      </c>
      <c r="Z73" s="93">
        <f t="shared" si="22"/>
        <v>0.898876404494382</v>
      </c>
      <c r="AA73" s="13">
        <f t="shared" si="23"/>
        <v>1.1833112448693739</v>
      </c>
    </row>
    <row r="74" spans="2:27">
      <c r="B74" s="21" t="s">
        <v>88</v>
      </c>
      <c r="C74" s="113">
        <v>5</v>
      </c>
      <c r="D74" s="130">
        <v>16</v>
      </c>
      <c r="E74" s="126">
        <v>20</v>
      </c>
      <c r="F74" s="133">
        <v>164</v>
      </c>
      <c r="G74" s="51">
        <v>411442.33</v>
      </c>
      <c r="H74" s="55">
        <v>37029.81</v>
      </c>
      <c r="I74" s="51">
        <v>14590.46</v>
      </c>
      <c r="J74" s="55">
        <v>12265.12</v>
      </c>
      <c r="K74" s="51"/>
      <c r="L74" s="77">
        <v>483</v>
      </c>
      <c r="M74" s="61">
        <v>17</v>
      </c>
      <c r="O74" s="117" t="s">
        <v>88</v>
      </c>
      <c r="P74" s="93">
        <f t="shared" si="12"/>
        <v>1.3130434782608695</v>
      </c>
      <c r="Q74" s="143">
        <f t="shared" si="13"/>
        <v>1.2042360060514372</v>
      </c>
      <c r="R74" s="93">
        <f t="shared" si="14"/>
        <v>1.6286764705882353</v>
      </c>
      <c r="S74" s="143">
        <f t="shared" si="15"/>
        <v>1.4898456539398863</v>
      </c>
      <c r="T74" s="93">
        <f t="shared" si="16"/>
        <v>1.0064187678441141</v>
      </c>
      <c r="U74" s="143">
        <f t="shared" si="17"/>
        <v>1.0952648767853164</v>
      </c>
      <c r="V74" s="93">
        <f t="shared" si="18"/>
        <v>1.0027209420967969</v>
      </c>
      <c r="W74" s="143">
        <f t="shared" si="19"/>
        <v>1.0816589658710789</v>
      </c>
      <c r="X74" s="93">
        <f t="shared" si="20"/>
        <v>0.99907326178497402</v>
      </c>
      <c r="Y74" s="143">
        <f t="shared" si="21"/>
        <v>1.2374344926155312</v>
      </c>
      <c r="Z74" s="93">
        <f t="shared" si="22"/>
        <v>2.6179775280898876</v>
      </c>
      <c r="AA74" s="13">
        <f t="shared" si="23"/>
        <v>1.3342136767207389</v>
      </c>
    </row>
    <row r="75" spans="2:27">
      <c r="B75" s="21" t="s">
        <v>89</v>
      </c>
      <c r="C75" s="113">
        <v>2</v>
      </c>
      <c r="D75" s="130">
        <v>18</v>
      </c>
      <c r="E75" s="126">
        <v>18</v>
      </c>
      <c r="F75" s="133">
        <v>207</v>
      </c>
      <c r="G75" s="51">
        <v>611000</v>
      </c>
      <c r="H75" s="55">
        <v>54990</v>
      </c>
      <c r="I75" s="51">
        <v>72233.5</v>
      </c>
      <c r="J75" s="55">
        <v>3481</v>
      </c>
      <c r="K75" s="51">
        <v>10366.5</v>
      </c>
      <c r="L75" s="77">
        <v>649</v>
      </c>
      <c r="M75" s="61">
        <v>1</v>
      </c>
      <c r="O75" s="117" t="s">
        <v>89</v>
      </c>
      <c r="P75" s="93">
        <f t="shared" si="12"/>
        <v>1.0782608695652174</v>
      </c>
      <c r="Q75" s="143">
        <f t="shared" si="13"/>
        <v>1.2314674735249622</v>
      </c>
      <c r="R75" s="93">
        <f t="shared" si="14"/>
        <v>1.5625</v>
      </c>
      <c r="S75" s="143">
        <f t="shared" si="15"/>
        <v>1.6470349309504468</v>
      </c>
      <c r="T75" s="93">
        <f t="shared" si="16"/>
        <v>1.0095361787900643</v>
      </c>
      <c r="U75" s="143">
        <f t="shared" si="17"/>
        <v>1.1414847044698768</v>
      </c>
      <c r="V75" s="93">
        <f t="shared" si="18"/>
        <v>1.0135916000002649</v>
      </c>
      <c r="W75" s="143">
        <f t="shared" si="19"/>
        <v>1.0228999259278748</v>
      </c>
      <c r="X75" s="93">
        <f t="shared" si="20"/>
        <v>1.1361012421881596</v>
      </c>
      <c r="Y75" s="143">
        <f t="shared" si="21"/>
        <v>1.3264054311576943</v>
      </c>
      <c r="Z75" s="93">
        <f t="shared" si="22"/>
        <v>1</v>
      </c>
      <c r="AA75" s="13">
        <f t="shared" si="23"/>
        <v>1.1972074869613236</v>
      </c>
    </row>
    <row r="76" spans="2:27">
      <c r="B76" s="21" t="s">
        <v>90</v>
      </c>
      <c r="C76" s="113">
        <v>3</v>
      </c>
      <c r="D76" s="130">
        <v>28</v>
      </c>
      <c r="E76" s="126">
        <v>56</v>
      </c>
      <c r="F76" s="133">
        <v>231</v>
      </c>
      <c r="G76" s="51">
        <v>757889</v>
      </c>
      <c r="H76" s="55">
        <v>68210.02</v>
      </c>
      <c r="I76" s="51">
        <v>57000</v>
      </c>
      <c r="J76" s="55">
        <v>2000</v>
      </c>
      <c r="K76" s="51"/>
      <c r="L76" s="77">
        <v>1043</v>
      </c>
      <c r="M76" s="61">
        <v>3</v>
      </c>
      <c r="O76" s="117" t="s">
        <v>90</v>
      </c>
      <c r="P76" s="93">
        <f t="shared" si="12"/>
        <v>1.1565217391304348</v>
      </c>
      <c r="Q76" s="143">
        <f t="shared" si="13"/>
        <v>1.367624810892587</v>
      </c>
      <c r="R76" s="93">
        <f t="shared" si="14"/>
        <v>2.8198529411764706</v>
      </c>
      <c r="S76" s="143">
        <f t="shared" si="15"/>
        <v>1.7347684809098296</v>
      </c>
      <c r="T76" s="93">
        <f t="shared" si="16"/>
        <v>1.0118308206168591</v>
      </c>
      <c r="U76" s="143">
        <f t="shared" si="17"/>
        <v>1.1755058950244557</v>
      </c>
      <c r="V76" s="93">
        <f t="shared" si="18"/>
        <v>1.0107187784562852</v>
      </c>
      <c r="W76" s="143">
        <f t="shared" si="19"/>
        <v>1.0129931693995162</v>
      </c>
      <c r="X76" s="93">
        <f t="shared" si="20"/>
        <v>0.99907326178497402</v>
      </c>
      <c r="Y76" s="143">
        <f t="shared" si="21"/>
        <v>1.5375774178180086</v>
      </c>
      <c r="Z76" s="93">
        <f t="shared" si="22"/>
        <v>1.202247191011236</v>
      </c>
      <c r="AA76" s="13">
        <f t="shared" si="23"/>
        <v>1.3662467732927868</v>
      </c>
    </row>
    <row r="77" spans="2:27">
      <c r="B77" s="21" t="s">
        <v>91</v>
      </c>
      <c r="C77" s="113">
        <v>3</v>
      </c>
      <c r="D77" s="130">
        <v>5</v>
      </c>
      <c r="E77" s="126">
        <v>5</v>
      </c>
      <c r="F77" s="133">
        <v>171</v>
      </c>
      <c r="G77" s="51">
        <v>224053.33</v>
      </c>
      <c r="H77" s="55">
        <v>20164.8</v>
      </c>
      <c r="I77" s="51">
        <v>32657.86</v>
      </c>
      <c r="J77" s="55">
        <v>5777.01</v>
      </c>
      <c r="K77" s="51"/>
      <c r="L77" s="77">
        <v>869</v>
      </c>
      <c r="M77" s="61">
        <v>30</v>
      </c>
      <c r="O77" s="117" t="s">
        <v>91</v>
      </c>
      <c r="P77" s="93">
        <f t="shared" si="12"/>
        <v>1.1565217391304348</v>
      </c>
      <c r="Q77" s="143">
        <f t="shared" si="13"/>
        <v>1.05446293494705</v>
      </c>
      <c r="R77" s="93">
        <f t="shared" si="14"/>
        <v>1.1323529411764706</v>
      </c>
      <c r="S77" s="143">
        <f t="shared" si="15"/>
        <v>1.515434606011373</v>
      </c>
      <c r="T77" s="93">
        <f t="shared" si="16"/>
        <v>1.0034914510451622</v>
      </c>
      <c r="U77" s="143">
        <f t="shared" si="17"/>
        <v>1.0518634508483753</v>
      </c>
      <c r="V77" s="93">
        <f t="shared" si="18"/>
        <v>1.0061281968946896</v>
      </c>
      <c r="W77" s="143">
        <f t="shared" si="19"/>
        <v>1.0382584755947732</v>
      </c>
      <c r="X77" s="93">
        <f t="shared" si="20"/>
        <v>0.99907326178497402</v>
      </c>
      <c r="Y77" s="143">
        <f t="shared" si="21"/>
        <v>1.4443187232015244</v>
      </c>
      <c r="Z77" s="93">
        <f t="shared" si="22"/>
        <v>3.9325842696629216</v>
      </c>
      <c r="AA77" s="13">
        <f t="shared" si="23"/>
        <v>1.3940445500270682</v>
      </c>
    </row>
    <row r="78" spans="2:27">
      <c r="B78" s="21" t="s">
        <v>92</v>
      </c>
      <c r="C78" s="113">
        <v>4</v>
      </c>
      <c r="D78" s="130">
        <v>40</v>
      </c>
      <c r="E78" s="126">
        <v>20</v>
      </c>
      <c r="F78" s="133">
        <v>473</v>
      </c>
      <c r="G78" s="51">
        <v>4067281.56</v>
      </c>
      <c r="H78" s="55">
        <v>366055.34</v>
      </c>
      <c r="I78" s="51">
        <v>54693.01</v>
      </c>
      <c r="J78" s="55">
        <v>6905.62</v>
      </c>
      <c r="K78" s="51">
        <v>5702.39</v>
      </c>
      <c r="L78" s="77">
        <v>2007</v>
      </c>
      <c r="M78" s="61">
        <v>30</v>
      </c>
      <c r="O78" s="117" t="s">
        <v>92</v>
      </c>
      <c r="P78" s="93">
        <f t="shared" si="12"/>
        <v>1.2347826086956522</v>
      </c>
      <c r="Q78" s="143">
        <f t="shared" si="13"/>
        <v>1.5310136157337366</v>
      </c>
      <c r="R78" s="93">
        <f t="shared" si="14"/>
        <v>1.6286764705882353</v>
      </c>
      <c r="S78" s="143">
        <f t="shared" si="15"/>
        <v>2.6194151096669374</v>
      </c>
      <c r="T78" s="93">
        <f t="shared" si="16"/>
        <v>1.0635288414996968</v>
      </c>
      <c r="U78" s="143">
        <f t="shared" si="17"/>
        <v>1.9419988645895185</v>
      </c>
      <c r="V78" s="93">
        <f t="shared" si="18"/>
        <v>1.0102837129379378</v>
      </c>
      <c r="W78" s="143">
        <f t="shared" si="19"/>
        <v>1.0458080127220324</v>
      </c>
      <c r="X78" s="93">
        <f t="shared" si="20"/>
        <v>1.0744494239584483</v>
      </c>
      <c r="Y78" s="143">
        <f t="shared" si="21"/>
        <v>2.0542520247737017</v>
      </c>
      <c r="Z78" s="93">
        <f t="shared" si="22"/>
        <v>3.9325842696629216</v>
      </c>
      <c r="AA78" s="13">
        <f t="shared" si="23"/>
        <v>1.7397084504389833</v>
      </c>
    </row>
    <row r="79" spans="2:27">
      <c r="B79" s="21" t="s">
        <v>93</v>
      </c>
      <c r="C79" s="113">
        <v>6</v>
      </c>
      <c r="D79" s="130">
        <v>22.5</v>
      </c>
      <c r="E79" s="126">
        <v>15</v>
      </c>
      <c r="F79" s="133">
        <v>379</v>
      </c>
      <c r="G79" s="51">
        <v>3014917.22</v>
      </c>
      <c r="H79" s="55">
        <v>271342.55</v>
      </c>
      <c r="I79" s="51">
        <v>11098</v>
      </c>
      <c r="J79" s="55">
        <v>2476.7399999999998</v>
      </c>
      <c r="K79" s="51">
        <v>22862.560000000001</v>
      </c>
      <c r="L79" s="77">
        <v>1250</v>
      </c>
      <c r="M79" s="61">
        <v>30</v>
      </c>
      <c r="O79" s="117" t="s">
        <v>93</v>
      </c>
      <c r="P79" s="93">
        <f t="shared" si="12"/>
        <v>1.3913043478260869</v>
      </c>
      <c r="Q79" s="143">
        <f t="shared" si="13"/>
        <v>1.2927382753403933</v>
      </c>
      <c r="R79" s="93">
        <f t="shared" si="14"/>
        <v>1.463235294117647</v>
      </c>
      <c r="S79" s="143">
        <f t="shared" si="15"/>
        <v>2.2757920389926891</v>
      </c>
      <c r="T79" s="93">
        <f t="shared" si="16"/>
        <v>1.0470892222525701</v>
      </c>
      <c r="U79" s="143">
        <f t="shared" si="17"/>
        <v>1.6982593031859947</v>
      </c>
      <c r="V79" s="93">
        <f t="shared" si="18"/>
        <v>1.0020623137888252</v>
      </c>
      <c r="W79" s="143">
        <f t="shared" si="19"/>
        <v>1.0161821951303263</v>
      </c>
      <c r="X79" s="93">
        <f t="shared" si="20"/>
        <v>1.3012784827994588</v>
      </c>
      <c r="Y79" s="143">
        <f t="shared" si="21"/>
        <v>1.6485231062410672</v>
      </c>
      <c r="Z79" s="93">
        <f t="shared" si="22"/>
        <v>3.9325842696629216</v>
      </c>
      <c r="AA79" s="13">
        <f t="shared" si="23"/>
        <v>1.6426408044852712</v>
      </c>
    </row>
    <row r="80" spans="2:27">
      <c r="B80" s="21" t="s">
        <v>94</v>
      </c>
      <c r="C80" s="113">
        <v>6</v>
      </c>
      <c r="D80" s="130">
        <v>45</v>
      </c>
      <c r="E80" s="126">
        <v>30</v>
      </c>
      <c r="F80" s="133">
        <v>365</v>
      </c>
      <c r="G80" s="51">
        <v>1111111.1100000001</v>
      </c>
      <c r="H80" s="55">
        <v>100000</v>
      </c>
      <c r="I80" s="51"/>
      <c r="J80" s="55"/>
      <c r="K80" s="51"/>
      <c r="L80" s="77">
        <v>1200</v>
      </c>
      <c r="M80" s="61">
        <v>30</v>
      </c>
      <c r="O80" s="117" t="s">
        <v>94</v>
      </c>
      <c r="P80" s="93">
        <f t="shared" si="12"/>
        <v>1.3913043478260869</v>
      </c>
      <c r="Q80" s="143">
        <f t="shared" si="13"/>
        <v>1.5990922844175492</v>
      </c>
      <c r="R80" s="93">
        <f t="shared" si="14"/>
        <v>1.9595588235294117</v>
      </c>
      <c r="S80" s="143">
        <f t="shared" si="15"/>
        <v>2.2246141348497157</v>
      </c>
      <c r="T80" s="93">
        <f t="shared" si="16"/>
        <v>1.0173487166319091</v>
      </c>
      <c r="U80" s="143">
        <f t="shared" si="17"/>
        <v>1.2573161318702586</v>
      </c>
      <c r="V80" s="93">
        <f t="shared" si="18"/>
        <v>0.99996938875550467</v>
      </c>
      <c r="W80" s="143">
        <f t="shared" si="19"/>
        <v>0.99961470008370468</v>
      </c>
      <c r="X80" s="93">
        <f t="shared" si="20"/>
        <v>0.99907326178497402</v>
      </c>
      <c r="Y80" s="143">
        <f t="shared" si="21"/>
        <v>1.6217246307765603</v>
      </c>
      <c r="Z80" s="93">
        <f t="shared" si="22"/>
        <v>3.9325842696629216</v>
      </c>
      <c r="AA80" s="13">
        <f t="shared" si="23"/>
        <v>1.6365636991080541</v>
      </c>
    </row>
    <row r="81" spans="2:27">
      <c r="B81" s="21" t="s">
        <v>95</v>
      </c>
      <c r="C81" s="113">
        <v>10</v>
      </c>
      <c r="D81" s="130">
        <v>30</v>
      </c>
      <c r="E81" s="126">
        <v>15</v>
      </c>
      <c r="F81" s="133">
        <v>464</v>
      </c>
      <c r="G81" s="51">
        <v>857047.78</v>
      </c>
      <c r="H81" s="55">
        <v>771344.3</v>
      </c>
      <c r="I81" s="51">
        <v>132000</v>
      </c>
      <c r="J81" s="55">
        <v>18000</v>
      </c>
      <c r="K81" s="51">
        <v>12000</v>
      </c>
      <c r="L81" s="77">
        <v>1343</v>
      </c>
      <c r="M81" s="61"/>
      <c r="O81" s="117" t="s">
        <v>95</v>
      </c>
      <c r="P81" s="93">
        <f t="shared" si="12"/>
        <v>1.7043478260869565</v>
      </c>
      <c r="Q81" s="143">
        <f t="shared" si="13"/>
        <v>1.3948562783661118</v>
      </c>
      <c r="R81" s="93">
        <f t="shared" si="14"/>
        <v>1.463235294117647</v>
      </c>
      <c r="S81" s="143">
        <f t="shared" si="15"/>
        <v>2.586515028432169</v>
      </c>
      <c r="T81" s="93">
        <f t="shared" si="16"/>
        <v>1.0133798398360105</v>
      </c>
      <c r="U81" s="143">
        <f t="shared" si="17"/>
        <v>2.9849937267627302</v>
      </c>
      <c r="V81" s="93">
        <f t="shared" si="18"/>
        <v>1.0248627122731016</v>
      </c>
      <c r="W81" s="143">
        <f t="shared" si="19"/>
        <v>1.1200209239260099</v>
      </c>
      <c r="X81" s="93">
        <f t="shared" si="20"/>
        <v>1.1576934098424889</v>
      </c>
      <c r="Y81" s="143">
        <f t="shared" si="21"/>
        <v>1.69836827060505</v>
      </c>
      <c r="Z81" s="93">
        <f t="shared" si="22"/>
        <v>0.898876404494382</v>
      </c>
      <c r="AA81" s="13">
        <f t="shared" si="23"/>
        <v>1.5497408831584232</v>
      </c>
    </row>
    <row r="82" spans="2:27">
      <c r="B82" s="21" t="s">
        <v>96</v>
      </c>
      <c r="C82" s="113">
        <v>2</v>
      </c>
      <c r="D82" s="130">
        <v>1</v>
      </c>
      <c r="E82" s="126">
        <v>10</v>
      </c>
      <c r="F82" s="133">
        <v>178</v>
      </c>
      <c r="G82" s="51">
        <v>54824.44</v>
      </c>
      <c r="H82" s="55">
        <v>4934.2</v>
      </c>
      <c r="I82" s="51">
        <v>24687.62</v>
      </c>
      <c r="J82" s="55">
        <v>1792.28</v>
      </c>
      <c r="K82" s="51">
        <v>1590.71</v>
      </c>
      <c r="L82" s="77">
        <v>314</v>
      </c>
      <c r="M82" s="61"/>
      <c r="O82" s="117" t="s">
        <v>96</v>
      </c>
      <c r="P82" s="93">
        <f t="shared" si="12"/>
        <v>1.0782608695652174</v>
      </c>
      <c r="Q82" s="143">
        <f t="shared" si="13"/>
        <v>1</v>
      </c>
      <c r="R82" s="93">
        <f t="shared" si="14"/>
        <v>1.2977941176470589</v>
      </c>
      <c r="S82" s="143">
        <f t="shared" si="15"/>
        <v>1.5410235580828595</v>
      </c>
      <c r="T82" s="93">
        <f t="shared" si="16"/>
        <v>1.0008478242977814</v>
      </c>
      <c r="U82" s="143">
        <f t="shared" si="17"/>
        <v>1.0126681134086006</v>
      </c>
      <c r="V82" s="93">
        <f t="shared" si="18"/>
        <v>1.0046251229338343</v>
      </c>
      <c r="W82" s="143">
        <f t="shared" si="19"/>
        <v>1.011603681576376</v>
      </c>
      <c r="X82" s="93">
        <f t="shared" si="20"/>
        <v>1.0200998164280215</v>
      </c>
      <c r="Y82" s="143">
        <f t="shared" si="21"/>
        <v>1.1468556455454979</v>
      </c>
      <c r="Z82" s="93">
        <f t="shared" si="22"/>
        <v>0.898876404494382</v>
      </c>
      <c r="AA82" s="13">
        <f t="shared" si="23"/>
        <v>1.0920595594526938</v>
      </c>
    </row>
    <row r="83" spans="2:27">
      <c r="B83" s="21" t="s">
        <v>97</v>
      </c>
      <c r="C83" s="113">
        <v>4</v>
      </c>
      <c r="D83" s="130">
        <v>11</v>
      </c>
      <c r="E83" s="126">
        <v>6</v>
      </c>
      <c r="F83" s="133">
        <v>165</v>
      </c>
      <c r="G83" s="51">
        <v>33816</v>
      </c>
      <c r="H83" s="55">
        <v>6006.6</v>
      </c>
      <c r="I83" s="51">
        <v>88921</v>
      </c>
      <c r="J83" s="55">
        <v>6011</v>
      </c>
      <c r="K83" s="51"/>
      <c r="L83" s="77">
        <v>473</v>
      </c>
      <c r="M83" s="61"/>
      <c r="O83" s="117" t="s">
        <v>97</v>
      </c>
      <c r="P83" s="93">
        <f t="shared" si="12"/>
        <v>1.2347826086956522</v>
      </c>
      <c r="Q83" s="143">
        <f t="shared" si="13"/>
        <v>1.1361573373676248</v>
      </c>
      <c r="R83" s="93">
        <f t="shared" si="14"/>
        <v>1.1654411764705883</v>
      </c>
      <c r="S83" s="143">
        <f t="shared" si="15"/>
        <v>1.4935012185215273</v>
      </c>
      <c r="T83" s="93">
        <f t="shared" si="16"/>
        <v>1.0005196387621749</v>
      </c>
      <c r="U83" s="143">
        <f t="shared" si="17"/>
        <v>1.015427891741064</v>
      </c>
      <c r="V83" s="93">
        <f t="shared" si="18"/>
        <v>1.0167386252745065</v>
      </c>
      <c r="W83" s="143">
        <f t="shared" si="19"/>
        <v>1.0398236896123767</v>
      </c>
      <c r="X83" s="93">
        <f t="shared" si="20"/>
        <v>0.99907326178497402</v>
      </c>
      <c r="Y83" s="143">
        <f t="shared" si="21"/>
        <v>1.2320747975226298</v>
      </c>
      <c r="Z83" s="93">
        <f t="shared" si="22"/>
        <v>0.898876404494382</v>
      </c>
      <c r="AA83" s="13">
        <f t="shared" si="23"/>
        <v>1.1120378772952273</v>
      </c>
    </row>
    <row r="84" spans="2:27">
      <c r="B84" s="21" t="s">
        <v>98</v>
      </c>
      <c r="C84" s="113">
        <v>3</v>
      </c>
      <c r="D84" s="130">
        <v>7.5</v>
      </c>
      <c r="E84" s="126">
        <v>5</v>
      </c>
      <c r="F84" s="133">
        <v>134</v>
      </c>
      <c r="G84" s="51">
        <v>80486.77</v>
      </c>
      <c r="H84" s="55">
        <v>7243.81</v>
      </c>
      <c r="I84" s="51">
        <v>34324.46</v>
      </c>
      <c r="J84" s="55">
        <v>4119.91</v>
      </c>
      <c r="K84" s="51"/>
      <c r="L84" s="77">
        <v>200</v>
      </c>
      <c r="M84" s="61"/>
      <c r="O84" s="117" t="s">
        <v>98</v>
      </c>
      <c r="P84" s="93">
        <f t="shared" si="12"/>
        <v>1.1565217391304348</v>
      </c>
      <c r="Q84" s="143">
        <f t="shared" si="13"/>
        <v>1.0885022692889561</v>
      </c>
      <c r="R84" s="93">
        <f t="shared" si="14"/>
        <v>1.1323529411764706</v>
      </c>
      <c r="S84" s="143">
        <f t="shared" si="15"/>
        <v>1.380178716490658</v>
      </c>
      <c r="T84" s="93">
        <f t="shared" si="16"/>
        <v>1.0012487110611945</v>
      </c>
      <c r="U84" s="143">
        <f t="shared" si="17"/>
        <v>1.0186118019897648</v>
      </c>
      <c r="V84" s="93">
        <f t="shared" si="18"/>
        <v>1.0064424939626775</v>
      </c>
      <c r="W84" s="143">
        <f t="shared" si="19"/>
        <v>1.0271737448431575</v>
      </c>
      <c r="X84" s="93">
        <f t="shared" si="20"/>
        <v>0.99907326178497402</v>
      </c>
      <c r="Y84" s="143">
        <f t="shared" si="21"/>
        <v>1.0857551214864221</v>
      </c>
      <c r="Z84" s="93">
        <f t="shared" si="22"/>
        <v>0.898876404494382</v>
      </c>
      <c r="AA84" s="13">
        <f t="shared" si="23"/>
        <v>1.0722488368826448</v>
      </c>
    </row>
    <row r="85" spans="2:27">
      <c r="B85" s="21" t="s">
        <v>99</v>
      </c>
      <c r="C85" s="113">
        <v>3</v>
      </c>
      <c r="D85" s="130">
        <v>8.3000000000000007</v>
      </c>
      <c r="E85" s="126">
        <v>5</v>
      </c>
      <c r="F85" s="133">
        <v>100</v>
      </c>
      <c r="G85" s="51">
        <v>444444.44</v>
      </c>
      <c r="H85" s="55">
        <v>4000</v>
      </c>
      <c r="I85" s="51">
        <v>40800</v>
      </c>
      <c r="J85" s="55">
        <v>6000</v>
      </c>
      <c r="K85" s="51"/>
      <c r="L85" s="77">
        <v>775</v>
      </c>
      <c r="M85" s="61"/>
      <c r="O85" s="117" t="s">
        <v>99</v>
      </c>
      <c r="P85" s="93">
        <f t="shared" si="12"/>
        <v>1.1565217391304348</v>
      </c>
      <c r="Q85" s="143">
        <f t="shared" si="13"/>
        <v>1.0993948562783662</v>
      </c>
      <c r="R85" s="93">
        <f t="shared" si="14"/>
        <v>1.1323529411764706</v>
      </c>
      <c r="S85" s="143">
        <f t="shared" si="15"/>
        <v>1.2558895207148659</v>
      </c>
      <c r="T85" s="93">
        <f t="shared" si="16"/>
        <v>1.0069343137459752</v>
      </c>
      <c r="U85" s="143">
        <f t="shared" si="17"/>
        <v>1.0102639872260315</v>
      </c>
      <c r="V85" s="93">
        <f t="shared" si="18"/>
        <v>1.0076636887518529</v>
      </c>
      <c r="W85" s="143">
        <f t="shared" si="19"/>
        <v>1.0397501080311398</v>
      </c>
      <c r="X85" s="93">
        <f t="shared" si="20"/>
        <v>0.99907326178497402</v>
      </c>
      <c r="Y85" s="143">
        <f t="shared" si="21"/>
        <v>1.3939375893282515</v>
      </c>
      <c r="Z85" s="93">
        <f t="shared" si="22"/>
        <v>0.898876404494382</v>
      </c>
      <c r="AA85" s="13">
        <f t="shared" si="23"/>
        <v>1.0909689464238859</v>
      </c>
    </row>
    <row r="86" spans="2:27">
      <c r="B86" s="21" t="s">
        <v>100</v>
      </c>
      <c r="C86" s="113">
        <v>1</v>
      </c>
      <c r="D86" s="130">
        <v>5</v>
      </c>
      <c r="E86" s="126">
        <v>3</v>
      </c>
      <c r="F86" s="133">
        <v>89</v>
      </c>
      <c r="G86" s="51">
        <v>75565.77</v>
      </c>
      <c r="H86" s="55">
        <v>6800.92</v>
      </c>
      <c r="I86" s="51">
        <v>31466.77</v>
      </c>
      <c r="J86" s="55"/>
      <c r="K86" s="51">
        <v>1651.03</v>
      </c>
      <c r="L86" s="77">
        <v>600</v>
      </c>
      <c r="M86" s="61"/>
      <c r="O86" s="117" t="s">
        <v>100</v>
      </c>
      <c r="P86" s="93">
        <f t="shared" si="12"/>
        <v>1</v>
      </c>
      <c r="Q86" s="143">
        <f t="shared" si="13"/>
        <v>1.05446293494705</v>
      </c>
      <c r="R86" s="93">
        <f t="shared" si="14"/>
        <v>1.0661764705882353</v>
      </c>
      <c r="S86" s="143">
        <f t="shared" si="15"/>
        <v>1.2156783103168156</v>
      </c>
      <c r="T86" s="93">
        <f t="shared" si="16"/>
        <v>1.0011718371466765</v>
      </c>
      <c r="U86" s="143">
        <f t="shared" si="17"/>
        <v>1.0174720423612078</v>
      </c>
      <c r="V86" s="93">
        <f t="shared" si="18"/>
        <v>1.0059035742529578</v>
      </c>
      <c r="W86" s="143">
        <f t="shared" si="19"/>
        <v>0.99961470008370468</v>
      </c>
      <c r="X86" s="93">
        <f t="shared" si="20"/>
        <v>1.0208971470389239</v>
      </c>
      <c r="Y86" s="143">
        <f t="shared" si="21"/>
        <v>1.3001429252024774</v>
      </c>
      <c r="Z86" s="93">
        <f t="shared" si="22"/>
        <v>0.898876404494382</v>
      </c>
      <c r="AA86" s="13">
        <f t="shared" si="23"/>
        <v>1.05276330422113</v>
      </c>
    </row>
    <row r="87" spans="2:27">
      <c r="B87" s="21" t="s">
        <v>101</v>
      </c>
      <c r="C87" s="113">
        <v>2</v>
      </c>
      <c r="D87" s="130">
        <v>33</v>
      </c>
      <c r="E87" s="126">
        <v>12</v>
      </c>
      <c r="F87" s="133">
        <v>198</v>
      </c>
      <c r="G87" s="51">
        <v>80997.88</v>
      </c>
      <c r="H87" s="55">
        <v>7289.81</v>
      </c>
      <c r="I87" s="51">
        <v>108720</v>
      </c>
      <c r="J87" s="55">
        <v>8130</v>
      </c>
      <c r="K87" s="51">
        <v>2268</v>
      </c>
      <c r="L87" s="77">
        <v>500</v>
      </c>
      <c r="M87" s="61">
        <v>30</v>
      </c>
      <c r="O87" s="117" t="s">
        <v>101</v>
      </c>
      <c r="P87" s="93">
        <f t="shared" si="12"/>
        <v>1.0782608695652174</v>
      </c>
      <c r="Q87" s="143">
        <f t="shared" si="13"/>
        <v>1.4357034795763994</v>
      </c>
      <c r="R87" s="93">
        <f t="shared" si="14"/>
        <v>1.3639705882352942</v>
      </c>
      <c r="S87" s="143">
        <f t="shared" si="15"/>
        <v>1.6141348497156782</v>
      </c>
      <c r="T87" s="93">
        <f t="shared" si="16"/>
        <v>1.0012566954193431</v>
      </c>
      <c r="U87" s="143">
        <f t="shared" si="17"/>
        <v>1.0187301811424068</v>
      </c>
      <c r="V87" s="93">
        <f t="shared" si="18"/>
        <v>1.0204724352163619</v>
      </c>
      <c r="W87" s="143">
        <f t="shared" si="19"/>
        <v>1.0539981778524792</v>
      </c>
      <c r="X87" s="93">
        <f t="shared" si="20"/>
        <v>1.0290524697678443</v>
      </c>
      <c r="Y87" s="143">
        <f t="shared" si="21"/>
        <v>1.2465459742734635</v>
      </c>
      <c r="Z87" s="93">
        <f t="shared" si="22"/>
        <v>3.9325842696629216</v>
      </c>
      <c r="AA87" s="13">
        <f t="shared" si="23"/>
        <v>1.4358827264024916</v>
      </c>
    </row>
    <row r="88" spans="2:27">
      <c r="B88" s="21" t="s">
        <v>102</v>
      </c>
      <c r="C88" s="113">
        <v>5</v>
      </c>
      <c r="D88" s="130">
        <v>10</v>
      </c>
      <c r="E88" s="126">
        <v>4</v>
      </c>
      <c r="F88" s="133">
        <v>110</v>
      </c>
      <c r="G88" s="51">
        <v>640040</v>
      </c>
      <c r="H88" s="55">
        <v>51998.58</v>
      </c>
      <c r="I88" s="51">
        <v>26448</v>
      </c>
      <c r="J88" s="55">
        <v>2160</v>
      </c>
      <c r="K88" s="51"/>
      <c r="L88" s="77">
        <v>855</v>
      </c>
      <c r="M88" s="61">
        <v>30</v>
      </c>
      <c r="O88" s="117" t="s">
        <v>102</v>
      </c>
      <c r="P88" s="93">
        <f t="shared" si="12"/>
        <v>1.3130434782608695</v>
      </c>
      <c r="Q88" s="143">
        <f t="shared" si="13"/>
        <v>1.1225416036308624</v>
      </c>
      <c r="R88" s="93">
        <f t="shared" si="14"/>
        <v>1.099264705882353</v>
      </c>
      <c r="S88" s="143">
        <f t="shared" si="15"/>
        <v>1.2924451665312753</v>
      </c>
      <c r="T88" s="93">
        <f t="shared" si="16"/>
        <v>1.0099898301775074</v>
      </c>
      <c r="U88" s="143">
        <f t="shared" si="17"/>
        <v>1.1337864052351723</v>
      </c>
      <c r="V88" s="93">
        <f t="shared" si="18"/>
        <v>1.0049571055766668</v>
      </c>
      <c r="W88" s="143">
        <f t="shared" si="19"/>
        <v>1.0140634469447813</v>
      </c>
      <c r="X88" s="93">
        <f t="shared" si="20"/>
        <v>0.99907326178497402</v>
      </c>
      <c r="Y88" s="143">
        <f t="shared" si="21"/>
        <v>1.4368151500714625</v>
      </c>
      <c r="Z88" s="93">
        <f t="shared" si="22"/>
        <v>3.9325842696629216</v>
      </c>
      <c r="AA88" s="13">
        <f t="shared" si="23"/>
        <v>1.3962331294326222</v>
      </c>
    </row>
    <row r="89" spans="2:27">
      <c r="B89" s="21" t="s">
        <v>103</v>
      </c>
      <c r="C89" s="113">
        <v>4</v>
      </c>
      <c r="D89" s="130">
        <v>12</v>
      </c>
      <c r="E89" s="126">
        <v>6</v>
      </c>
      <c r="F89" s="133">
        <v>127</v>
      </c>
      <c r="G89" s="51"/>
      <c r="H89" s="55"/>
      <c r="I89" s="51">
        <v>28000</v>
      </c>
      <c r="J89" s="55">
        <v>2900</v>
      </c>
      <c r="K89" s="51"/>
      <c r="L89" s="77">
        <v>500</v>
      </c>
      <c r="M89" s="61"/>
      <c r="O89" s="117" t="s">
        <v>103</v>
      </c>
      <c r="P89" s="93">
        <f t="shared" si="12"/>
        <v>1.2347826086956522</v>
      </c>
      <c r="Q89" s="143">
        <f t="shared" si="13"/>
        <v>1.1497730711043872</v>
      </c>
      <c r="R89" s="93">
        <f t="shared" si="14"/>
        <v>1.1654411764705883</v>
      </c>
      <c r="S89" s="143">
        <f t="shared" si="15"/>
        <v>1.3545897644191713</v>
      </c>
      <c r="T89" s="93">
        <f t="shared" si="16"/>
        <v>0.99999137859283005</v>
      </c>
      <c r="U89" s="143">
        <f t="shared" si="17"/>
        <v>0.99997014786585547</v>
      </c>
      <c r="V89" s="93">
        <f t="shared" si="18"/>
        <v>1.005249790713783</v>
      </c>
      <c r="W89" s="143">
        <f t="shared" si="19"/>
        <v>1.0190134805916315</v>
      </c>
      <c r="X89" s="93">
        <f t="shared" si="20"/>
        <v>0.99907326178497402</v>
      </c>
      <c r="Y89" s="143">
        <f t="shared" si="21"/>
        <v>1.2465459742734635</v>
      </c>
      <c r="Z89" s="93">
        <f t="shared" si="22"/>
        <v>0.898876404494382</v>
      </c>
      <c r="AA89" s="13">
        <f t="shared" si="23"/>
        <v>1.0975733690006106</v>
      </c>
    </row>
    <row r="90" spans="2:27">
      <c r="B90" s="21" t="s">
        <v>104</v>
      </c>
      <c r="C90" s="113">
        <v>9</v>
      </c>
      <c r="D90" s="130">
        <v>52</v>
      </c>
      <c r="E90" s="126">
        <v>6</v>
      </c>
      <c r="F90" s="133">
        <v>200</v>
      </c>
      <c r="G90" s="51"/>
      <c r="H90" s="55">
        <v>63000</v>
      </c>
      <c r="I90" s="51">
        <v>19880</v>
      </c>
      <c r="J90" s="55">
        <v>1530</v>
      </c>
      <c r="K90" s="51"/>
      <c r="L90" s="77">
        <v>700</v>
      </c>
      <c r="M90" s="61">
        <v>30</v>
      </c>
      <c r="O90" s="117" t="s">
        <v>104</v>
      </c>
      <c r="P90" s="93">
        <f t="shared" si="12"/>
        <v>1.6260869565217391</v>
      </c>
      <c r="Q90" s="143">
        <f t="shared" si="13"/>
        <v>1.6944024205748867</v>
      </c>
      <c r="R90" s="93">
        <f t="shared" si="14"/>
        <v>1.1654411764705883</v>
      </c>
      <c r="S90" s="143">
        <f t="shared" si="15"/>
        <v>1.6214459788789601</v>
      </c>
      <c r="T90" s="93">
        <f t="shared" si="16"/>
        <v>0.99999137859283005</v>
      </c>
      <c r="U90" s="143">
        <f t="shared" si="17"/>
        <v>1.1620981177886294</v>
      </c>
      <c r="V90" s="93">
        <f t="shared" si="18"/>
        <v>1.0037184741458822</v>
      </c>
      <c r="W90" s="143">
        <f t="shared" si="19"/>
        <v>1.0098492291103005</v>
      </c>
      <c r="X90" s="93">
        <f t="shared" si="20"/>
        <v>0.99907326178497402</v>
      </c>
      <c r="Y90" s="143">
        <f t="shared" si="21"/>
        <v>1.3537398761314912</v>
      </c>
      <c r="Z90" s="93">
        <f t="shared" si="22"/>
        <v>3.9325842696629216</v>
      </c>
      <c r="AA90" s="13">
        <f t="shared" si="23"/>
        <v>1.5062210126966549</v>
      </c>
    </row>
    <row r="91" spans="2:27">
      <c r="B91" s="21" t="s">
        <v>105</v>
      </c>
      <c r="C91" s="113">
        <v>8</v>
      </c>
      <c r="D91" s="130">
        <v>354.5</v>
      </c>
      <c r="E91" s="126">
        <v>72</v>
      </c>
      <c r="F91" s="133">
        <v>1064</v>
      </c>
      <c r="G91" s="51">
        <v>3480595</v>
      </c>
      <c r="H91" s="55">
        <v>362647.28</v>
      </c>
      <c r="I91" s="51">
        <v>47577.3</v>
      </c>
      <c r="J91" s="55">
        <v>8811.92</v>
      </c>
      <c r="K91" s="51">
        <v>38609.18</v>
      </c>
      <c r="L91" s="77">
        <v>3610</v>
      </c>
      <c r="M91" s="61">
        <v>5</v>
      </c>
      <c r="O91" s="117" t="s">
        <v>105</v>
      </c>
      <c r="P91" s="93">
        <f t="shared" si="12"/>
        <v>1.5478260869565217</v>
      </c>
      <c r="Q91" s="143">
        <f t="shared" si="13"/>
        <v>5.8131618759455375</v>
      </c>
      <c r="R91" s="93">
        <f t="shared" si="14"/>
        <v>3.3492647058823533</v>
      </c>
      <c r="S91" s="143">
        <f t="shared" si="15"/>
        <v>4.7798537774167347</v>
      </c>
      <c r="T91" s="93">
        <f t="shared" si="16"/>
        <v>1.0543638562401179</v>
      </c>
      <c r="U91" s="143">
        <f t="shared" si="17"/>
        <v>1.9332283590470583</v>
      </c>
      <c r="V91" s="93">
        <f t="shared" si="18"/>
        <v>1.0089417911872756</v>
      </c>
      <c r="W91" s="143">
        <f t="shared" si="19"/>
        <v>1.0585597007503984</v>
      </c>
      <c r="X91" s="93">
        <f t="shared" si="20"/>
        <v>1.5094227491165775</v>
      </c>
      <c r="Y91" s="143">
        <f t="shared" si="21"/>
        <v>2.9134111481657934</v>
      </c>
      <c r="Z91" s="93">
        <f t="shared" si="22"/>
        <v>1.404494382022472</v>
      </c>
      <c r="AA91" s="13">
        <f t="shared" si="23"/>
        <v>2.3975025847937128</v>
      </c>
    </row>
    <row r="92" spans="2:27">
      <c r="B92" s="21" t="s">
        <v>106</v>
      </c>
      <c r="C92" s="113">
        <v>2</v>
      </c>
      <c r="D92" s="130">
        <v>33</v>
      </c>
      <c r="E92" s="126">
        <v>12</v>
      </c>
      <c r="F92" s="133">
        <v>246</v>
      </c>
      <c r="G92" s="51">
        <v>389269.33</v>
      </c>
      <c r="H92" s="55">
        <v>35034.239999999998</v>
      </c>
      <c r="I92" s="51">
        <v>31351.33</v>
      </c>
      <c r="J92" s="55">
        <v>7518.66</v>
      </c>
      <c r="K92" s="51">
        <v>1120.92</v>
      </c>
      <c r="L92" s="77">
        <v>574</v>
      </c>
      <c r="M92" s="61">
        <v>1</v>
      </c>
      <c r="O92" s="117" t="s">
        <v>106</v>
      </c>
      <c r="P92" s="93">
        <f t="shared" si="12"/>
        <v>1.0782608695652174</v>
      </c>
      <c r="Q92" s="143">
        <f t="shared" si="13"/>
        <v>1.4357034795763994</v>
      </c>
      <c r="R92" s="93">
        <f t="shared" si="14"/>
        <v>1.3639705882352942</v>
      </c>
      <c r="S92" s="143">
        <f t="shared" si="15"/>
        <v>1.7896019496344435</v>
      </c>
      <c r="T92" s="93">
        <f t="shared" si="16"/>
        <v>1.0060723900130613</v>
      </c>
      <c r="U92" s="143">
        <f t="shared" si="17"/>
        <v>1.0901293575323197</v>
      </c>
      <c r="V92" s="93">
        <f t="shared" si="18"/>
        <v>1.005881803910027</v>
      </c>
      <c r="W92" s="143">
        <f t="shared" si="19"/>
        <v>1.0499087811367149</v>
      </c>
      <c r="X92" s="93">
        <f t="shared" si="20"/>
        <v>1.0138899698150265</v>
      </c>
      <c r="Y92" s="143">
        <f t="shared" si="21"/>
        <v>1.2862077179609339</v>
      </c>
      <c r="Z92" s="93">
        <f t="shared" si="22"/>
        <v>1</v>
      </c>
      <c r="AA92" s="13">
        <f t="shared" si="23"/>
        <v>1.1926933552163126</v>
      </c>
    </row>
    <row r="93" spans="2:27">
      <c r="B93" s="21" t="s">
        <v>107</v>
      </c>
      <c r="C93" s="113">
        <v>1</v>
      </c>
      <c r="D93" s="130">
        <v>7</v>
      </c>
      <c r="E93" s="126">
        <v>3</v>
      </c>
      <c r="F93" s="133">
        <v>66</v>
      </c>
      <c r="G93" s="51">
        <v>67862</v>
      </c>
      <c r="H93" s="55">
        <v>9016.39</v>
      </c>
      <c r="I93" s="51">
        <v>9936.69</v>
      </c>
      <c r="J93" s="55">
        <v>7372.34</v>
      </c>
      <c r="K93" s="51"/>
      <c r="L93" s="77">
        <v>1235</v>
      </c>
      <c r="M93" s="61"/>
      <c r="O93" s="117" t="s">
        <v>107</v>
      </c>
      <c r="P93" s="93">
        <f t="shared" si="12"/>
        <v>1</v>
      </c>
      <c r="Q93" s="143">
        <f t="shared" si="13"/>
        <v>1.0816944024205748</v>
      </c>
      <c r="R93" s="93">
        <f t="shared" si="14"/>
        <v>1.0661764705882353</v>
      </c>
      <c r="S93" s="143">
        <f t="shared" si="15"/>
        <v>1.131600324939074</v>
      </c>
      <c r="T93" s="93">
        <f t="shared" si="16"/>
        <v>1.0010514919004974</v>
      </c>
      <c r="U93" s="143">
        <f t="shared" si="17"/>
        <v>1.02317346543303</v>
      </c>
      <c r="V93" s="93">
        <f t="shared" si="18"/>
        <v>1.0018433072317476</v>
      </c>
      <c r="W93" s="143">
        <f t="shared" si="19"/>
        <v>1.0489300123215703</v>
      </c>
      <c r="X93" s="93">
        <f t="shared" si="20"/>
        <v>0.99907326178497402</v>
      </c>
      <c r="Y93" s="143">
        <f t="shared" si="21"/>
        <v>1.6404835636017152</v>
      </c>
      <c r="Z93" s="93">
        <f t="shared" si="22"/>
        <v>0.898876404494382</v>
      </c>
      <c r="AA93" s="13">
        <f t="shared" si="23"/>
        <v>1.0811729731559818</v>
      </c>
    </row>
    <row r="94" spans="2:27">
      <c r="B94" s="21" t="s">
        <v>108</v>
      </c>
      <c r="C94" s="113">
        <v>4</v>
      </c>
      <c r="D94" s="130">
        <v>6</v>
      </c>
      <c r="E94" s="126">
        <v>3</v>
      </c>
      <c r="F94" s="133">
        <v>66</v>
      </c>
      <c r="G94" s="51">
        <v>96689.78</v>
      </c>
      <c r="H94" s="55">
        <v>8702.08</v>
      </c>
      <c r="I94" s="51">
        <v>24000</v>
      </c>
      <c r="J94" s="55">
        <v>3000</v>
      </c>
      <c r="K94" s="51">
        <v>3000</v>
      </c>
      <c r="L94" s="77">
        <v>500</v>
      </c>
      <c r="M94" s="61">
        <v>1</v>
      </c>
      <c r="O94" s="117" t="s">
        <v>108</v>
      </c>
      <c r="P94" s="93">
        <f t="shared" si="12"/>
        <v>1.2347826086956522</v>
      </c>
      <c r="Q94" s="143">
        <f t="shared" si="13"/>
        <v>1.0680786686838124</v>
      </c>
      <c r="R94" s="93">
        <f t="shared" si="14"/>
        <v>1.0661764705882353</v>
      </c>
      <c r="S94" s="143">
        <f t="shared" si="15"/>
        <v>1.131600324939074</v>
      </c>
      <c r="T94" s="93">
        <f t="shared" si="16"/>
        <v>1.0015018280710863</v>
      </c>
      <c r="U94" s="143">
        <f t="shared" si="17"/>
        <v>1.0223646012707059</v>
      </c>
      <c r="V94" s="93">
        <f t="shared" si="18"/>
        <v>1.0044954475768859</v>
      </c>
      <c r="W94" s="143">
        <f t="shared" si="19"/>
        <v>1.0196824040574222</v>
      </c>
      <c r="X94" s="93">
        <f t="shared" si="20"/>
        <v>1.0387282987993527</v>
      </c>
      <c r="Y94" s="143">
        <f t="shared" si="21"/>
        <v>1.2465459742734635</v>
      </c>
      <c r="Z94" s="93">
        <f t="shared" si="22"/>
        <v>1</v>
      </c>
      <c r="AA94" s="13">
        <f t="shared" si="23"/>
        <v>1.0758142388141536</v>
      </c>
    </row>
    <row r="95" spans="2:27">
      <c r="B95" s="21" t="s">
        <v>109</v>
      </c>
      <c r="C95" s="113">
        <v>1</v>
      </c>
      <c r="D95" s="130">
        <v>48</v>
      </c>
      <c r="E95" s="126">
        <v>6</v>
      </c>
      <c r="F95" s="133">
        <v>79</v>
      </c>
      <c r="G95" s="51">
        <v>30511.22</v>
      </c>
      <c r="H95" s="55">
        <v>61452</v>
      </c>
      <c r="I95" s="51">
        <v>25597</v>
      </c>
      <c r="J95" s="55">
        <v>880</v>
      </c>
      <c r="K95" s="51"/>
      <c r="L95" s="77">
        <v>330</v>
      </c>
      <c r="M95" s="61">
        <v>25</v>
      </c>
      <c r="O95" s="117" t="s">
        <v>109</v>
      </c>
      <c r="P95" s="93">
        <f t="shared" si="12"/>
        <v>1</v>
      </c>
      <c r="Q95" s="143">
        <f t="shared" si="13"/>
        <v>1.6399394856278366</v>
      </c>
      <c r="R95" s="93">
        <f t="shared" si="14"/>
        <v>1.1654411764705883</v>
      </c>
      <c r="S95" s="143">
        <f t="shared" si="15"/>
        <v>1.1791226645004063</v>
      </c>
      <c r="T95" s="93">
        <f t="shared" si="16"/>
        <v>1.0004680127968788</v>
      </c>
      <c r="U95" s="143">
        <f t="shared" si="17"/>
        <v>1.1581144019562413</v>
      </c>
      <c r="V95" s="93">
        <f t="shared" si="18"/>
        <v>1.0047966190742921</v>
      </c>
      <c r="W95" s="143">
        <f t="shared" si="19"/>
        <v>1.0055012265826617</v>
      </c>
      <c r="X95" s="93">
        <f t="shared" si="20"/>
        <v>0.99907326178497402</v>
      </c>
      <c r="Y95" s="143">
        <f t="shared" si="21"/>
        <v>1.1554311576941401</v>
      </c>
      <c r="Z95" s="93">
        <f t="shared" si="22"/>
        <v>3.4269662921348312</v>
      </c>
      <c r="AA95" s="13">
        <f t="shared" si="23"/>
        <v>1.339532208965714</v>
      </c>
    </row>
    <row r="96" spans="2:27">
      <c r="B96" s="21" t="s">
        <v>110</v>
      </c>
      <c r="C96" s="113">
        <v>3</v>
      </c>
      <c r="D96" s="130">
        <v>115</v>
      </c>
      <c r="E96" s="126">
        <v>19</v>
      </c>
      <c r="F96" s="133">
        <v>190</v>
      </c>
      <c r="G96" s="51">
        <v>80186.91</v>
      </c>
      <c r="H96" s="55">
        <v>6364.8</v>
      </c>
      <c r="I96" s="51">
        <v>72333.81</v>
      </c>
      <c r="J96" s="55">
        <v>1069.6500000000001</v>
      </c>
      <c r="K96" s="51">
        <v>6685.49</v>
      </c>
      <c r="L96" s="77">
        <v>500</v>
      </c>
      <c r="M96" s="61">
        <v>1</v>
      </c>
      <c r="O96" s="117" t="s">
        <v>110</v>
      </c>
      <c r="P96" s="93">
        <f t="shared" si="12"/>
        <v>1.1565217391304348</v>
      </c>
      <c r="Q96" s="143">
        <f t="shared" si="13"/>
        <v>2.5521936459909229</v>
      </c>
      <c r="R96" s="93">
        <f t="shared" si="14"/>
        <v>1.5955882352941178</v>
      </c>
      <c r="S96" s="143">
        <f t="shared" si="15"/>
        <v>1.5848903330625506</v>
      </c>
      <c r="T96" s="93">
        <f t="shared" si="16"/>
        <v>1.001244026766944</v>
      </c>
      <c r="U96" s="143">
        <f t="shared" si="17"/>
        <v>1.0163497050557677</v>
      </c>
      <c r="V96" s="93">
        <f t="shared" si="18"/>
        <v>1.0136105170402805</v>
      </c>
      <c r="W96" s="143">
        <f t="shared" si="19"/>
        <v>1.0067698399355336</v>
      </c>
      <c r="X96" s="93">
        <f t="shared" si="20"/>
        <v>1.0874443795880602</v>
      </c>
      <c r="Y96" s="143">
        <f t="shared" si="21"/>
        <v>1.2465459742734635</v>
      </c>
      <c r="Z96" s="93">
        <f t="shared" si="22"/>
        <v>1</v>
      </c>
      <c r="AA96" s="13">
        <f t="shared" si="23"/>
        <v>1.2964689451034614</v>
      </c>
    </row>
    <row r="97" spans="2:27">
      <c r="B97" s="21" t="s">
        <v>111</v>
      </c>
      <c r="C97" s="113"/>
      <c r="D97" s="130">
        <v>18.100000000000001</v>
      </c>
      <c r="E97" s="126">
        <v>16</v>
      </c>
      <c r="F97" s="133">
        <v>200</v>
      </c>
      <c r="G97" s="51">
        <v>350999</v>
      </c>
      <c r="H97" s="55">
        <v>35208.94</v>
      </c>
      <c r="I97" s="51">
        <v>32128</v>
      </c>
      <c r="J97" s="55">
        <v>3868</v>
      </c>
      <c r="K97" s="51">
        <v>6794</v>
      </c>
      <c r="L97" s="77">
        <v>675</v>
      </c>
      <c r="M97" s="61">
        <v>1</v>
      </c>
      <c r="O97" s="117" t="s">
        <v>111</v>
      </c>
      <c r="P97" s="93">
        <f t="shared" si="12"/>
        <v>0.92173913043478262</v>
      </c>
      <c r="Q97" s="143">
        <f t="shared" si="13"/>
        <v>1.2328290468986385</v>
      </c>
      <c r="R97" s="93">
        <f t="shared" si="14"/>
        <v>1.4963235294117647</v>
      </c>
      <c r="S97" s="143">
        <f t="shared" si="15"/>
        <v>1.6214459788789601</v>
      </c>
      <c r="T97" s="93">
        <f t="shared" si="16"/>
        <v>1.0054745460632539</v>
      </c>
      <c r="U97" s="143">
        <f t="shared" si="17"/>
        <v>1.0905789409663753</v>
      </c>
      <c r="V97" s="93">
        <f t="shared" si="18"/>
        <v>1.0060282728310603</v>
      </c>
      <c r="W97" s="143">
        <f t="shared" si="19"/>
        <v>1.0254886597404844</v>
      </c>
      <c r="X97" s="93">
        <f t="shared" si="20"/>
        <v>1.0888787022768702</v>
      </c>
      <c r="Y97" s="143">
        <f t="shared" si="21"/>
        <v>1.3403406383992378</v>
      </c>
      <c r="Z97" s="93">
        <f t="shared" si="22"/>
        <v>1</v>
      </c>
      <c r="AA97" s="13">
        <f t="shared" si="23"/>
        <v>1.1662843132637661</v>
      </c>
    </row>
    <row r="98" spans="2:27">
      <c r="B98" s="21" t="s">
        <v>112</v>
      </c>
      <c r="C98" s="113"/>
      <c r="D98" s="130">
        <v>18</v>
      </c>
      <c r="E98" s="126">
        <v>6</v>
      </c>
      <c r="F98" s="133">
        <v>91</v>
      </c>
      <c r="G98" s="51">
        <v>71588.320000000007</v>
      </c>
      <c r="H98" s="55">
        <v>8937.0499999999993</v>
      </c>
      <c r="I98" s="51">
        <v>42047.61</v>
      </c>
      <c r="J98" s="55">
        <v>11668.23</v>
      </c>
      <c r="K98" s="51"/>
      <c r="L98" s="77">
        <v>116</v>
      </c>
      <c r="M98" s="61">
        <v>2</v>
      </c>
      <c r="O98" s="117" t="s">
        <v>112</v>
      </c>
      <c r="P98" s="93">
        <f t="shared" si="12"/>
        <v>0.92173913043478262</v>
      </c>
      <c r="Q98" s="143">
        <f t="shared" si="13"/>
        <v>1.2314674735249622</v>
      </c>
      <c r="R98" s="93">
        <f t="shared" si="14"/>
        <v>1.1654411764705883</v>
      </c>
      <c r="S98" s="143">
        <f t="shared" si="15"/>
        <v>1.2229894394800975</v>
      </c>
      <c r="T98" s="93">
        <f t="shared" si="16"/>
        <v>1.0011097029968492</v>
      </c>
      <c r="U98" s="143">
        <f t="shared" si="17"/>
        <v>1.022969287129321</v>
      </c>
      <c r="V98" s="93">
        <f t="shared" si="18"/>
        <v>1.0078989702621088</v>
      </c>
      <c r="W98" s="143">
        <f t="shared" si="19"/>
        <v>1.0776662285961214</v>
      </c>
      <c r="X98" s="93">
        <f t="shared" si="20"/>
        <v>0.99907326178497402</v>
      </c>
      <c r="Y98" s="143">
        <f t="shared" si="21"/>
        <v>1.0407336827060505</v>
      </c>
      <c r="Z98" s="93">
        <f t="shared" si="22"/>
        <v>1.101123595505618</v>
      </c>
      <c r="AA98" s="13">
        <f t="shared" si="23"/>
        <v>1.072019268081043</v>
      </c>
    </row>
    <row r="99" spans="2:27">
      <c r="B99" s="21" t="s">
        <v>113</v>
      </c>
      <c r="C99" s="113">
        <v>2</v>
      </c>
      <c r="D99" s="130">
        <v>6</v>
      </c>
      <c r="E99" s="126">
        <v>2</v>
      </c>
      <c r="F99" s="133">
        <v>47</v>
      </c>
      <c r="G99" s="51">
        <v>60953.87</v>
      </c>
      <c r="H99" s="55">
        <v>8966.2800000000007</v>
      </c>
      <c r="I99" s="51">
        <v>13678</v>
      </c>
      <c r="J99" s="55">
        <v>3247</v>
      </c>
      <c r="K99" s="51">
        <v>1153</v>
      </c>
      <c r="L99" s="77">
        <v>455</v>
      </c>
      <c r="M99" s="61">
        <v>90</v>
      </c>
      <c r="O99" s="117" t="s">
        <v>113</v>
      </c>
      <c r="P99" s="93">
        <f t="shared" si="12"/>
        <v>1.0782608695652174</v>
      </c>
      <c r="Q99" s="143">
        <f t="shared" si="13"/>
        <v>1.0680786686838124</v>
      </c>
      <c r="R99" s="93">
        <f t="shared" si="14"/>
        <v>1.0330882352941178</v>
      </c>
      <c r="S99" s="143">
        <f t="shared" si="15"/>
        <v>1.0621445978878961</v>
      </c>
      <c r="T99" s="93">
        <f t="shared" si="16"/>
        <v>1.0009435758275242</v>
      </c>
      <c r="U99" s="143">
        <f t="shared" si="17"/>
        <v>1.0230445093604454</v>
      </c>
      <c r="V99" s="93">
        <f t="shared" si="18"/>
        <v>1.0025488651121235</v>
      </c>
      <c r="W99" s="143">
        <f t="shared" si="19"/>
        <v>1.0213346450179248</v>
      </c>
      <c r="X99" s="93">
        <f t="shared" si="20"/>
        <v>1.0143140143441669</v>
      </c>
      <c r="Y99" s="143">
        <f t="shared" si="21"/>
        <v>1.2224273463554074</v>
      </c>
      <c r="Z99" s="93">
        <f t="shared" si="22"/>
        <v>10</v>
      </c>
      <c r="AA99" s="13">
        <f t="shared" si="23"/>
        <v>1.866016847949876</v>
      </c>
    </row>
    <row r="100" spans="2:27">
      <c r="B100" s="21" t="s">
        <v>114</v>
      </c>
      <c r="C100" s="113">
        <v>1</v>
      </c>
      <c r="D100" s="130">
        <v>20</v>
      </c>
      <c r="E100" s="126">
        <v>12</v>
      </c>
      <c r="F100" s="133">
        <v>235</v>
      </c>
      <c r="G100" s="51">
        <v>77280</v>
      </c>
      <c r="H100" s="55">
        <v>13202.5</v>
      </c>
      <c r="I100" s="51">
        <v>62872.160000000003</v>
      </c>
      <c r="J100" s="55">
        <v>2798.5</v>
      </c>
      <c r="K100" s="51">
        <v>6343.92</v>
      </c>
      <c r="L100" s="77">
        <v>8000</v>
      </c>
      <c r="M100" s="61"/>
      <c r="O100" s="117" t="s">
        <v>114</v>
      </c>
      <c r="P100" s="93">
        <f t="shared" si="12"/>
        <v>1</v>
      </c>
      <c r="Q100" s="143">
        <f t="shared" si="13"/>
        <v>1.258698940998487</v>
      </c>
      <c r="R100" s="93">
        <f t="shared" si="14"/>
        <v>1.3639705882352942</v>
      </c>
      <c r="S100" s="143">
        <f t="shared" si="15"/>
        <v>1.7493907392363932</v>
      </c>
      <c r="T100" s="93">
        <f t="shared" si="16"/>
        <v>1.0011986161693314</v>
      </c>
      <c r="U100" s="143">
        <f t="shared" si="17"/>
        <v>1.0339462514040367</v>
      </c>
      <c r="V100" s="93">
        <f t="shared" si="18"/>
        <v>1.0118261843549754</v>
      </c>
      <c r="W100" s="143">
        <f t="shared" si="19"/>
        <v>1.0183345232738541</v>
      </c>
      <c r="X100" s="93">
        <f t="shared" si="20"/>
        <v>1.0829293892570597</v>
      </c>
      <c r="Y100" s="143">
        <f t="shared" si="21"/>
        <v>5.2663172939494993</v>
      </c>
      <c r="Z100" s="93">
        <f t="shared" si="22"/>
        <v>0.898876404494382</v>
      </c>
      <c r="AA100" s="13">
        <f t="shared" si="23"/>
        <v>1.5168626301248465</v>
      </c>
    </row>
    <row r="101" spans="2:27">
      <c r="B101" s="21" t="s">
        <v>115</v>
      </c>
      <c r="C101" s="113">
        <v>2</v>
      </c>
      <c r="D101" s="130">
        <v>3</v>
      </c>
      <c r="E101" s="126">
        <v>4</v>
      </c>
      <c r="F101" s="133">
        <v>120</v>
      </c>
      <c r="G101" s="51">
        <v>54006</v>
      </c>
      <c r="H101" s="55">
        <v>4302.88</v>
      </c>
      <c r="I101" s="51">
        <v>27277.72</v>
      </c>
      <c r="J101" s="55">
        <v>1705.85</v>
      </c>
      <c r="K101" s="51">
        <v>3448.34</v>
      </c>
      <c r="L101" s="77">
        <v>494</v>
      </c>
      <c r="M101" s="61">
        <v>90</v>
      </c>
      <c r="O101" s="117" t="s">
        <v>115</v>
      </c>
      <c r="P101" s="93">
        <f t="shared" si="12"/>
        <v>1.0782608695652174</v>
      </c>
      <c r="Q101" s="143">
        <f t="shared" si="13"/>
        <v>1.027231467473525</v>
      </c>
      <c r="R101" s="93">
        <f t="shared" si="14"/>
        <v>1.099264705882353</v>
      </c>
      <c r="S101" s="143">
        <f t="shared" si="15"/>
        <v>1.3290008123476849</v>
      </c>
      <c r="T101" s="93">
        <f t="shared" si="16"/>
        <v>1.0008350389519984</v>
      </c>
      <c r="U101" s="143">
        <f t="shared" si="17"/>
        <v>1.0110434367423842</v>
      </c>
      <c r="V101" s="93">
        <f t="shared" si="18"/>
        <v>1.0051135789735535</v>
      </c>
      <c r="W101" s="143">
        <f t="shared" si="19"/>
        <v>1.0110255310248932</v>
      </c>
      <c r="X101" s="93">
        <f t="shared" si="20"/>
        <v>1.0446546118976949</v>
      </c>
      <c r="Y101" s="143">
        <f t="shared" si="21"/>
        <v>1.2433301572177227</v>
      </c>
      <c r="Z101" s="93">
        <f t="shared" si="22"/>
        <v>10</v>
      </c>
      <c r="AA101" s="13">
        <f t="shared" si="23"/>
        <v>1.8954327463706386</v>
      </c>
    </row>
    <row r="102" spans="2:27">
      <c r="B102" s="21" t="s">
        <v>116</v>
      </c>
      <c r="C102" s="113">
        <v>1</v>
      </c>
      <c r="D102" s="130">
        <v>11</v>
      </c>
      <c r="E102" s="126">
        <v>11</v>
      </c>
      <c r="F102" s="133">
        <v>131</v>
      </c>
      <c r="G102" s="51">
        <v>80785</v>
      </c>
      <c r="H102" s="55">
        <v>9600</v>
      </c>
      <c r="I102" s="51">
        <v>48818.8</v>
      </c>
      <c r="J102" s="55">
        <v>3437.9</v>
      </c>
      <c r="K102" s="51">
        <v>6882.65</v>
      </c>
      <c r="L102" s="77">
        <v>844</v>
      </c>
      <c r="M102" s="61">
        <v>30</v>
      </c>
      <c r="O102" s="117" t="s">
        <v>116</v>
      </c>
      <c r="P102" s="93">
        <f t="shared" si="12"/>
        <v>1</v>
      </c>
      <c r="Q102" s="143">
        <f t="shared" si="13"/>
        <v>1.1361573373676248</v>
      </c>
      <c r="R102" s="93">
        <f t="shared" si="14"/>
        <v>1.3308823529411764</v>
      </c>
      <c r="S102" s="143">
        <f t="shared" si="15"/>
        <v>1.3692120227457352</v>
      </c>
      <c r="T102" s="93">
        <f t="shared" si="16"/>
        <v>1.0012533698922303</v>
      </c>
      <c r="U102" s="143">
        <f t="shared" si="17"/>
        <v>1.0246753623302782</v>
      </c>
      <c r="V102" s="93">
        <f t="shared" si="18"/>
        <v>1.0091759204383901</v>
      </c>
      <c r="W102" s="143">
        <f t="shared" si="19"/>
        <v>1.0226116199141191</v>
      </c>
      <c r="X102" s="93">
        <f t="shared" si="20"/>
        <v>1.0900505086206451</v>
      </c>
      <c r="Y102" s="143">
        <f t="shared" si="21"/>
        <v>1.4309194854692711</v>
      </c>
      <c r="Z102" s="93">
        <f t="shared" si="22"/>
        <v>3.9325842696629216</v>
      </c>
      <c r="AA102" s="13">
        <f t="shared" si="23"/>
        <v>1.3952292953983993</v>
      </c>
    </row>
    <row r="103" spans="2:27">
      <c r="B103" s="21" t="s">
        <v>117</v>
      </c>
      <c r="C103" s="113">
        <v>2</v>
      </c>
      <c r="D103" s="130">
        <v>12</v>
      </c>
      <c r="E103" s="126">
        <v>7</v>
      </c>
      <c r="F103" s="133">
        <v>175</v>
      </c>
      <c r="G103" s="51">
        <v>143611</v>
      </c>
      <c r="H103" s="55">
        <v>11168.83</v>
      </c>
      <c r="I103" s="51">
        <v>35993</v>
      </c>
      <c r="J103" s="55">
        <v>1833.89</v>
      </c>
      <c r="K103" s="51">
        <v>7534.03</v>
      </c>
      <c r="L103" s="77">
        <v>840</v>
      </c>
      <c r="M103" s="61">
        <v>30</v>
      </c>
      <c r="O103" s="117" t="s">
        <v>117</v>
      </c>
      <c r="P103" s="93">
        <f t="shared" si="12"/>
        <v>1.0782608695652174</v>
      </c>
      <c r="Q103" s="143">
        <f t="shared" si="13"/>
        <v>1.1497730711043872</v>
      </c>
      <c r="R103" s="93">
        <f t="shared" si="14"/>
        <v>1.1985294117647058</v>
      </c>
      <c r="S103" s="143">
        <f t="shared" si="15"/>
        <v>1.5300568643379366</v>
      </c>
      <c r="T103" s="93">
        <f t="shared" si="16"/>
        <v>1.0022348128008907</v>
      </c>
      <c r="U103" s="143">
        <f t="shared" si="17"/>
        <v>1.0287126833311344</v>
      </c>
      <c r="V103" s="93">
        <f t="shared" si="18"/>
        <v>1.006757156887087</v>
      </c>
      <c r="W103" s="143">
        <f t="shared" si="19"/>
        <v>1.0118820206304915</v>
      </c>
      <c r="X103" s="93">
        <f t="shared" si="20"/>
        <v>1.0986606746241205</v>
      </c>
      <c r="Y103" s="143">
        <f t="shared" si="21"/>
        <v>1.4287756074321105</v>
      </c>
      <c r="Z103" s="93">
        <f t="shared" si="22"/>
        <v>3.9325842696629216</v>
      </c>
      <c r="AA103" s="13">
        <f t="shared" si="23"/>
        <v>1.4060206765582728</v>
      </c>
    </row>
    <row r="104" spans="2:27">
      <c r="B104" s="21" t="s">
        <v>118</v>
      </c>
      <c r="C104" s="113">
        <v>2</v>
      </c>
      <c r="D104" s="130">
        <v>18.5</v>
      </c>
      <c r="E104" s="126">
        <v>3</v>
      </c>
      <c r="F104" s="133">
        <v>100</v>
      </c>
      <c r="G104" s="51">
        <v>27253</v>
      </c>
      <c r="H104" s="55">
        <v>4013.5</v>
      </c>
      <c r="I104" s="51">
        <v>34958.800000000003</v>
      </c>
      <c r="J104" s="55">
        <v>506</v>
      </c>
      <c r="K104" s="51">
        <v>3443.5</v>
      </c>
      <c r="L104" s="77">
        <v>435</v>
      </c>
      <c r="M104" s="61"/>
      <c r="O104" s="117" t="s">
        <v>118</v>
      </c>
      <c r="P104" s="93">
        <f t="shared" si="12"/>
        <v>1.0782608695652174</v>
      </c>
      <c r="Q104" s="143">
        <f t="shared" si="13"/>
        <v>1.2382753403933435</v>
      </c>
      <c r="R104" s="93">
        <f t="shared" si="14"/>
        <v>1.0661764705882353</v>
      </c>
      <c r="S104" s="143">
        <f t="shared" si="15"/>
        <v>1.2558895207148659</v>
      </c>
      <c r="T104" s="93">
        <f t="shared" si="16"/>
        <v>1.0004171141734768</v>
      </c>
      <c r="U104" s="143">
        <f t="shared" si="17"/>
        <v>1.0102987289338723</v>
      </c>
      <c r="V104" s="93">
        <f t="shared" si="18"/>
        <v>1.0065621214690423</v>
      </c>
      <c r="W104" s="143">
        <f t="shared" si="19"/>
        <v>1.002999452820605</v>
      </c>
      <c r="X104" s="93">
        <f t="shared" si="20"/>
        <v>1.044590635104645</v>
      </c>
      <c r="Y104" s="143">
        <f t="shared" si="21"/>
        <v>1.2117079561696045</v>
      </c>
      <c r="Z104" s="93">
        <f t="shared" si="22"/>
        <v>0.898876404494382</v>
      </c>
      <c r="AA104" s="13">
        <f t="shared" si="23"/>
        <v>1.0740049649479355</v>
      </c>
    </row>
    <row r="105" spans="2:27">
      <c r="B105" s="21" t="s">
        <v>119</v>
      </c>
      <c r="C105" s="113">
        <v>3</v>
      </c>
      <c r="D105" s="130">
        <v>2</v>
      </c>
      <c r="E105" s="126">
        <v>8</v>
      </c>
      <c r="F105" s="133">
        <v>335</v>
      </c>
      <c r="G105" s="51">
        <v>143461</v>
      </c>
      <c r="H105" s="55">
        <v>15559.47</v>
      </c>
      <c r="I105" s="51">
        <v>85135.99</v>
      </c>
      <c r="J105" s="55">
        <v>12854.54</v>
      </c>
      <c r="K105" s="51">
        <v>23606.74</v>
      </c>
      <c r="L105" s="77">
        <v>3000</v>
      </c>
      <c r="M105" s="61">
        <v>60</v>
      </c>
      <c r="O105" s="117" t="s">
        <v>119</v>
      </c>
      <c r="P105" s="93">
        <f t="shared" si="12"/>
        <v>1.1565217391304348</v>
      </c>
      <c r="Q105" s="143">
        <f t="shared" si="13"/>
        <v>1.0136157337367624</v>
      </c>
      <c r="R105" s="93">
        <f t="shared" si="14"/>
        <v>1.2316176470588236</v>
      </c>
      <c r="S105" s="143">
        <f t="shared" si="15"/>
        <v>2.1149471974004874</v>
      </c>
      <c r="T105" s="93">
        <f t="shared" si="16"/>
        <v>1.0022324695602529</v>
      </c>
      <c r="U105" s="143">
        <f t="shared" si="17"/>
        <v>1.0400118190432255</v>
      </c>
      <c r="V105" s="93">
        <f t="shared" si="18"/>
        <v>1.0160248261953599</v>
      </c>
      <c r="W105" s="143">
        <f t="shared" si="19"/>
        <v>1.0856017345631417</v>
      </c>
      <c r="X105" s="93">
        <f t="shared" si="20"/>
        <v>1.3111153112812457</v>
      </c>
      <c r="Y105" s="143">
        <f t="shared" si="21"/>
        <v>2.5864697474988088</v>
      </c>
      <c r="Z105" s="93">
        <f t="shared" si="22"/>
        <v>6.9662921348314599</v>
      </c>
      <c r="AA105" s="13">
        <f t="shared" si="23"/>
        <v>1.8658591236636368</v>
      </c>
    </row>
    <row r="106" spans="2:27">
      <c r="B106" s="21" t="s">
        <v>120</v>
      </c>
      <c r="C106" s="113">
        <v>1</v>
      </c>
      <c r="D106" s="130">
        <v>10</v>
      </c>
      <c r="E106" s="126">
        <v>5</v>
      </c>
      <c r="F106" s="133">
        <v>197</v>
      </c>
      <c r="G106" s="51">
        <v>52712</v>
      </c>
      <c r="H106" s="55">
        <v>6962.56</v>
      </c>
      <c r="I106" s="51">
        <v>90101.37</v>
      </c>
      <c r="J106" s="55">
        <v>6155.94</v>
      </c>
      <c r="K106" s="51">
        <v>1358.93</v>
      </c>
      <c r="L106" s="77">
        <v>1272</v>
      </c>
      <c r="M106" s="61">
        <v>1</v>
      </c>
      <c r="O106" s="117" t="s">
        <v>120</v>
      </c>
      <c r="P106" s="93">
        <f t="shared" si="12"/>
        <v>1</v>
      </c>
      <c r="Q106" s="143">
        <f t="shared" si="13"/>
        <v>1.1225416036308624</v>
      </c>
      <c r="R106" s="93">
        <f t="shared" si="14"/>
        <v>1.1323529411764706</v>
      </c>
      <c r="S106" s="143">
        <f t="shared" si="15"/>
        <v>1.6104792851340375</v>
      </c>
      <c r="T106" s="93">
        <f t="shared" si="16"/>
        <v>1.0008148245960977</v>
      </c>
      <c r="U106" s="143">
        <f t="shared" si="17"/>
        <v>1.0178880164097523</v>
      </c>
      <c r="V106" s="93">
        <f t="shared" si="18"/>
        <v>1.0169612262766312</v>
      </c>
      <c r="W106" s="143">
        <f t="shared" si="19"/>
        <v>1.0407932272836935</v>
      </c>
      <c r="X106" s="93">
        <f t="shared" si="20"/>
        <v>1.0170360682682906</v>
      </c>
      <c r="Y106" s="143">
        <f t="shared" si="21"/>
        <v>1.6603144354454502</v>
      </c>
      <c r="Z106" s="93">
        <f t="shared" si="22"/>
        <v>1</v>
      </c>
      <c r="AA106" s="13">
        <f t="shared" si="23"/>
        <v>1.1471983298382988</v>
      </c>
    </row>
    <row r="107" spans="2:27">
      <c r="B107" s="21" t="s">
        <v>121</v>
      </c>
      <c r="C107" s="113">
        <v>2</v>
      </c>
      <c r="D107" s="130">
        <v>34.4</v>
      </c>
      <c r="E107" s="126">
        <v>3</v>
      </c>
      <c r="F107" s="133">
        <v>103</v>
      </c>
      <c r="G107" s="51">
        <v>48895</v>
      </c>
      <c r="H107" s="55">
        <v>4320.7299999999996</v>
      </c>
      <c r="I107" s="51">
        <v>27973.51</v>
      </c>
      <c r="J107" s="55">
        <v>938.32</v>
      </c>
      <c r="K107" s="51">
        <v>2892.03</v>
      </c>
      <c r="L107" s="77">
        <v>223</v>
      </c>
      <c r="M107" s="61"/>
      <c r="O107" s="117" t="s">
        <v>121</v>
      </c>
      <c r="P107" s="93">
        <f t="shared" si="12"/>
        <v>1.0782608695652174</v>
      </c>
      <c r="Q107" s="143">
        <f t="shared" si="13"/>
        <v>1.4547655068078669</v>
      </c>
      <c r="R107" s="93">
        <f t="shared" si="14"/>
        <v>1.0661764705882353</v>
      </c>
      <c r="S107" s="143">
        <f t="shared" si="15"/>
        <v>1.2668562144597888</v>
      </c>
      <c r="T107" s="93">
        <f t="shared" si="16"/>
        <v>1.0007551969326725</v>
      </c>
      <c r="U107" s="143">
        <f t="shared" si="17"/>
        <v>1.011089373000529</v>
      </c>
      <c r="V107" s="93">
        <f t="shared" si="18"/>
        <v>1.0052447950763588</v>
      </c>
      <c r="W107" s="143">
        <f t="shared" si="19"/>
        <v>1.0058913427479108</v>
      </c>
      <c r="X107" s="93">
        <f t="shared" si="20"/>
        <v>1.0373011140172053</v>
      </c>
      <c r="Y107" s="143">
        <f t="shared" si="21"/>
        <v>1.0980824202000954</v>
      </c>
      <c r="Z107" s="93">
        <f t="shared" si="22"/>
        <v>0.898876404494382</v>
      </c>
      <c r="AA107" s="13">
        <f t="shared" si="23"/>
        <v>1.083936337080933</v>
      </c>
    </row>
    <row r="108" spans="2:27">
      <c r="B108" s="21" t="s">
        <v>122</v>
      </c>
      <c r="C108" s="113">
        <v>1</v>
      </c>
      <c r="D108" s="130">
        <v>12</v>
      </c>
      <c r="E108" s="126">
        <v>3</v>
      </c>
      <c r="F108" s="133">
        <v>87</v>
      </c>
      <c r="G108" s="51">
        <v>40781</v>
      </c>
      <c r="H108" s="55">
        <v>3844.7</v>
      </c>
      <c r="I108" s="51">
        <v>18197</v>
      </c>
      <c r="J108" s="55">
        <v>4643</v>
      </c>
      <c r="K108" s="51">
        <v>3651</v>
      </c>
      <c r="L108" s="77">
        <v>165</v>
      </c>
      <c r="M108" s="61">
        <v>1</v>
      </c>
      <c r="O108" s="117" t="s">
        <v>122</v>
      </c>
      <c r="P108" s="93">
        <f t="shared" si="12"/>
        <v>1</v>
      </c>
      <c r="Q108" s="143">
        <f t="shared" si="13"/>
        <v>1.1497730711043872</v>
      </c>
      <c r="R108" s="93">
        <f t="shared" si="14"/>
        <v>1.0661764705882353</v>
      </c>
      <c r="S108" s="143">
        <f t="shared" si="15"/>
        <v>1.2083671811535337</v>
      </c>
      <c r="T108" s="93">
        <f t="shared" si="16"/>
        <v>1.0006284432357817</v>
      </c>
      <c r="U108" s="143">
        <f t="shared" si="17"/>
        <v>1.0098643289128728</v>
      </c>
      <c r="V108" s="93">
        <f t="shared" si="18"/>
        <v>1.0034010842710328</v>
      </c>
      <c r="W108" s="143">
        <f t="shared" si="19"/>
        <v>1.0306728166003616</v>
      </c>
      <c r="X108" s="93">
        <f t="shared" si="20"/>
        <v>1.0473334418314728</v>
      </c>
      <c r="Y108" s="143">
        <f t="shared" si="21"/>
        <v>1.0669961886612673</v>
      </c>
      <c r="Z108" s="93">
        <f t="shared" si="22"/>
        <v>1</v>
      </c>
      <c r="AA108" s="13">
        <f t="shared" si="23"/>
        <v>1.0530193660326315</v>
      </c>
    </row>
    <row r="109" spans="2:27">
      <c r="B109" s="21" t="s">
        <v>123</v>
      </c>
      <c r="C109" s="113">
        <v>7</v>
      </c>
      <c r="D109" s="130">
        <v>72.599999999999994</v>
      </c>
      <c r="E109" s="126">
        <v>44</v>
      </c>
      <c r="F109" s="133">
        <v>1317</v>
      </c>
      <c r="G109" s="51">
        <v>528410</v>
      </c>
      <c r="H109" s="55">
        <v>65430.31</v>
      </c>
      <c r="I109" s="51">
        <v>100000</v>
      </c>
      <c r="J109" s="55">
        <v>24000</v>
      </c>
      <c r="K109" s="51">
        <v>2000</v>
      </c>
      <c r="L109" s="77">
        <v>4409</v>
      </c>
      <c r="M109" s="61">
        <v>3</v>
      </c>
      <c r="O109" s="117" t="s">
        <v>123</v>
      </c>
      <c r="P109" s="93">
        <f t="shared" si="12"/>
        <v>1.4695652173913043</v>
      </c>
      <c r="Q109" s="143">
        <f t="shared" si="13"/>
        <v>1.9748865355521934</v>
      </c>
      <c r="R109" s="93">
        <f t="shared" si="14"/>
        <v>2.4227941176470589</v>
      </c>
      <c r="S109" s="143">
        <f t="shared" si="15"/>
        <v>5.7047116165718927</v>
      </c>
      <c r="T109" s="93">
        <f t="shared" si="16"/>
        <v>1.0082459904949914</v>
      </c>
      <c r="U109" s="143">
        <f t="shared" si="17"/>
        <v>1.1683524229724869</v>
      </c>
      <c r="V109" s="93">
        <f t="shared" si="18"/>
        <v>1.0188279671779266</v>
      </c>
      <c r="W109" s="143">
        <f t="shared" si="19"/>
        <v>1.1601563318734451</v>
      </c>
      <c r="X109" s="93">
        <f t="shared" si="20"/>
        <v>1.0255099531278931</v>
      </c>
      <c r="Y109" s="143">
        <f t="shared" si="21"/>
        <v>3.3416507860886138</v>
      </c>
      <c r="Z109" s="93">
        <f t="shared" si="22"/>
        <v>1.202247191011236</v>
      </c>
      <c r="AA109" s="13">
        <f t="shared" si="23"/>
        <v>1.9542680118099129</v>
      </c>
    </row>
    <row r="110" spans="2:27">
      <c r="B110" s="21" t="s">
        <v>124</v>
      </c>
      <c r="C110" s="113">
        <v>2</v>
      </c>
      <c r="D110" s="130">
        <v>2.5</v>
      </c>
      <c r="E110" s="126">
        <v>7</v>
      </c>
      <c r="F110" s="133">
        <v>235</v>
      </c>
      <c r="G110" s="51">
        <v>124538</v>
      </c>
      <c r="H110" s="55">
        <v>13429.74</v>
      </c>
      <c r="I110" s="51">
        <v>54826</v>
      </c>
      <c r="J110" s="55">
        <v>1900</v>
      </c>
      <c r="K110" s="51"/>
      <c r="L110" s="77">
        <v>922</v>
      </c>
      <c r="M110" s="61"/>
      <c r="O110" s="117" t="s">
        <v>124</v>
      </c>
      <c r="P110" s="93">
        <f t="shared" si="12"/>
        <v>1.0782608695652174</v>
      </c>
      <c r="Q110" s="143">
        <f t="shared" si="13"/>
        <v>1.0204236006051437</v>
      </c>
      <c r="R110" s="93">
        <f t="shared" si="14"/>
        <v>1.1985294117647058</v>
      </c>
      <c r="S110" s="143">
        <f t="shared" si="15"/>
        <v>1.7493907392363932</v>
      </c>
      <c r="T110" s="93">
        <f t="shared" si="16"/>
        <v>1.0019368619430153</v>
      </c>
      <c r="U110" s="143">
        <f t="shared" si="17"/>
        <v>1.0345310444180884</v>
      </c>
      <c r="V110" s="93">
        <f t="shared" si="18"/>
        <v>1.0103087929613817</v>
      </c>
      <c r="W110" s="143">
        <f t="shared" si="19"/>
        <v>1.0123242459337258</v>
      </c>
      <c r="X110" s="93">
        <f t="shared" si="20"/>
        <v>0.99907326178497402</v>
      </c>
      <c r="Y110" s="143">
        <f t="shared" si="21"/>
        <v>1.4727251071939018</v>
      </c>
      <c r="Z110" s="93">
        <f t="shared" si="22"/>
        <v>0.898876404494382</v>
      </c>
      <c r="AA110" s="13">
        <f t="shared" si="23"/>
        <v>1.1342163945364481</v>
      </c>
    </row>
    <row r="111" spans="2:27">
      <c r="B111" s="21" t="s">
        <v>125</v>
      </c>
      <c r="C111" s="113">
        <v>6</v>
      </c>
      <c r="D111" s="130">
        <v>7</v>
      </c>
      <c r="E111" s="126">
        <v>34</v>
      </c>
      <c r="F111" s="133">
        <v>668</v>
      </c>
      <c r="G111" s="51">
        <v>210586</v>
      </c>
      <c r="H111" s="55">
        <v>59586.94</v>
      </c>
      <c r="I111" s="51">
        <v>183773</v>
      </c>
      <c r="J111" s="55">
        <v>24870</v>
      </c>
      <c r="K111" s="51">
        <v>11843</v>
      </c>
      <c r="L111" s="77">
        <v>2358</v>
      </c>
      <c r="M111" s="61"/>
      <c r="O111" s="117" t="s">
        <v>125</v>
      </c>
      <c r="P111" s="93">
        <f t="shared" si="12"/>
        <v>1.3913043478260869</v>
      </c>
      <c r="Q111" s="143">
        <f t="shared" si="13"/>
        <v>1.0816944024205748</v>
      </c>
      <c r="R111" s="93">
        <f t="shared" si="14"/>
        <v>2.0919117647058822</v>
      </c>
      <c r="S111" s="143">
        <f t="shared" si="15"/>
        <v>3.3322502030869212</v>
      </c>
      <c r="T111" s="93">
        <f t="shared" si="16"/>
        <v>1.0032810697455874</v>
      </c>
      <c r="U111" s="143">
        <f t="shared" si="17"/>
        <v>1.1533147449469687</v>
      </c>
      <c r="V111" s="93">
        <f t="shared" si="18"/>
        <v>1.0346263640797422</v>
      </c>
      <c r="W111" s="143">
        <f t="shared" si="19"/>
        <v>1.1659759660258231</v>
      </c>
      <c r="X111" s="93">
        <f t="shared" si="20"/>
        <v>1.1556181295720698</v>
      </c>
      <c r="Y111" s="143">
        <f t="shared" si="21"/>
        <v>2.2423773225345403</v>
      </c>
      <c r="Z111" s="93">
        <f t="shared" si="22"/>
        <v>0.898876404494382</v>
      </c>
      <c r="AA111" s="13">
        <f t="shared" si="23"/>
        <v>1.5046573381307795</v>
      </c>
    </row>
    <row r="112" spans="2:27">
      <c r="B112" s="21" t="s">
        <v>126</v>
      </c>
      <c r="C112" s="113">
        <v>2</v>
      </c>
      <c r="D112" s="130">
        <v>15</v>
      </c>
      <c r="E112" s="126">
        <v>8</v>
      </c>
      <c r="F112" s="133">
        <v>125</v>
      </c>
      <c r="G112" s="51">
        <v>47407</v>
      </c>
      <c r="H112" s="55">
        <v>2999.53</v>
      </c>
      <c r="I112" s="51">
        <v>20200</v>
      </c>
      <c r="J112" s="55">
        <v>3873</v>
      </c>
      <c r="K112" s="51"/>
      <c r="L112" s="77">
        <v>489</v>
      </c>
      <c r="M112" s="61">
        <v>2</v>
      </c>
      <c r="O112" s="117" t="s">
        <v>126</v>
      </c>
      <c r="P112" s="93">
        <f t="shared" si="12"/>
        <v>1.0782608695652174</v>
      </c>
      <c r="Q112" s="143">
        <f t="shared" si="13"/>
        <v>1.1906202723146748</v>
      </c>
      <c r="R112" s="93">
        <f t="shared" si="14"/>
        <v>1.2316176470588236</v>
      </c>
      <c r="S112" s="143">
        <f t="shared" si="15"/>
        <v>1.3472786352558894</v>
      </c>
      <c r="T112" s="93">
        <f t="shared" si="16"/>
        <v>1.0007319519855473</v>
      </c>
      <c r="U112" s="143">
        <f t="shared" si="17"/>
        <v>1.0076893178598627</v>
      </c>
      <c r="V112" s="93">
        <f t="shared" si="18"/>
        <v>1.003778821596834</v>
      </c>
      <c r="W112" s="143">
        <f t="shared" si="19"/>
        <v>1.025522105913774</v>
      </c>
      <c r="X112" s="93">
        <f t="shared" si="20"/>
        <v>0.99907326178497402</v>
      </c>
      <c r="Y112" s="143">
        <f t="shared" si="21"/>
        <v>1.240650309671272</v>
      </c>
      <c r="Z112" s="93">
        <f t="shared" si="22"/>
        <v>1.101123595505618</v>
      </c>
      <c r="AA112" s="13">
        <f t="shared" si="23"/>
        <v>1.1114860716829533</v>
      </c>
    </row>
    <row r="113" spans="2:27">
      <c r="B113" s="21" t="s">
        <v>127</v>
      </c>
      <c r="C113" s="113">
        <v>4</v>
      </c>
      <c r="D113" s="130">
        <v>90</v>
      </c>
      <c r="E113" s="126">
        <v>29</v>
      </c>
      <c r="F113" s="133">
        <v>228</v>
      </c>
      <c r="G113" s="51">
        <v>122933</v>
      </c>
      <c r="H113" s="55">
        <v>11563.85</v>
      </c>
      <c r="I113" s="51">
        <v>74492.81</v>
      </c>
      <c r="J113" s="55">
        <v>1492.09</v>
      </c>
      <c r="K113" s="51">
        <v>8881.65</v>
      </c>
      <c r="L113" s="77">
        <v>603</v>
      </c>
      <c r="M113" s="61">
        <v>30</v>
      </c>
      <c r="O113" s="117" t="s">
        <v>127</v>
      </c>
      <c r="P113" s="93">
        <f t="shared" si="12"/>
        <v>1.2347826086956522</v>
      </c>
      <c r="Q113" s="143">
        <f t="shared" si="13"/>
        <v>2.2118003025718611</v>
      </c>
      <c r="R113" s="93">
        <f t="shared" si="14"/>
        <v>1.9264705882352939</v>
      </c>
      <c r="S113" s="143">
        <f t="shared" si="15"/>
        <v>1.7238017871649065</v>
      </c>
      <c r="T113" s="93">
        <f t="shared" si="16"/>
        <v>1.0019117892681928</v>
      </c>
      <c r="U113" s="143">
        <f t="shared" si="17"/>
        <v>1.0297292514371486</v>
      </c>
      <c r="V113" s="93">
        <f t="shared" si="18"/>
        <v>1.0140176737484206</v>
      </c>
      <c r="W113" s="143">
        <f t="shared" si="19"/>
        <v>1.0095956402244193</v>
      </c>
      <c r="X113" s="93">
        <f t="shared" si="20"/>
        <v>1.1164739816178928</v>
      </c>
      <c r="Y113" s="143">
        <f t="shared" si="21"/>
        <v>1.3017508337303478</v>
      </c>
      <c r="Z113" s="93">
        <f t="shared" si="22"/>
        <v>3.9325842696629216</v>
      </c>
      <c r="AA113" s="13">
        <f t="shared" si="23"/>
        <v>1.5911744296688235</v>
      </c>
    </row>
    <row r="114" spans="2:27">
      <c r="B114" s="21" t="s">
        <v>128</v>
      </c>
      <c r="C114" s="113">
        <v>7</v>
      </c>
      <c r="D114" s="130">
        <v>22</v>
      </c>
      <c r="E114" s="126">
        <v>14</v>
      </c>
      <c r="F114" s="133">
        <v>385</v>
      </c>
      <c r="G114" s="51">
        <v>305782</v>
      </c>
      <c r="H114" s="55">
        <v>36302.71</v>
      </c>
      <c r="I114" s="51">
        <v>58553</v>
      </c>
      <c r="J114" s="55">
        <v>7707</v>
      </c>
      <c r="K114" s="51">
        <v>2338</v>
      </c>
      <c r="L114" s="77">
        <v>1011</v>
      </c>
      <c r="M114" s="61">
        <v>1</v>
      </c>
      <c r="O114" s="117" t="s">
        <v>128</v>
      </c>
      <c r="P114" s="93">
        <f t="shared" si="12"/>
        <v>1.4695652173913043</v>
      </c>
      <c r="Q114" s="143">
        <f t="shared" si="13"/>
        <v>1.285930408472012</v>
      </c>
      <c r="R114" s="93">
        <f t="shared" si="14"/>
        <v>1.4301470588235294</v>
      </c>
      <c r="S114" s="143">
        <f t="shared" si="15"/>
        <v>2.2977254264825344</v>
      </c>
      <c r="T114" s="93">
        <f t="shared" si="16"/>
        <v>1.0047681839838458</v>
      </c>
      <c r="U114" s="143">
        <f t="shared" si="17"/>
        <v>1.0933937141356203</v>
      </c>
      <c r="V114" s="93">
        <f t="shared" si="18"/>
        <v>1.0110116521791854</v>
      </c>
      <c r="W114" s="143">
        <f t="shared" si="19"/>
        <v>1.0511686315921851</v>
      </c>
      <c r="X114" s="93">
        <f t="shared" si="20"/>
        <v>1.0299777539648465</v>
      </c>
      <c r="Y114" s="143">
        <f t="shared" si="21"/>
        <v>1.5204263935207241</v>
      </c>
      <c r="Z114" s="93">
        <f t="shared" si="22"/>
        <v>1</v>
      </c>
      <c r="AA114" s="13">
        <f t="shared" si="23"/>
        <v>1.2903740400496171</v>
      </c>
    </row>
    <row r="115" spans="2:27">
      <c r="B115" s="21" t="s">
        <v>129</v>
      </c>
      <c r="C115" s="113">
        <v>1</v>
      </c>
      <c r="D115" s="130">
        <v>43</v>
      </c>
      <c r="E115" s="126">
        <v>12</v>
      </c>
      <c r="F115" s="133">
        <v>142</v>
      </c>
      <c r="G115" s="51">
        <v>201432</v>
      </c>
      <c r="H115" s="55">
        <v>13392.06</v>
      </c>
      <c r="I115" s="51">
        <v>36543</v>
      </c>
      <c r="J115" s="55">
        <v>4011</v>
      </c>
      <c r="K115" s="51">
        <v>71</v>
      </c>
      <c r="L115" s="77">
        <v>403</v>
      </c>
      <c r="M115" s="61">
        <v>1</v>
      </c>
      <c r="O115" s="117" t="s">
        <v>129</v>
      </c>
      <c r="P115" s="93">
        <f t="shared" si="12"/>
        <v>1</v>
      </c>
      <c r="Q115" s="143">
        <f t="shared" si="13"/>
        <v>1.571860816944024</v>
      </c>
      <c r="R115" s="93">
        <f t="shared" si="14"/>
        <v>1.3639705882352942</v>
      </c>
      <c r="S115" s="143">
        <f t="shared" si="15"/>
        <v>1.4094232331437855</v>
      </c>
      <c r="T115" s="93">
        <f t="shared" si="16"/>
        <v>1.0031380695802756</v>
      </c>
      <c r="U115" s="143">
        <f t="shared" si="17"/>
        <v>1.0344340764513156</v>
      </c>
      <c r="V115" s="93">
        <f t="shared" si="18"/>
        <v>1.0068608790684104</v>
      </c>
      <c r="W115" s="143">
        <f t="shared" si="19"/>
        <v>1.026445220296565</v>
      </c>
      <c r="X115" s="93">
        <f t="shared" si="20"/>
        <v>1.0000117643276476</v>
      </c>
      <c r="Y115" s="143">
        <f t="shared" si="21"/>
        <v>1.1945569318723201</v>
      </c>
      <c r="Z115" s="93">
        <f t="shared" si="22"/>
        <v>1</v>
      </c>
      <c r="AA115" s="13">
        <f t="shared" si="23"/>
        <v>1.1464274163563308</v>
      </c>
    </row>
    <row r="116" spans="2:27">
      <c r="B116" s="21" t="s">
        <v>130</v>
      </c>
      <c r="C116" s="113">
        <v>1</v>
      </c>
      <c r="D116" s="130">
        <v>15</v>
      </c>
      <c r="E116" s="126">
        <v>4</v>
      </c>
      <c r="F116" s="133">
        <v>139</v>
      </c>
      <c r="G116" s="51">
        <v>80095</v>
      </c>
      <c r="H116" s="55">
        <v>8510.5</v>
      </c>
      <c r="I116" s="51">
        <v>50000</v>
      </c>
      <c r="J116" s="55">
        <v>6000</v>
      </c>
      <c r="K116" s="51"/>
      <c r="L116" s="77">
        <v>426</v>
      </c>
      <c r="M116" s="61">
        <v>1</v>
      </c>
      <c r="O116" s="117" t="s">
        <v>130</v>
      </c>
      <c r="P116" s="93">
        <f t="shared" si="12"/>
        <v>1</v>
      </c>
      <c r="Q116" s="143">
        <f t="shared" si="13"/>
        <v>1.1906202723146748</v>
      </c>
      <c r="R116" s="93">
        <f t="shared" si="14"/>
        <v>1.099264705882353</v>
      </c>
      <c r="S116" s="143">
        <f t="shared" si="15"/>
        <v>1.3984565393988628</v>
      </c>
      <c r="T116" s="93">
        <f t="shared" si="16"/>
        <v>1.0012425909852973</v>
      </c>
      <c r="U116" s="143">
        <f t="shared" si="17"/>
        <v>1.0218715778345502</v>
      </c>
      <c r="V116" s="93">
        <f t="shared" si="18"/>
        <v>1.0093986779667157</v>
      </c>
      <c r="W116" s="143">
        <f t="shared" si="19"/>
        <v>1.0397501080311398</v>
      </c>
      <c r="X116" s="93">
        <f t="shared" si="20"/>
        <v>0.99907326178497402</v>
      </c>
      <c r="Y116" s="143">
        <f t="shared" si="21"/>
        <v>1.2068842305859933</v>
      </c>
      <c r="Z116" s="93">
        <f t="shared" si="22"/>
        <v>1</v>
      </c>
      <c r="AA116" s="13">
        <f t="shared" si="23"/>
        <v>1.0878692695258692</v>
      </c>
    </row>
    <row r="117" spans="2:27">
      <c r="B117" s="21" t="s">
        <v>131</v>
      </c>
      <c r="C117" s="113">
        <v>1</v>
      </c>
      <c r="D117" s="130">
        <v>10</v>
      </c>
      <c r="E117" s="126">
        <v>2</v>
      </c>
      <c r="F117" s="133">
        <v>224</v>
      </c>
      <c r="G117" s="51">
        <v>113248</v>
      </c>
      <c r="H117" s="55">
        <v>11552.62</v>
      </c>
      <c r="I117" s="51">
        <v>70551</v>
      </c>
      <c r="J117" s="55">
        <v>30219</v>
      </c>
      <c r="K117" s="51">
        <v>19159</v>
      </c>
      <c r="L117" s="77">
        <v>200</v>
      </c>
      <c r="M117" s="61">
        <v>2</v>
      </c>
      <c r="O117" s="117" t="s">
        <v>131</v>
      </c>
      <c r="P117" s="93">
        <f t="shared" si="12"/>
        <v>1</v>
      </c>
      <c r="Q117" s="143">
        <f t="shared" si="13"/>
        <v>1.1225416036308624</v>
      </c>
      <c r="R117" s="93">
        <f t="shared" si="14"/>
        <v>1.0330882352941178</v>
      </c>
      <c r="S117" s="143">
        <f t="shared" si="15"/>
        <v>1.7091795288383427</v>
      </c>
      <c r="T117" s="93">
        <f t="shared" si="16"/>
        <v>1.0017604940310239</v>
      </c>
      <c r="U117" s="143">
        <f t="shared" si="17"/>
        <v>1.0297003514831449</v>
      </c>
      <c r="V117" s="93">
        <f t="shared" si="18"/>
        <v>1.0132743044183077</v>
      </c>
      <c r="W117" s="143">
        <f t="shared" si="19"/>
        <v>1.2017566822109615</v>
      </c>
      <c r="X117" s="93">
        <f t="shared" si="20"/>
        <v>1.252323546504468</v>
      </c>
      <c r="Y117" s="143">
        <f t="shared" si="21"/>
        <v>1.0857551214864221</v>
      </c>
      <c r="Z117" s="93">
        <f t="shared" si="22"/>
        <v>1.101123595505618</v>
      </c>
      <c r="AA117" s="13">
        <f t="shared" si="23"/>
        <v>1.140954860309388</v>
      </c>
    </row>
    <row r="118" spans="2:27">
      <c r="B118" s="21" t="s">
        <v>132</v>
      </c>
      <c r="C118" s="113">
        <v>1</v>
      </c>
      <c r="D118" s="130">
        <v>4</v>
      </c>
      <c r="E118" s="126">
        <v>2</v>
      </c>
      <c r="F118" s="133">
        <v>188</v>
      </c>
      <c r="G118" s="51">
        <v>206872</v>
      </c>
      <c r="H118" s="55">
        <v>9999.89</v>
      </c>
      <c r="I118" s="51">
        <v>32606.84</v>
      </c>
      <c r="J118" s="55">
        <v>445.84</v>
      </c>
      <c r="K118" s="51">
        <v>1592.8</v>
      </c>
      <c r="L118" s="77">
        <v>692</v>
      </c>
      <c r="M118" s="61">
        <v>12</v>
      </c>
      <c r="O118" s="117" t="s">
        <v>132</v>
      </c>
      <c r="P118" s="93">
        <f t="shared" si="12"/>
        <v>1</v>
      </c>
      <c r="Q118" s="143">
        <f t="shared" si="13"/>
        <v>1.0408472012102874</v>
      </c>
      <c r="R118" s="93">
        <f t="shared" si="14"/>
        <v>1.0330882352941178</v>
      </c>
      <c r="S118" s="143">
        <f t="shared" si="15"/>
        <v>1.5775792038992689</v>
      </c>
      <c r="T118" s="93">
        <f t="shared" si="16"/>
        <v>1.0032230511074001</v>
      </c>
      <c r="U118" s="143">
        <f t="shared" si="17"/>
        <v>1.0257044631857133</v>
      </c>
      <c r="V118" s="93">
        <f t="shared" si="18"/>
        <v>1.0061185752479784</v>
      </c>
      <c r="W118" s="143">
        <f t="shared" si="19"/>
        <v>1.0025970284635854</v>
      </c>
      <c r="X118" s="93">
        <f t="shared" si="20"/>
        <v>1.0201274427704747</v>
      </c>
      <c r="Y118" s="143">
        <f t="shared" si="21"/>
        <v>1.3494521200571701</v>
      </c>
      <c r="Z118" s="93">
        <f t="shared" si="22"/>
        <v>2.1123595505617976</v>
      </c>
      <c r="AA118" s="13">
        <f t="shared" si="23"/>
        <v>1.1973724428907084</v>
      </c>
    </row>
    <row r="119" spans="2:27">
      <c r="B119" s="21" t="s">
        <v>133</v>
      </c>
      <c r="C119" s="113">
        <v>2</v>
      </c>
      <c r="D119" s="130">
        <v>27</v>
      </c>
      <c r="E119" s="126">
        <v>11</v>
      </c>
      <c r="F119" s="133">
        <v>543</v>
      </c>
      <c r="G119" s="51">
        <v>1182982</v>
      </c>
      <c r="H119" s="55">
        <v>82278.39</v>
      </c>
      <c r="I119" s="51">
        <v>171370</v>
      </c>
      <c r="J119" s="55">
        <v>6485</v>
      </c>
      <c r="K119" s="51">
        <v>10653</v>
      </c>
      <c r="L119" s="77">
        <v>1520</v>
      </c>
      <c r="M119" s="61">
        <v>1</v>
      </c>
      <c r="O119" s="117" t="s">
        <v>133</v>
      </c>
      <c r="P119" s="93">
        <f t="shared" si="12"/>
        <v>1.0782608695652174</v>
      </c>
      <c r="Q119" s="143">
        <f t="shared" si="13"/>
        <v>1.3540090771558244</v>
      </c>
      <c r="R119" s="93">
        <f t="shared" si="14"/>
        <v>1.3308823529411764</v>
      </c>
      <c r="S119" s="143">
        <f t="shared" si="15"/>
        <v>2.8753046303818035</v>
      </c>
      <c r="T119" s="93">
        <f t="shared" si="16"/>
        <v>1.0184714552326413</v>
      </c>
      <c r="U119" s="143">
        <f t="shared" si="17"/>
        <v>1.2117102802343358</v>
      </c>
      <c r="V119" s="93">
        <f t="shared" si="18"/>
        <v>1.0322873345980093</v>
      </c>
      <c r="W119" s="143">
        <f t="shared" si="19"/>
        <v>1.0429943868402241</v>
      </c>
      <c r="X119" s="93">
        <f t="shared" si="20"/>
        <v>1.1398882982230327</v>
      </c>
      <c r="Y119" s="143">
        <f t="shared" si="21"/>
        <v>1.7932348737494044</v>
      </c>
      <c r="Z119" s="93">
        <f t="shared" si="22"/>
        <v>1</v>
      </c>
      <c r="AA119" s="13">
        <f t="shared" si="23"/>
        <v>1.3524585053565155</v>
      </c>
    </row>
    <row r="120" spans="2:27">
      <c r="B120" s="21" t="s">
        <v>134</v>
      </c>
      <c r="C120" s="113">
        <v>1</v>
      </c>
      <c r="D120" s="130">
        <v>6</v>
      </c>
      <c r="E120" s="126">
        <v>2</v>
      </c>
      <c r="F120" s="133">
        <v>200</v>
      </c>
      <c r="G120" s="51">
        <v>80537</v>
      </c>
      <c r="H120" s="55">
        <v>8500</v>
      </c>
      <c r="I120" s="51">
        <v>30532</v>
      </c>
      <c r="J120" s="55">
        <v>4814</v>
      </c>
      <c r="K120" s="51">
        <v>4604</v>
      </c>
      <c r="L120" s="77">
        <v>572</v>
      </c>
      <c r="M120" s="61"/>
      <c r="O120" s="117" t="s">
        <v>134</v>
      </c>
      <c r="P120" s="93">
        <f t="shared" si="12"/>
        <v>1</v>
      </c>
      <c r="Q120" s="143">
        <f t="shared" si="13"/>
        <v>1.0680786686838124</v>
      </c>
      <c r="R120" s="93">
        <f t="shared" si="14"/>
        <v>1.0330882352941178</v>
      </c>
      <c r="S120" s="143">
        <f t="shared" si="15"/>
        <v>1.6214459788789601</v>
      </c>
      <c r="T120" s="93">
        <f t="shared" si="16"/>
        <v>1.001249495734376</v>
      </c>
      <c r="U120" s="143">
        <f t="shared" si="17"/>
        <v>1.0218445565062297</v>
      </c>
      <c r="V120" s="93">
        <f t="shared" si="18"/>
        <v>1.0057272899194385</v>
      </c>
      <c r="W120" s="143">
        <f t="shared" si="19"/>
        <v>1.0318166757268634</v>
      </c>
      <c r="X120" s="93">
        <f t="shared" si="20"/>
        <v>1.0599305252563738</v>
      </c>
      <c r="Y120" s="143">
        <f t="shared" si="21"/>
        <v>1.2851357789423536</v>
      </c>
      <c r="Z120" s="93">
        <f t="shared" si="22"/>
        <v>0.898876404494382</v>
      </c>
      <c r="AA120" s="13">
        <f t="shared" si="23"/>
        <v>1.0933812372215368</v>
      </c>
    </row>
    <row r="121" spans="2:27">
      <c r="B121" s="21" t="s">
        <v>135</v>
      </c>
      <c r="C121" s="113">
        <v>4</v>
      </c>
      <c r="D121" s="130">
        <v>25</v>
      </c>
      <c r="E121" s="126">
        <v>10</v>
      </c>
      <c r="F121" s="133">
        <v>402</v>
      </c>
      <c r="G121" s="51">
        <v>7200</v>
      </c>
      <c r="H121" s="55">
        <v>33193.519999999997</v>
      </c>
      <c r="I121" s="51">
        <v>69360</v>
      </c>
      <c r="J121" s="55">
        <v>15923</v>
      </c>
      <c r="K121" s="51">
        <v>720</v>
      </c>
      <c r="L121" s="77">
        <v>200</v>
      </c>
      <c r="M121" s="61">
        <v>2</v>
      </c>
      <c r="O121" s="117" t="s">
        <v>135</v>
      </c>
      <c r="P121" s="93">
        <f t="shared" si="12"/>
        <v>1.2347826086956522</v>
      </c>
      <c r="Q121" s="143">
        <f t="shared" si="13"/>
        <v>1.3267776096822996</v>
      </c>
      <c r="R121" s="93">
        <f t="shared" si="14"/>
        <v>1.2977941176470589</v>
      </c>
      <c r="S121" s="143">
        <f t="shared" si="15"/>
        <v>2.3598700243704305</v>
      </c>
      <c r="T121" s="93">
        <f t="shared" si="16"/>
        <v>1.0001038541434357</v>
      </c>
      <c r="U121" s="143">
        <f t="shared" si="17"/>
        <v>1.0853923385355537</v>
      </c>
      <c r="V121" s="93">
        <f t="shared" si="18"/>
        <v>1.0130496987492965</v>
      </c>
      <c r="W121" s="143">
        <f t="shared" si="19"/>
        <v>1.1061273835415395</v>
      </c>
      <c r="X121" s="93">
        <f t="shared" si="20"/>
        <v>1.0085904706684248</v>
      </c>
      <c r="Y121" s="143">
        <f t="shared" si="21"/>
        <v>1.0857551214864221</v>
      </c>
      <c r="Z121" s="93">
        <f t="shared" si="22"/>
        <v>1.101123595505618</v>
      </c>
      <c r="AA121" s="13">
        <f t="shared" si="23"/>
        <v>1.2381242566387027</v>
      </c>
    </row>
    <row r="122" spans="2:27">
      <c r="B122" s="21" t="s">
        <v>136</v>
      </c>
      <c r="C122" s="113">
        <v>9</v>
      </c>
      <c r="D122" s="130">
        <v>5.6</v>
      </c>
      <c r="E122" s="126">
        <v>23</v>
      </c>
      <c r="F122" s="133">
        <v>470</v>
      </c>
      <c r="G122" s="51">
        <v>194737.71</v>
      </c>
      <c r="H122" s="55">
        <v>12604.56</v>
      </c>
      <c r="I122" s="51">
        <v>72058.28</v>
      </c>
      <c r="J122" s="55">
        <v>9608.76</v>
      </c>
      <c r="K122" s="51">
        <v>10956.89</v>
      </c>
      <c r="L122" s="77">
        <v>872</v>
      </c>
      <c r="M122" s="61">
        <v>2</v>
      </c>
      <c r="O122" s="117" t="s">
        <v>136</v>
      </c>
      <c r="P122" s="93">
        <f t="shared" si="12"/>
        <v>1.6260869565217391</v>
      </c>
      <c r="Q122" s="143">
        <f t="shared" si="13"/>
        <v>1.0626323751891074</v>
      </c>
      <c r="R122" s="93">
        <f t="shared" si="14"/>
        <v>1.7279411764705883</v>
      </c>
      <c r="S122" s="143">
        <f t="shared" si="15"/>
        <v>2.6084484159220147</v>
      </c>
      <c r="T122" s="93">
        <f t="shared" si="16"/>
        <v>1.0030334940311556</v>
      </c>
      <c r="U122" s="143">
        <f t="shared" si="17"/>
        <v>1.0324074768272808</v>
      </c>
      <c r="V122" s="93">
        <f t="shared" si="18"/>
        <v>1.0135585559991531</v>
      </c>
      <c r="W122" s="143">
        <f t="shared" si="19"/>
        <v>1.063889950495204</v>
      </c>
      <c r="X122" s="93">
        <f t="shared" si="20"/>
        <v>1.1439052212891325</v>
      </c>
      <c r="Y122" s="143">
        <f t="shared" si="21"/>
        <v>1.4459266317293951</v>
      </c>
      <c r="Z122" s="93">
        <f t="shared" si="22"/>
        <v>1.101123595505618</v>
      </c>
      <c r="AA122" s="13">
        <f t="shared" si="23"/>
        <v>1.3480867136345809</v>
      </c>
    </row>
    <row r="123" spans="2:27">
      <c r="B123" s="21" t="s">
        <v>137</v>
      </c>
      <c r="C123" s="113">
        <v>6</v>
      </c>
      <c r="D123" s="130">
        <v>8</v>
      </c>
      <c r="E123" s="126">
        <v>4</v>
      </c>
      <c r="F123" s="133">
        <v>200</v>
      </c>
      <c r="G123" s="51">
        <v>106259</v>
      </c>
      <c r="H123" s="55">
        <v>18284.349999999999</v>
      </c>
      <c r="I123" s="51">
        <v>43215.56</v>
      </c>
      <c r="J123" s="55">
        <v>7949.63</v>
      </c>
      <c r="K123" s="51">
        <v>2965.71</v>
      </c>
      <c r="L123" s="77">
        <v>800</v>
      </c>
      <c r="M123" s="61">
        <v>1</v>
      </c>
      <c r="O123" s="117" t="s">
        <v>137</v>
      </c>
      <c r="P123" s="93">
        <f t="shared" si="12"/>
        <v>1.3913043478260869</v>
      </c>
      <c r="Q123" s="143">
        <f t="shared" si="13"/>
        <v>1.0953101361573374</v>
      </c>
      <c r="R123" s="93">
        <f t="shared" si="14"/>
        <v>1.099264705882353</v>
      </c>
      <c r="S123" s="143">
        <f t="shared" si="15"/>
        <v>1.6214459788789601</v>
      </c>
      <c r="T123" s="93">
        <f t="shared" si="16"/>
        <v>1.001651314638915</v>
      </c>
      <c r="U123" s="143">
        <f t="shared" si="17"/>
        <v>1.0470241882921645</v>
      </c>
      <c r="V123" s="93">
        <f t="shared" si="18"/>
        <v>1.0081192290287935</v>
      </c>
      <c r="W123" s="143">
        <f t="shared" si="19"/>
        <v>1.0527916405972326</v>
      </c>
      <c r="X123" s="93">
        <f t="shared" si="20"/>
        <v>1.0382750417262783</v>
      </c>
      <c r="Y123" s="143">
        <f t="shared" si="21"/>
        <v>1.4073368270605049</v>
      </c>
      <c r="Z123" s="93">
        <f t="shared" si="22"/>
        <v>1</v>
      </c>
      <c r="AA123" s="13">
        <f t="shared" si="23"/>
        <v>1.1602294009171479</v>
      </c>
    </row>
    <row r="124" spans="2:27">
      <c r="B124" s="21" t="s">
        <v>138</v>
      </c>
      <c r="C124" s="113">
        <v>20</v>
      </c>
      <c r="D124" s="130">
        <v>7</v>
      </c>
      <c r="E124" s="126">
        <v>8</v>
      </c>
      <c r="F124" s="133">
        <v>95</v>
      </c>
      <c r="G124" s="51">
        <v>64320</v>
      </c>
      <c r="H124" s="55">
        <v>4299.24</v>
      </c>
      <c r="I124" s="51">
        <v>40645.199999999997</v>
      </c>
      <c r="J124" s="55">
        <v>57.6</v>
      </c>
      <c r="K124" s="51">
        <v>1313.52</v>
      </c>
      <c r="L124" s="77">
        <v>800</v>
      </c>
      <c r="M124" s="61">
        <v>8</v>
      </c>
      <c r="O124" s="117" t="s">
        <v>138</v>
      </c>
      <c r="P124" s="93">
        <f t="shared" si="12"/>
        <v>2.4869565217391303</v>
      </c>
      <c r="Q124" s="143">
        <f t="shared" si="13"/>
        <v>1.0816944024205748</v>
      </c>
      <c r="R124" s="93">
        <f t="shared" si="14"/>
        <v>1.2316176470588236</v>
      </c>
      <c r="S124" s="143">
        <f t="shared" si="15"/>
        <v>1.2376116978066611</v>
      </c>
      <c r="T124" s="93">
        <f t="shared" si="16"/>
        <v>1.0009961601782411</v>
      </c>
      <c r="U124" s="143">
        <f t="shared" si="17"/>
        <v>1.0110340693485664</v>
      </c>
      <c r="V124" s="93">
        <f t="shared" si="18"/>
        <v>1.007634495672455</v>
      </c>
      <c r="W124" s="143">
        <f t="shared" si="19"/>
        <v>1</v>
      </c>
      <c r="X124" s="93">
        <f t="shared" si="20"/>
        <v>1.0164358231913495</v>
      </c>
      <c r="Y124" s="143">
        <f t="shared" si="21"/>
        <v>1.4073368270605049</v>
      </c>
      <c r="Z124" s="93">
        <f t="shared" si="22"/>
        <v>1.7078651685393258</v>
      </c>
      <c r="AA124" s="13">
        <f t="shared" si="23"/>
        <v>1.2899257102741484</v>
      </c>
    </row>
    <row r="125" spans="2:27">
      <c r="B125" s="21" t="s">
        <v>139</v>
      </c>
      <c r="C125" s="113">
        <v>5</v>
      </c>
      <c r="D125" s="130">
        <v>10</v>
      </c>
      <c r="E125" s="126">
        <v>3</v>
      </c>
      <c r="F125" s="133">
        <v>135</v>
      </c>
      <c r="G125" s="51">
        <v>84324.36</v>
      </c>
      <c r="H125" s="55">
        <v>9275.68</v>
      </c>
      <c r="I125" s="51">
        <v>58946.64</v>
      </c>
      <c r="J125" s="55">
        <v>3065.52</v>
      </c>
      <c r="K125" s="51"/>
      <c r="L125" s="77">
        <v>725</v>
      </c>
      <c r="M125" s="61">
        <v>1</v>
      </c>
      <c r="O125" s="117" t="s">
        <v>139</v>
      </c>
      <c r="P125" s="93">
        <f t="shared" si="12"/>
        <v>1.3130434782608695</v>
      </c>
      <c r="Q125" s="143">
        <f t="shared" si="13"/>
        <v>1.1225416036308624</v>
      </c>
      <c r="R125" s="93">
        <f t="shared" si="14"/>
        <v>1.0661764705882353</v>
      </c>
      <c r="S125" s="143">
        <f t="shared" si="15"/>
        <v>1.383834281072299</v>
      </c>
      <c r="T125" s="93">
        <f t="shared" si="16"/>
        <v>1.0013086603734513</v>
      </c>
      <c r="U125" s="143">
        <f t="shared" si="17"/>
        <v>1.023840737834955</v>
      </c>
      <c r="V125" s="93">
        <f t="shared" si="18"/>
        <v>1.0110858870872874</v>
      </c>
      <c r="W125" s="143">
        <f t="shared" si="19"/>
        <v>1.0201206827122082</v>
      </c>
      <c r="X125" s="93">
        <f t="shared" si="20"/>
        <v>0.99907326178497402</v>
      </c>
      <c r="Y125" s="143">
        <f t="shared" si="21"/>
        <v>1.3671391138637445</v>
      </c>
      <c r="Z125" s="93">
        <f t="shared" si="22"/>
        <v>1</v>
      </c>
      <c r="AA125" s="13">
        <f t="shared" si="23"/>
        <v>1.1189240161098988</v>
      </c>
    </row>
    <row r="126" spans="2:27">
      <c r="B126" s="21" t="s">
        <v>140</v>
      </c>
      <c r="C126" s="113">
        <v>116</v>
      </c>
      <c r="D126" s="130">
        <v>314.10000000000002</v>
      </c>
      <c r="E126" s="126">
        <v>273</v>
      </c>
      <c r="F126" s="133">
        <v>2492</v>
      </c>
      <c r="G126" s="51">
        <v>576125760</v>
      </c>
      <c r="H126" s="55">
        <v>1772289.76</v>
      </c>
      <c r="I126" s="51">
        <v>704054.61</v>
      </c>
      <c r="J126" s="55">
        <v>217259.6</v>
      </c>
      <c r="K126" s="51">
        <v>22818.18</v>
      </c>
      <c r="L126" s="77">
        <v>16832</v>
      </c>
      <c r="M126" s="61">
        <v>1</v>
      </c>
      <c r="O126" s="117" t="s">
        <v>140</v>
      </c>
      <c r="P126" s="93">
        <f t="shared" si="12"/>
        <v>10</v>
      </c>
      <c r="Q126" s="143">
        <f t="shared" si="13"/>
        <v>5.2630862329803332</v>
      </c>
      <c r="R126" s="93">
        <f t="shared" si="14"/>
        <v>10</v>
      </c>
      <c r="S126" s="143">
        <f t="shared" si="15"/>
        <v>10</v>
      </c>
      <c r="T126" s="93">
        <f t="shared" si="16"/>
        <v>10</v>
      </c>
      <c r="U126" s="143">
        <f t="shared" si="17"/>
        <v>5.560886670147128</v>
      </c>
      <c r="V126" s="93">
        <f t="shared" si="18"/>
        <v>1.1327440795190316</v>
      </c>
      <c r="W126" s="143">
        <f t="shared" si="19"/>
        <v>2.4529151461664664</v>
      </c>
      <c r="X126" s="93">
        <f t="shared" si="20"/>
        <v>1.3006918526185594</v>
      </c>
      <c r="Y126" s="143">
        <f t="shared" si="21"/>
        <v>10</v>
      </c>
      <c r="Z126" s="93">
        <f t="shared" si="22"/>
        <v>1</v>
      </c>
      <c r="AA126" s="13">
        <f t="shared" si="23"/>
        <v>6.0645749074028652</v>
      </c>
    </row>
    <row r="127" spans="2:27">
      <c r="B127" s="21" t="s">
        <v>141</v>
      </c>
      <c r="C127" s="113">
        <v>15</v>
      </c>
      <c r="D127" s="130">
        <v>228.4</v>
      </c>
      <c r="E127" s="126">
        <v>18</v>
      </c>
      <c r="F127" s="133">
        <v>741</v>
      </c>
      <c r="G127" s="51">
        <v>2629072</v>
      </c>
      <c r="H127" s="55">
        <v>213153.68</v>
      </c>
      <c r="I127" s="51">
        <v>52757.86</v>
      </c>
      <c r="J127" s="55">
        <v>19295.8</v>
      </c>
      <c r="K127" s="51">
        <v>5483.75</v>
      </c>
      <c r="L127" s="77">
        <v>3500</v>
      </c>
      <c r="M127" s="61">
        <v>2</v>
      </c>
      <c r="O127" s="117" t="s">
        <v>141</v>
      </c>
      <c r="P127" s="93">
        <f t="shared" si="12"/>
        <v>2.0956521739130434</v>
      </c>
      <c r="Q127" s="143">
        <f t="shared" si="13"/>
        <v>4.0962178517397883</v>
      </c>
      <c r="R127" s="93">
        <f t="shared" si="14"/>
        <v>1.5625</v>
      </c>
      <c r="S127" s="143">
        <f t="shared" si="15"/>
        <v>3.59910641754671</v>
      </c>
      <c r="T127" s="93">
        <f t="shared" si="16"/>
        <v>1.04106170092367</v>
      </c>
      <c r="U127" s="143">
        <f t="shared" si="17"/>
        <v>1.5485125831034519</v>
      </c>
      <c r="V127" s="93">
        <f t="shared" si="18"/>
        <v>1.0099187711575963</v>
      </c>
      <c r="W127" s="143">
        <f t="shared" si="19"/>
        <v>1.1286888341957244</v>
      </c>
      <c r="X127" s="93">
        <f t="shared" si="20"/>
        <v>1.0715593648608404</v>
      </c>
      <c r="Y127" s="143">
        <f t="shared" si="21"/>
        <v>2.8544545021438781</v>
      </c>
      <c r="Z127" s="93">
        <f t="shared" si="22"/>
        <v>1.101123595505618</v>
      </c>
      <c r="AA127" s="13">
        <f t="shared" si="23"/>
        <v>1.9189814359173019</v>
      </c>
    </row>
    <row r="128" spans="2:27">
      <c r="B128" s="21" t="s">
        <v>142</v>
      </c>
      <c r="C128" s="113">
        <v>2</v>
      </c>
      <c r="D128" s="130">
        <v>8</v>
      </c>
      <c r="E128" s="126">
        <v>10</v>
      </c>
      <c r="F128" s="133">
        <v>108</v>
      </c>
      <c r="G128" s="51">
        <v>52428</v>
      </c>
      <c r="H128" s="55">
        <v>5785.2</v>
      </c>
      <c r="I128" s="51">
        <v>41543.440000000002</v>
      </c>
      <c r="J128" s="55">
        <v>8704.16</v>
      </c>
      <c r="K128" s="51">
        <v>4161</v>
      </c>
      <c r="L128" s="77">
        <v>604</v>
      </c>
      <c r="M128" s="61">
        <v>3</v>
      </c>
      <c r="O128" s="117" t="s">
        <v>142</v>
      </c>
      <c r="P128" s="93">
        <f t="shared" si="12"/>
        <v>1.0782608695652174</v>
      </c>
      <c r="Q128" s="143">
        <f t="shared" si="13"/>
        <v>1.0953101361573374</v>
      </c>
      <c r="R128" s="93">
        <f t="shared" si="14"/>
        <v>1.2977941176470589</v>
      </c>
      <c r="S128" s="143">
        <f t="shared" si="15"/>
        <v>1.2851340373679934</v>
      </c>
      <c r="T128" s="93">
        <f t="shared" si="16"/>
        <v>1.0008103880604906</v>
      </c>
      <c r="U128" s="143">
        <f t="shared" si="17"/>
        <v>1.0148581277324782</v>
      </c>
      <c r="V128" s="93">
        <f t="shared" si="18"/>
        <v>1.0078038909672766</v>
      </c>
      <c r="W128" s="143">
        <f t="shared" si="19"/>
        <v>1.0578388688236624</v>
      </c>
      <c r="X128" s="93">
        <f t="shared" si="20"/>
        <v>1.0540747981239174</v>
      </c>
      <c r="Y128" s="143">
        <f t="shared" si="21"/>
        <v>1.302286803239638</v>
      </c>
      <c r="Z128" s="93">
        <f t="shared" si="22"/>
        <v>1.202247191011236</v>
      </c>
      <c r="AA128" s="13">
        <f t="shared" si="23"/>
        <v>1.126947202608755</v>
      </c>
    </row>
    <row r="129" spans="2:27">
      <c r="B129" s="21" t="s">
        <v>143</v>
      </c>
      <c r="C129" s="113">
        <v>3</v>
      </c>
      <c r="D129" s="130">
        <v>44</v>
      </c>
      <c r="E129" s="126">
        <v>11</v>
      </c>
      <c r="F129" s="133">
        <v>212</v>
      </c>
      <c r="G129" s="51">
        <v>274927</v>
      </c>
      <c r="H129" s="55">
        <v>89364.37</v>
      </c>
      <c r="I129" s="51">
        <v>53989</v>
      </c>
      <c r="J129" s="55">
        <v>9909</v>
      </c>
      <c r="K129" s="51">
        <v>3400</v>
      </c>
      <c r="L129" s="77">
        <v>450</v>
      </c>
      <c r="M129" s="61">
        <v>4</v>
      </c>
      <c r="O129" s="117" t="s">
        <v>143</v>
      </c>
      <c r="P129" s="93">
        <f t="shared" si="12"/>
        <v>1.1565217391304348</v>
      </c>
      <c r="Q129" s="143">
        <f t="shared" si="13"/>
        <v>1.5854765506807866</v>
      </c>
      <c r="R129" s="93">
        <f t="shared" si="14"/>
        <v>1.3308823529411764</v>
      </c>
      <c r="S129" s="143">
        <f t="shared" si="15"/>
        <v>1.6653127538586516</v>
      </c>
      <c r="T129" s="93">
        <f t="shared" si="16"/>
        <v>1.0042861793846878</v>
      </c>
      <c r="U129" s="143">
        <f t="shared" si="17"/>
        <v>1.229945765191691</v>
      </c>
      <c r="V129" s="93">
        <f t="shared" si="18"/>
        <v>1.0101509466599861</v>
      </c>
      <c r="W129" s="143">
        <f t="shared" si="19"/>
        <v>1.0658983263088937</v>
      </c>
      <c r="X129" s="93">
        <f t="shared" si="20"/>
        <v>1.0440156370679365</v>
      </c>
      <c r="Y129" s="143">
        <f t="shared" si="21"/>
        <v>1.2197474988089567</v>
      </c>
      <c r="Z129" s="93">
        <f t="shared" si="22"/>
        <v>1.303370786516854</v>
      </c>
      <c r="AA129" s="13">
        <f t="shared" si="23"/>
        <v>1.237782594231823</v>
      </c>
    </row>
    <row r="130" spans="2:27">
      <c r="B130" s="21" t="s">
        <v>144</v>
      </c>
      <c r="C130" s="113">
        <v>4</v>
      </c>
      <c r="D130" s="130">
        <v>65</v>
      </c>
      <c r="E130" s="126">
        <v>13</v>
      </c>
      <c r="F130" s="133">
        <v>208</v>
      </c>
      <c r="G130" s="51">
        <v>158713</v>
      </c>
      <c r="H130" s="55">
        <v>22161.4</v>
      </c>
      <c r="I130" s="51">
        <v>36657.629999999997</v>
      </c>
      <c r="J130" s="55">
        <v>8657.8799999999992</v>
      </c>
      <c r="K130" s="51">
        <v>1604.54</v>
      </c>
      <c r="L130" s="77">
        <v>1000</v>
      </c>
      <c r="M130" s="61">
        <v>2</v>
      </c>
      <c r="O130" s="117" t="s">
        <v>144</v>
      </c>
      <c r="P130" s="93">
        <f t="shared" si="12"/>
        <v>1.2347826086956522</v>
      </c>
      <c r="Q130" s="143">
        <f t="shared" si="13"/>
        <v>1.8714069591527989</v>
      </c>
      <c r="R130" s="93">
        <f t="shared" si="14"/>
        <v>1.3970588235294117</v>
      </c>
      <c r="S130" s="143">
        <f t="shared" si="15"/>
        <v>1.6506904955320878</v>
      </c>
      <c r="T130" s="93">
        <f t="shared" si="16"/>
        <v>1.002470730268286</v>
      </c>
      <c r="U130" s="143">
        <f t="shared" si="17"/>
        <v>1.0570016207650073</v>
      </c>
      <c r="V130" s="93">
        <f t="shared" si="18"/>
        <v>1.0068824966568559</v>
      </c>
      <c r="W130" s="143">
        <f t="shared" si="19"/>
        <v>1.0575292910436944</v>
      </c>
      <c r="X130" s="93">
        <f t="shared" si="20"/>
        <v>1.0202826261486577</v>
      </c>
      <c r="Y130" s="143">
        <f t="shared" si="21"/>
        <v>1.5145307289185328</v>
      </c>
      <c r="Z130" s="93">
        <f t="shared" si="22"/>
        <v>1.101123595505618</v>
      </c>
      <c r="AA130" s="13">
        <f t="shared" si="23"/>
        <v>1.2648872705651455</v>
      </c>
    </row>
    <row r="131" spans="2:27">
      <c r="B131" s="21" t="s">
        <v>145</v>
      </c>
      <c r="C131" s="113">
        <v>30</v>
      </c>
      <c r="D131" s="130">
        <v>171</v>
      </c>
      <c r="E131" s="126">
        <v>27</v>
      </c>
      <c r="F131" s="133">
        <v>786</v>
      </c>
      <c r="G131" s="51"/>
      <c r="H131" s="55">
        <v>76938.94</v>
      </c>
      <c r="I131" s="51">
        <v>397422</v>
      </c>
      <c r="J131" s="55">
        <v>19727</v>
      </c>
      <c r="K131" s="51">
        <v>24971</v>
      </c>
      <c r="L131" s="77">
        <v>1000</v>
      </c>
      <c r="M131" s="61">
        <v>2</v>
      </c>
      <c r="O131" s="117" t="s">
        <v>145</v>
      </c>
      <c r="P131" s="93">
        <f t="shared" si="12"/>
        <v>3.2695652173913041</v>
      </c>
      <c r="Q131" s="143">
        <f t="shared" si="13"/>
        <v>3.3146747352496218</v>
      </c>
      <c r="R131" s="93">
        <f t="shared" si="14"/>
        <v>1.8602941176470589</v>
      </c>
      <c r="S131" s="143">
        <f t="shared" si="15"/>
        <v>3.7636068237205524</v>
      </c>
      <c r="T131" s="93">
        <f t="shared" si="16"/>
        <v>0.99999137859283005</v>
      </c>
      <c r="U131" s="143">
        <f t="shared" si="17"/>
        <v>1.1979694200914128</v>
      </c>
      <c r="V131" s="93">
        <f t="shared" si="18"/>
        <v>1.0749175282934624</v>
      </c>
      <c r="W131" s="143">
        <f t="shared" si="19"/>
        <v>1.1315732321802134</v>
      </c>
      <c r="X131" s="93">
        <f t="shared" si="20"/>
        <v>1.3291485715469911</v>
      </c>
      <c r="Y131" s="143">
        <f t="shared" si="21"/>
        <v>1.5145307289185328</v>
      </c>
      <c r="Z131" s="93">
        <f t="shared" si="22"/>
        <v>1.101123595505618</v>
      </c>
      <c r="AA131" s="13">
        <f t="shared" si="23"/>
        <v>1.8688541226488729</v>
      </c>
    </row>
    <row r="132" spans="2:27">
      <c r="B132" s="21" t="s">
        <v>146</v>
      </c>
      <c r="C132" s="113">
        <v>12</v>
      </c>
      <c r="D132" s="130">
        <v>325</v>
      </c>
      <c r="E132" s="126">
        <v>23</v>
      </c>
      <c r="F132" s="133">
        <v>596</v>
      </c>
      <c r="G132" s="51">
        <v>9868.82</v>
      </c>
      <c r="H132" s="55">
        <v>9868.15</v>
      </c>
      <c r="I132" s="51">
        <v>73471</v>
      </c>
      <c r="J132" s="55">
        <v>28731</v>
      </c>
      <c r="K132" s="51">
        <v>13231</v>
      </c>
      <c r="L132" s="77">
        <v>389</v>
      </c>
      <c r="M132" s="61">
        <v>3</v>
      </c>
      <c r="O132" s="117" t="s">
        <v>146</v>
      </c>
      <c r="P132" s="93">
        <f t="shared" si="12"/>
        <v>1.8608695652173912</v>
      </c>
      <c r="Q132" s="143">
        <f t="shared" si="13"/>
        <v>5.4114977307110443</v>
      </c>
      <c r="R132" s="93">
        <f t="shared" si="14"/>
        <v>1.7279411764705883</v>
      </c>
      <c r="S132" s="143">
        <f t="shared" si="15"/>
        <v>3.0690495532087732</v>
      </c>
      <c r="T132" s="93">
        <f t="shared" si="16"/>
        <v>1.0001455453932924</v>
      </c>
      <c r="U132" s="143">
        <f t="shared" si="17"/>
        <v>1.0253654355863859</v>
      </c>
      <c r="V132" s="93">
        <f t="shared" si="18"/>
        <v>1.0138249749082424</v>
      </c>
      <c r="W132" s="143">
        <f t="shared" si="19"/>
        <v>1.1918031010399976</v>
      </c>
      <c r="X132" s="93">
        <f t="shared" si="20"/>
        <v>1.1739651933640556</v>
      </c>
      <c r="Y132" s="143">
        <f t="shared" si="21"/>
        <v>1.1870533587422583</v>
      </c>
      <c r="Z132" s="93">
        <f t="shared" si="22"/>
        <v>1.202247191011236</v>
      </c>
      <c r="AA132" s="13">
        <f t="shared" si="23"/>
        <v>1.8057966205139329</v>
      </c>
    </row>
    <row r="133" spans="2:27">
      <c r="B133" s="21" t="s">
        <v>147</v>
      </c>
      <c r="C133" s="113">
        <v>1</v>
      </c>
      <c r="D133" s="130">
        <v>40</v>
      </c>
      <c r="E133" s="126">
        <v>12</v>
      </c>
      <c r="F133" s="133">
        <v>115</v>
      </c>
      <c r="G133" s="51">
        <v>130565.71</v>
      </c>
      <c r="H133" s="55">
        <v>9139.6</v>
      </c>
      <c r="I133" s="51">
        <v>28200</v>
      </c>
      <c r="J133" s="55">
        <v>11100</v>
      </c>
      <c r="K133" s="51"/>
      <c r="L133" s="77">
        <v>40</v>
      </c>
      <c r="M133" s="61"/>
      <c r="O133" s="117" t="s">
        <v>147</v>
      </c>
      <c r="P133" s="93">
        <f t="shared" ref="P133:P196" si="24">(9*((C133-(MIN($C$4:$C$224)))/(MAX($C$4:$C$224)-MIN($C$4:$C$224))))+1</f>
        <v>1</v>
      </c>
      <c r="Q133" s="143">
        <f t="shared" ref="Q133:Q196" si="25">(9*((D133-(MIN($D$4:$D$224)))/(MAX($D$4:$D$224)-MIN($D$4:$D$224))))+1</f>
        <v>1.5310136157337366</v>
      </c>
      <c r="R133" s="93">
        <f t="shared" ref="R133:R196" si="26">(9*((E133-(MIN($E$4:$E$224)))/(MAX($E$4:$E$224)-MIN($E$4:$E$224))))+1</f>
        <v>1.3639705882352942</v>
      </c>
      <c r="S133" s="143">
        <f t="shared" ref="S133:S196" si="27">(9*((F133-(MIN($F$4:$F$224)))/(MAX($F$4:$F$224)-MIN($F$4:$F$224))))+1</f>
        <v>1.3107229894394801</v>
      </c>
      <c r="T133" s="93">
        <f t="shared" ref="T133:T196" si="28">(9*((G133-(MIN($G$4:$G$224)))/(MAX($G$4:$G$224)-MIN($G$4:$G$224))))+1</f>
        <v>1.0020310244431738</v>
      </c>
      <c r="U133" s="143">
        <f t="shared" ref="U133:U196" si="29">(9*((H133-(MIN($H$4:$H$224)))/(MAX($H$4:$H$224)-MIN($H$4:$H$224))))+1</f>
        <v>1.023490541419922</v>
      </c>
      <c r="V133" s="93">
        <f t="shared" ref="V133:V196" si="30">(9*((I133-(MIN($I$4:$I$224)))/(MAX($I$4:$I$224)-MIN($I$4:$I$224))))+1</f>
        <v>1.0052875078706276</v>
      </c>
      <c r="W133" s="143">
        <f t="shared" ref="W133:W196" si="31">(9*((J133-(MIN($J$4:$J$224)))/(MAX($J$4:$J$224)-MIN($J$4:$J$224))))+1</f>
        <v>1.0738652047864596</v>
      </c>
      <c r="X133" s="93">
        <f t="shared" ref="X133:X196" si="32">(9*((K133-(MIN($K$4:$K$224)))/(MAX($K$4:$K$224)-MIN($K$4:$K$224))))+1</f>
        <v>0.99907326178497402</v>
      </c>
      <c r="Y133" s="143">
        <f t="shared" ref="Y133:Y196" si="33">(9*((L133-(MIN($L$4:$L$224)))/(MAX($L$4:$L$224)-MIN($L$4:$L$224))))+1</f>
        <v>1</v>
      </c>
      <c r="Z133" s="93">
        <f t="shared" ref="Z133:Z196" si="34">(9*((M133-(MIN($M$4:$M$224)))/(MAX($M$4:$M$224)-MIN($M$4:$M$224))))+1</f>
        <v>0.898876404494382</v>
      </c>
      <c r="AA133" s="13">
        <f t="shared" ref="AA133:AA196" si="35">AVERAGE(P133:Z133)</f>
        <v>1.1098482852916407</v>
      </c>
    </row>
    <row r="134" spans="2:27">
      <c r="B134" s="21" t="s">
        <v>148</v>
      </c>
      <c r="C134" s="113">
        <v>1</v>
      </c>
      <c r="D134" s="130">
        <v>9</v>
      </c>
      <c r="E134" s="126">
        <v>2</v>
      </c>
      <c r="F134" s="133">
        <v>160</v>
      </c>
      <c r="G134" s="51">
        <v>1974971</v>
      </c>
      <c r="H134" s="55">
        <v>3497249</v>
      </c>
      <c r="I134" s="51">
        <v>27000</v>
      </c>
      <c r="J134" s="55">
        <v>39200</v>
      </c>
      <c r="K134" s="51">
        <v>2420</v>
      </c>
      <c r="L134" s="77">
        <v>560</v>
      </c>
      <c r="M134" s="61"/>
      <c r="O134" s="117" t="s">
        <v>148</v>
      </c>
      <c r="P134" s="93">
        <f t="shared" si="24"/>
        <v>1</v>
      </c>
      <c r="Q134" s="143">
        <f t="shared" si="25"/>
        <v>1.1089258698940998</v>
      </c>
      <c r="R134" s="93">
        <f t="shared" si="26"/>
        <v>1.0330882352941178</v>
      </c>
      <c r="S134" s="143">
        <f t="shared" si="27"/>
        <v>1.4752233956133225</v>
      </c>
      <c r="T134" s="93">
        <f t="shared" si="28"/>
        <v>1.0308435939616223</v>
      </c>
      <c r="U134" s="143">
        <f t="shared" si="29"/>
        <v>10</v>
      </c>
      <c r="V134" s="93">
        <f t="shared" si="30"/>
        <v>1.0050612049295586</v>
      </c>
      <c r="W134" s="143">
        <f t="shared" si="31"/>
        <v>1.2618326986736141</v>
      </c>
      <c r="X134" s="93">
        <f t="shared" si="32"/>
        <v>1.0310616583099061</v>
      </c>
      <c r="Y134" s="143">
        <f t="shared" si="33"/>
        <v>1.2787041448308718</v>
      </c>
      <c r="Z134" s="93">
        <f t="shared" si="34"/>
        <v>0.898876404494382</v>
      </c>
      <c r="AA134" s="13">
        <f t="shared" si="35"/>
        <v>1.9203288369092268</v>
      </c>
    </row>
    <row r="135" spans="2:27">
      <c r="B135" s="21" t="s">
        <v>71</v>
      </c>
      <c r="C135" s="113">
        <v>24</v>
      </c>
      <c r="D135" s="130">
        <v>13</v>
      </c>
      <c r="E135" s="126">
        <v>8</v>
      </c>
      <c r="F135" s="133">
        <v>158</v>
      </c>
      <c r="G135" s="51">
        <v>197327</v>
      </c>
      <c r="H135" s="55">
        <v>3070.76</v>
      </c>
      <c r="I135" s="51">
        <v>34971</v>
      </c>
      <c r="J135" s="55">
        <v>8248</v>
      </c>
      <c r="K135" s="51"/>
      <c r="L135" s="77">
        <v>1000</v>
      </c>
      <c r="M135" s="61"/>
      <c r="O135" s="117" t="s">
        <v>71</v>
      </c>
      <c r="P135" s="93">
        <f t="shared" si="24"/>
        <v>2.8</v>
      </c>
      <c r="Q135" s="143">
        <f t="shared" si="25"/>
        <v>1.1633888048411498</v>
      </c>
      <c r="R135" s="93">
        <f t="shared" si="26"/>
        <v>1.2316176470588236</v>
      </c>
      <c r="S135" s="143">
        <f t="shared" si="27"/>
        <v>1.4679122664500406</v>
      </c>
      <c r="T135" s="93">
        <f t="shared" si="28"/>
        <v>1.0030739428948261</v>
      </c>
      <c r="U135" s="143">
        <f t="shared" si="29"/>
        <v>1.0078726254042691</v>
      </c>
      <c r="V135" s="93">
        <f t="shared" si="30"/>
        <v>1.0065644222156098</v>
      </c>
      <c r="W135" s="143">
        <f t="shared" si="31"/>
        <v>1.054787507542112</v>
      </c>
      <c r="X135" s="93">
        <f t="shared" si="32"/>
        <v>0.99907326178497402</v>
      </c>
      <c r="Y135" s="143">
        <f t="shared" si="33"/>
        <v>1.5145307289185328</v>
      </c>
      <c r="Z135" s="93">
        <f t="shared" si="34"/>
        <v>0.898876404494382</v>
      </c>
      <c r="AA135" s="13">
        <f t="shared" si="35"/>
        <v>1.2861543283277017</v>
      </c>
    </row>
    <row r="136" spans="2:27">
      <c r="B136" s="21" t="s">
        <v>149</v>
      </c>
      <c r="C136" s="113">
        <v>1</v>
      </c>
      <c r="D136" s="130">
        <v>9</v>
      </c>
      <c r="E136" s="126">
        <v>9</v>
      </c>
      <c r="F136" s="133">
        <v>60</v>
      </c>
      <c r="G136" s="51">
        <v>90728.25</v>
      </c>
      <c r="H136" s="55">
        <v>7258.26</v>
      </c>
      <c r="I136" s="51">
        <v>24000</v>
      </c>
      <c r="J136" s="55">
        <v>9000</v>
      </c>
      <c r="K136" s="51"/>
      <c r="L136" s="77">
        <v>240</v>
      </c>
      <c r="M136" s="61">
        <v>1</v>
      </c>
      <c r="O136" s="117" t="s">
        <v>149</v>
      </c>
      <c r="P136" s="93">
        <f t="shared" si="24"/>
        <v>1</v>
      </c>
      <c r="Q136" s="143">
        <f t="shared" si="25"/>
        <v>1.1089258698940998</v>
      </c>
      <c r="R136" s="93">
        <f t="shared" si="26"/>
        <v>1.2647058823529411</v>
      </c>
      <c r="S136" s="143">
        <f t="shared" si="27"/>
        <v>1.1096669374492283</v>
      </c>
      <c r="T136" s="93">
        <f t="shared" si="28"/>
        <v>1.001408699408697</v>
      </c>
      <c r="U136" s="143">
        <f t="shared" si="29"/>
        <v>1.0186489884844534</v>
      </c>
      <c r="V136" s="93">
        <f t="shared" si="30"/>
        <v>1.0044954475768859</v>
      </c>
      <c r="W136" s="143">
        <f t="shared" si="31"/>
        <v>1.0598178120048574</v>
      </c>
      <c r="X136" s="93">
        <f t="shared" si="32"/>
        <v>0.99907326178497402</v>
      </c>
      <c r="Y136" s="143">
        <f t="shared" si="33"/>
        <v>1.1071939018580277</v>
      </c>
      <c r="Z136" s="93">
        <f t="shared" si="34"/>
        <v>1</v>
      </c>
      <c r="AA136" s="13">
        <f t="shared" si="35"/>
        <v>1.0612669818921967</v>
      </c>
    </row>
    <row r="137" spans="2:27">
      <c r="B137" s="21" t="s">
        <v>150</v>
      </c>
      <c r="C137" s="113">
        <v>4</v>
      </c>
      <c r="D137" s="130">
        <v>15</v>
      </c>
      <c r="E137" s="126">
        <v>4</v>
      </c>
      <c r="F137" s="133">
        <v>105</v>
      </c>
      <c r="G137" s="51">
        <v>295271</v>
      </c>
      <c r="H137" s="55">
        <v>21241.599999999999</v>
      </c>
      <c r="I137" s="51">
        <v>14972</v>
      </c>
      <c r="J137" s="55">
        <v>39721</v>
      </c>
      <c r="K137" s="51">
        <v>2717</v>
      </c>
      <c r="L137" s="77">
        <v>2000</v>
      </c>
      <c r="M137" s="61"/>
      <c r="O137" s="117" t="s">
        <v>150</v>
      </c>
      <c r="P137" s="93">
        <f t="shared" si="24"/>
        <v>1.2347826086956522</v>
      </c>
      <c r="Q137" s="143">
        <f t="shared" si="25"/>
        <v>1.1906202723146748</v>
      </c>
      <c r="R137" s="93">
        <f t="shared" si="26"/>
        <v>1.099264705882353</v>
      </c>
      <c r="S137" s="143">
        <f t="shared" si="27"/>
        <v>1.2741673436230707</v>
      </c>
      <c r="T137" s="93">
        <f t="shared" si="28"/>
        <v>1.0046039853015658</v>
      </c>
      <c r="U137" s="143">
        <f t="shared" si="29"/>
        <v>1.0546345524041347</v>
      </c>
      <c r="V137" s="93">
        <f t="shared" si="30"/>
        <v>1.0027928951169098</v>
      </c>
      <c r="W137" s="143">
        <f t="shared" si="31"/>
        <v>1.2653177899303829</v>
      </c>
      <c r="X137" s="93">
        <f t="shared" si="32"/>
        <v>1.0349875069743297</v>
      </c>
      <c r="Y137" s="143">
        <f t="shared" si="33"/>
        <v>2.050500238208671</v>
      </c>
      <c r="Z137" s="93">
        <f t="shared" si="34"/>
        <v>0.898876404494382</v>
      </c>
      <c r="AA137" s="13">
        <f t="shared" si="35"/>
        <v>1.1918680275405573</v>
      </c>
    </row>
    <row r="138" spans="2:27">
      <c r="B138" s="21" t="s">
        <v>151</v>
      </c>
      <c r="C138" s="113">
        <v>10</v>
      </c>
      <c r="D138" s="130">
        <v>11.8</v>
      </c>
      <c r="E138" s="126">
        <v>4</v>
      </c>
      <c r="F138" s="133">
        <v>120</v>
      </c>
      <c r="G138" s="51">
        <v>14972</v>
      </c>
      <c r="H138" s="55">
        <v>9423.26</v>
      </c>
      <c r="I138" s="51">
        <v>2372</v>
      </c>
      <c r="J138" s="55">
        <v>497</v>
      </c>
      <c r="K138" s="51"/>
      <c r="L138" s="77"/>
      <c r="M138" s="61">
        <v>5</v>
      </c>
      <c r="O138" s="117" t="s">
        <v>151</v>
      </c>
      <c r="P138" s="93">
        <f t="shared" si="24"/>
        <v>1.7043478260869565</v>
      </c>
      <c r="Q138" s="143">
        <f t="shared" si="25"/>
        <v>1.1470499243570349</v>
      </c>
      <c r="R138" s="93">
        <f t="shared" si="26"/>
        <v>1.099264705882353</v>
      </c>
      <c r="S138" s="143">
        <f t="shared" si="27"/>
        <v>1.3290008123476849</v>
      </c>
      <c r="T138" s="93">
        <f t="shared" si="28"/>
        <v>1.000225265251673</v>
      </c>
      <c r="U138" s="143">
        <f t="shared" si="29"/>
        <v>1.0242205290381488</v>
      </c>
      <c r="V138" s="93">
        <f t="shared" si="30"/>
        <v>1.0004167142356846</v>
      </c>
      <c r="W138" s="143">
        <f t="shared" si="31"/>
        <v>1.0029392497086838</v>
      </c>
      <c r="X138" s="93">
        <f t="shared" si="32"/>
        <v>0.99907326178497402</v>
      </c>
      <c r="Y138" s="143">
        <f t="shared" si="33"/>
        <v>0.97856121962839449</v>
      </c>
      <c r="Z138" s="93">
        <f t="shared" si="34"/>
        <v>1.404494382022472</v>
      </c>
      <c r="AA138" s="13">
        <f t="shared" si="35"/>
        <v>1.1535994445767326</v>
      </c>
    </row>
    <row r="139" spans="2:27">
      <c r="B139" s="21" t="s">
        <v>152</v>
      </c>
      <c r="C139" s="113">
        <v>12</v>
      </c>
      <c r="D139" s="130">
        <v>24</v>
      </c>
      <c r="E139" s="126">
        <v>17</v>
      </c>
      <c r="F139" s="133">
        <v>185</v>
      </c>
      <c r="G139" s="51">
        <v>9597.92</v>
      </c>
      <c r="H139" s="55">
        <v>14972.76</v>
      </c>
      <c r="I139" s="51">
        <v>110651.05</v>
      </c>
      <c r="J139" s="55">
        <v>51836.53</v>
      </c>
      <c r="K139" s="51"/>
      <c r="L139" s="77">
        <v>397</v>
      </c>
      <c r="M139" s="61">
        <v>1</v>
      </c>
      <c r="O139" s="117" t="s">
        <v>152</v>
      </c>
      <c r="P139" s="93">
        <f t="shared" si="24"/>
        <v>1.8608695652173912</v>
      </c>
      <c r="Q139" s="143">
        <f t="shared" si="25"/>
        <v>1.313161875945537</v>
      </c>
      <c r="R139" s="93">
        <f t="shared" si="26"/>
        <v>1.5294117647058822</v>
      </c>
      <c r="S139" s="143">
        <f t="shared" si="27"/>
        <v>1.566612510154346</v>
      </c>
      <c r="T139" s="93">
        <f t="shared" si="28"/>
        <v>1.0001413135007009</v>
      </c>
      <c r="U139" s="143">
        <f t="shared" si="29"/>
        <v>1.0385019444204731</v>
      </c>
      <c r="V139" s="93">
        <f t="shared" si="30"/>
        <v>1.0208366037949881</v>
      </c>
      <c r="W139" s="143">
        <f t="shared" si="31"/>
        <v>1.346361413105281</v>
      </c>
      <c r="X139" s="93">
        <f t="shared" si="32"/>
        <v>0.99907326178497402</v>
      </c>
      <c r="Y139" s="143">
        <f t="shared" si="33"/>
        <v>1.1913411148165793</v>
      </c>
      <c r="Z139" s="93">
        <f t="shared" si="34"/>
        <v>1</v>
      </c>
      <c r="AA139" s="13">
        <f t="shared" si="35"/>
        <v>1.2605737606769229</v>
      </c>
    </row>
    <row r="140" spans="2:27">
      <c r="B140" s="21" t="s">
        <v>153</v>
      </c>
      <c r="C140" s="113">
        <v>12</v>
      </c>
      <c r="D140" s="130">
        <v>14</v>
      </c>
      <c r="E140" s="126">
        <v>24</v>
      </c>
      <c r="F140" s="133">
        <v>578</v>
      </c>
      <c r="G140" s="51">
        <v>29739743</v>
      </c>
      <c r="H140" s="55">
        <v>40567.96</v>
      </c>
      <c r="I140" s="51">
        <v>207076.8</v>
      </c>
      <c r="J140" s="55">
        <v>31037.84</v>
      </c>
      <c r="K140" s="51"/>
      <c r="L140" s="77">
        <v>1000</v>
      </c>
      <c r="M140" s="61">
        <v>3</v>
      </c>
      <c r="O140" s="117" t="s">
        <v>153</v>
      </c>
      <c r="P140" s="93">
        <f t="shared" si="24"/>
        <v>1.8608695652173912</v>
      </c>
      <c r="Q140" s="143">
        <f t="shared" si="25"/>
        <v>1.1770045385779122</v>
      </c>
      <c r="R140" s="93">
        <f t="shared" si="26"/>
        <v>1.7610294117647061</v>
      </c>
      <c r="S140" s="143">
        <f t="shared" si="27"/>
        <v>3.0032493907392364</v>
      </c>
      <c r="T140" s="93">
        <f t="shared" si="28"/>
        <v>1.4645738742591123</v>
      </c>
      <c r="U140" s="143">
        <f t="shared" si="29"/>
        <v>1.104370163718368</v>
      </c>
      <c r="V140" s="93">
        <f t="shared" si="30"/>
        <v>1.0390211294781464</v>
      </c>
      <c r="W140" s="143">
        <f t="shared" si="31"/>
        <v>1.2072340951182412</v>
      </c>
      <c r="X140" s="93">
        <f t="shared" si="32"/>
        <v>0.99907326178497402</v>
      </c>
      <c r="Y140" s="143">
        <f t="shared" si="33"/>
        <v>1.5145307289185328</v>
      </c>
      <c r="Z140" s="93">
        <f t="shared" si="34"/>
        <v>1.202247191011236</v>
      </c>
      <c r="AA140" s="13">
        <f t="shared" si="35"/>
        <v>1.4848366682352598</v>
      </c>
    </row>
    <row r="141" spans="2:27">
      <c r="B141" s="21" t="s">
        <v>154</v>
      </c>
      <c r="C141" s="113">
        <v>14</v>
      </c>
      <c r="D141" s="130">
        <v>21</v>
      </c>
      <c r="E141" s="126">
        <v>21</v>
      </c>
      <c r="F141" s="133">
        <v>403</v>
      </c>
      <c r="G141" s="51">
        <v>309816.78000000003</v>
      </c>
      <c r="H141" s="55">
        <v>27883.51</v>
      </c>
      <c r="I141" s="51">
        <v>168000</v>
      </c>
      <c r="J141" s="55">
        <v>11520</v>
      </c>
      <c r="K141" s="51">
        <v>16800</v>
      </c>
      <c r="L141" s="77">
        <v>600</v>
      </c>
      <c r="M141" s="61">
        <v>3</v>
      </c>
      <c r="O141" s="117" t="s">
        <v>154</v>
      </c>
      <c r="P141" s="93">
        <f t="shared" si="24"/>
        <v>2.017391304347826</v>
      </c>
      <c r="Q141" s="143">
        <f t="shared" si="25"/>
        <v>1.2723146747352496</v>
      </c>
      <c r="R141" s="93">
        <f t="shared" si="26"/>
        <v>1.6617647058823528</v>
      </c>
      <c r="S141" s="143">
        <f t="shared" si="27"/>
        <v>2.3635255889520712</v>
      </c>
      <c r="T141" s="93">
        <f t="shared" si="28"/>
        <v>1.0048312137202449</v>
      </c>
      <c r="U141" s="143">
        <f t="shared" si="29"/>
        <v>1.0717272410503216</v>
      </c>
      <c r="V141" s="93">
        <f t="shared" si="30"/>
        <v>1.0316518005051736</v>
      </c>
      <c r="W141" s="143">
        <f t="shared" si="31"/>
        <v>1.07667468334278</v>
      </c>
      <c r="X141" s="93">
        <f t="shared" si="32"/>
        <v>1.2211414690654949</v>
      </c>
      <c r="Y141" s="143">
        <f t="shared" si="33"/>
        <v>1.3001429252024774</v>
      </c>
      <c r="Z141" s="93">
        <f t="shared" si="34"/>
        <v>1.202247191011236</v>
      </c>
      <c r="AA141" s="13">
        <f t="shared" si="35"/>
        <v>1.3839466179832025</v>
      </c>
    </row>
    <row r="142" spans="2:27">
      <c r="B142" s="21" t="s">
        <v>155</v>
      </c>
      <c r="C142" s="113">
        <v>5</v>
      </c>
      <c r="D142" s="130">
        <v>3.5</v>
      </c>
      <c r="E142" s="126">
        <v>17</v>
      </c>
      <c r="F142" s="133">
        <v>266</v>
      </c>
      <c r="G142" s="51">
        <v>12894</v>
      </c>
      <c r="H142" s="55">
        <v>1172.7</v>
      </c>
      <c r="I142" s="51">
        <v>34620</v>
      </c>
      <c r="J142" s="55">
        <v>20596.32</v>
      </c>
      <c r="K142" s="51">
        <v>1080</v>
      </c>
      <c r="L142" s="77">
        <v>410</v>
      </c>
      <c r="M142" s="61">
        <v>30</v>
      </c>
      <c r="O142" s="117" t="s">
        <v>155</v>
      </c>
      <c r="P142" s="93">
        <f t="shared" si="24"/>
        <v>1.3130434782608695</v>
      </c>
      <c r="Q142" s="143">
        <f t="shared" si="25"/>
        <v>1.0340393343419061</v>
      </c>
      <c r="R142" s="93">
        <f t="shared" si="26"/>
        <v>1.5294117647058822</v>
      </c>
      <c r="S142" s="143">
        <f t="shared" si="27"/>
        <v>1.8627132412672625</v>
      </c>
      <c r="T142" s="93">
        <f t="shared" si="28"/>
        <v>1.0001928035580399</v>
      </c>
      <c r="U142" s="143">
        <f t="shared" si="29"/>
        <v>1.0029880442202752</v>
      </c>
      <c r="V142" s="93">
        <f t="shared" si="30"/>
        <v>1.0064982286053472</v>
      </c>
      <c r="W142" s="143">
        <f t="shared" si="31"/>
        <v>1.137388317653024</v>
      </c>
      <c r="X142" s="93">
        <f t="shared" si="32"/>
        <v>1.0133490751101504</v>
      </c>
      <c r="Y142" s="143">
        <f t="shared" si="33"/>
        <v>1.1983087184373511</v>
      </c>
      <c r="Z142" s="93">
        <f t="shared" si="34"/>
        <v>3.9325842696629216</v>
      </c>
      <c r="AA142" s="13">
        <f t="shared" si="35"/>
        <v>1.4573197523475481</v>
      </c>
    </row>
    <row r="143" spans="2:27">
      <c r="B143" s="21" t="s">
        <v>156</v>
      </c>
      <c r="C143" s="113">
        <v>11</v>
      </c>
      <c r="D143" s="130">
        <v>24.5</v>
      </c>
      <c r="E143" s="126">
        <v>49</v>
      </c>
      <c r="F143" s="133">
        <v>816</v>
      </c>
      <c r="G143" s="51">
        <v>66504</v>
      </c>
      <c r="H143" s="55">
        <v>36004.080000000002</v>
      </c>
      <c r="I143" s="51">
        <v>98190</v>
      </c>
      <c r="J143" s="55">
        <v>5212.38</v>
      </c>
      <c r="K143" s="51">
        <v>19259.88</v>
      </c>
      <c r="L143" s="77">
        <v>450</v>
      </c>
      <c r="M143" s="61">
        <v>3</v>
      </c>
      <c r="O143" s="117" t="s">
        <v>156</v>
      </c>
      <c r="P143" s="93">
        <f t="shared" si="24"/>
        <v>1.7826086956521738</v>
      </c>
      <c r="Q143" s="143">
        <f t="shared" si="25"/>
        <v>1.3199697428139183</v>
      </c>
      <c r="R143" s="93">
        <f t="shared" si="26"/>
        <v>2.5882352941176472</v>
      </c>
      <c r="S143" s="143">
        <f t="shared" si="27"/>
        <v>3.8732737611697807</v>
      </c>
      <c r="T143" s="93">
        <f t="shared" si="28"/>
        <v>1.0010302777619247</v>
      </c>
      <c r="U143" s="143">
        <f t="shared" si="29"/>
        <v>1.092625201823588</v>
      </c>
      <c r="V143" s="93">
        <f t="shared" si="30"/>
        <v>1.0184866269084809</v>
      </c>
      <c r="W143" s="143">
        <f t="shared" si="31"/>
        <v>1.03448153302988</v>
      </c>
      <c r="X143" s="93">
        <f t="shared" si="32"/>
        <v>1.2536570132158049</v>
      </c>
      <c r="Y143" s="143">
        <f t="shared" si="33"/>
        <v>1.2197474988089567</v>
      </c>
      <c r="Z143" s="93">
        <f t="shared" si="34"/>
        <v>1.202247191011236</v>
      </c>
      <c r="AA143" s="13">
        <f t="shared" si="35"/>
        <v>1.5805784396648535</v>
      </c>
    </row>
    <row r="144" spans="2:27">
      <c r="B144" s="21" t="s">
        <v>157</v>
      </c>
      <c r="C144" s="113">
        <v>36</v>
      </c>
      <c r="D144" s="130">
        <v>32.6</v>
      </c>
      <c r="E144" s="126">
        <v>14</v>
      </c>
      <c r="F144" s="133">
        <v>210</v>
      </c>
      <c r="G144" s="51">
        <v>97824</v>
      </c>
      <c r="H144" s="55">
        <v>10195.32</v>
      </c>
      <c r="I144" s="51">
        <v>37199.08</v>
      </c>
      <c r="J144" s="55"/>
      <c r="K144" s="51">
        <v>8978</v>
      </c>
      <c r="L144" s="77">
        <v>799</v>
      </c>
      <c r="M144" s="61">
        <v>2</v>
      </c>
      <c r="O144" s="117" t="s">
        <v>157</v>
      </c>
      <c r="P144" s="93">
        <f t="shared" si="24"/>
        <v>3.7391304347826089</v>
      </c>
      <c r="Q144" s="143">
        <f t="shared" si="25"/>
        <v>1.4302571860816944</v>
      </c>
      <c r="R144" s="93">
        <f t="shared" si="26"/>
        <v>1.4301470588235294</v>
      </c>
      <c r="S144" s="143">
        <f t="shared" si="27"/>
        <v>1.6580016246953697</v>
      </c>
      <c r="T144" s="93">
        <f t="shared" si="28"/>
        <v>1.0015195464070596</v>
      </c>
      <c r="U144" s="143">
        <f t="shared" si="29"/>
        <v>1.0262073944422532</v>
      </c>
      <c r="V144" s="93">
        <f t="shared" si="30"/>
        <v>1.0069846064297241</v>
      </c>
      <c r="W144" s="143">
        <f t="shared" si="31"/>
        <v>0.99961470008370468</v>
      </c>
      <c r="X144" s="93">
        <f t="shared" si="32"/>
        <v>1.1177475692233381</v>
      </c>
      <c r="Y144" s="143">
        <f t="shared" si="33"/>
        <v>1.406800857551215</v>
      </c>
      <c r="Z144" s="93">
        <f t="shared" si="34"/>
        <v>1.101123595505618</v>
      </c>
      <c r="AA144" s="13">
        <f t="shared" si="35"/>
        <v>1.4470485976387375</v>
      </c>
    </row>
    <row r="145" spans="2:27">
      <c r="B145" s="21" t="s">
        <v>158</v>
      </c>
      <c r="C145" s="113">
        <v>6</v>
      </c>
      <c r="D145" s="130">
        <v>15</v>
      </c>
      <c r="E145" s="126">
        <v>39</v>
      </c>
      <c r="F145" s="133">
        <v>224</v>
      </c>
      <c r="G145" s="51">
        <v>12782.5</v>
      </c>
      <c r="H145" s="55">
        <v>1202.71</v>
      </c>
      <c r="I145" s="51">
        <v>97200</v>
      </c>
      <c r="J145" s="55">
        <v>6000</v>
      </c>
      <c r="K145" s="51"/>
      <c r="L145" s="77">
        <v>1500</v>
      </c>
      <c r="M145" s="61">
        <v>30</v>
      </c>
      <c r="O145" s="117" t="s">
        <v>158</v>
      </c>
      <c r="P145" s="93">
        <f t="shared" si="24"/>
        <v>1.3913043478260869</v>
      </c>
      <c r="Q145" s="143">
        <f t="shared" si="25"/>
        <v>1.1906202723146748</v>
      </c>
      <c r="R145" s="93">
        <f t="shared" si="26"/>
        <v>2.2573529411764706</v>
      </c>
      <c r="S145" s="143">
        <f t="shared" si="27"/>
        <v>1.7091795288383427</v>
      </c>
      <c r="T145" s="93">
        <f t="shared" si="28"/>
        <v>1.0001910617491658</v>
      </c>
      <c r="U145" s="143">
        <f t="shared" si="29"/>
        <v>1.0030652737500749</v>
      </c>
      <c r="V145" s="93">
        <f t="shared" si="30"/>
        <v>1.0182999269820989</v>
      </c>
      <c r="W145" s="143">
        <f t="shared" si="31"/>
        <v>1.0397501080311398</v>
      </c>
      <c r="X145" s="93">
        <f t="shared" si="32"/>
        <v>0.99907326178497402</v>
      </c>
      <c r="Y145" s="143">
        <f t="shared" si="33"/>
        <v>1.7825154835636017</v>
      </c>
      <c r="Z145" s="93">
        <f t="shared" si="34"/>
        <v>3.9325842696629216</v>
      </c>
      <c r="AA145" s="13">
        <f t="shared" si="35"/>
        <v>1.5749033159708683</v>
      </c>
    </row>
    <row r="146" spans="2:27">
      <c r="B146" s="21" t="s">
        <v>159</v>
      </c>
      <c r="C146" s="113">
        <v>2</v>
      </c>
      <c r="D146" s="130">
        <v>35</v>
      </c>
      <c r="E146" s="126">
        <v>30</v>
      </c>
      <c r="F146" s="133">
        <v>607</v>
      </c>
      <c r="G146" s="51">
        <v>1147572</v>
      </c>
      <c r="H146" s="55">
        <v>65288.52</v>
      </c>
      <c r="I146" s="51">
        <v>72000</v>
      </c>
      <c r="J146" s="55">
        <v>36000</v>
      </c>
      <c r="K146" s="51">
        <v>6000</v>
      </c>
      <c r="L146" s="77">
        <v>1530</v>
      </c>
      <c r="M146" s="61">
        <v>1</v>
      </c>
      <c r="O146" s="117" t="s">
        <v>159</v>
      </c>
      <c r="P146" s="93">
        <f t="shared" si="24"/>
        <v>1.0782608695652174</v>
      </c>
      <c r="Q146" s="143">
        <f t="shared" si="25"/>
        <v>1.4629349470499244</v>
      </c>
      <c r="R146" s="93">
        <f t="shared" si="26"/>
        <v>1.9595588235294117</v>
      </c>
      <c r="S146" s="143">
        <f t="shared" si="27"/>
        <v>3.1092607636068239</v>
      </c>
      <c r="T146" s="93">
        <f t="shared" si="28"/>
        <v>1.0179182942261207</v>
      </c>
      <c r="U146" s="143">
        <f t="shared" si="29"/>
        <v>1.167987532101767</v>
      </c>
      <c r="V146" s="93">
        <f t="shared" si="30"/>
        <v>1.0135475652196484</v>
      </c>
      <c r="W146" s="143">
        <f t="shared" si="31"/>
        <v>1.2404271477683153</v>
      </c>
      <c r="X146" s="93">
        <f t="shared" si="32"/>
        <v>1.0783833358137314</v>
      </c>
      <c r="Y146" s="143">
        <f t="shared" si="33"/>
        <v>1.798594568842306</v>
      </c>
      <c r="Z146" s="93">
        <f t="shared" si="34"/>
        <v>1</v>
      </c>
      <c r="AA146" s="13">
        <f t="shared" si="35"/>
        <v>1.4478976225202969</v>
      </c>
    </row>
    <row r="147" spans="2:27">
      <c r="B147" s="21" t="s">
        <v>160</v>
      </c>
      <c r="C147" s="113">
        <v>5</v>
      </c>
      <c r="D147" s="130">
        <v>34.6</v>
      </c>
      <c r="E147" s="126">
        <v>16</v>
      </c>
      <c r="F147" s="133">
        <v>184</v>
      </c>
      <c r="G147" s="51">
        <v>50136</v>
      </c>
      <c r="H147" s="55">
        <v>18613.89</v>
      </c>
      <c r="I147" s="51">
        <v>191232</v>
      </c>
      <c r="J147" s="55">
        <v>8112</v>
      </c>
      <c r="K147" s="51">
        <v>3168</v>
      </c>
      <c r="L147" s="77">
        <v>1000</v>
      </c>
      <c r="M147" s="61">
        <v>2</v>
      </c>
      <c r="O147" s="117" t="s">
        <v>160</v>
      </c>
      <c r="P147" s="93">
        <f t="shared" si="24"/>
        <v>1.3130434782608695</v>
      </c>
      <c r="Q147" s="143">
        <f t="shared" si="25"/>
        <v>1.4574886535552194</v>
      </c>
      <c r="R147" s="93">
        <f t="shared" si="26"/>
        <v>1.4963235294117647</v>
      </c>
      <c r="S147" s="143">
        <f t="shared" si="27"/>
        <v>1.5629569455727053</v>
      </c>
      <c r="T147" s="93">
        <f t="shared" si="28"/>
        <v>1.0007745833435477</v>
      </c>
      <c r="U147" s="143">
        <f t="shared" si="29"/>
        <v>1.0478722462478527</v>
      </c>
      <c r="V147" s="93">
        <f t="shared" si="30"/>
        <v>1.0360330254442707</v>
      </c>
      <c r="W147" s="143">
        <f t="shared" si="31"/>
        <v>1.0538777716286369</v>
      </c>
      <c r="X147" s="93">
        <f t="shared" si="32"/>
        <v>1.0409489808721579</v>
      </c>
      <c r="Y147" s="143">
        <f t="shared" si="33"/>
        <v>1.5145307289185328</v>
      </c>
      <c r="Z147" s="93">
        <f t="shared" si="34"/>
        <v>1.101123595505618</v>
      </c>
      <c r="AA147" s="13">
        <f t="shared" si="35"/>
        <v>1.2386339580691976</v>
      </c>
    </row>
    <row r="148" spans="2:27">
      <c r="B148" s="21" t="s">
        <v>161</v>
      </c>
      <c r="C148" s="113">
        <v>20</v>
      </c>
      <c r="D148" s="130">
        <v>40</v>
      </c>
      <c r="E148" s="126">
        <v>20</v>
      </c>
      <c r="F148" s="133">
        <v>194</v>
      </c>
      <c r="G148" s="51">
        <v>9936</v>
      </c>
      <c r="H148" s="55">
        <v>970.44</v>
      </c>
      <c r="I148" s="51">
        <v>43200</v>
      </c>
      <c r="J148" s="55">
        <v>6000</v>
      </c>
      <c r="K148" s="51">
        <v>2400</v>
      </c>
      <c r="L148" s="77">
        <v>268</v>
      </c>
      <c r="M148" s="61">
        <v>30</v>
      </c>
      <c r="O148" s="117" t="s">
        <v>161</v>
      </c>
      <c r="P148" s="93">
        <f t="shared" si="24"/>
        <v>2.4869565217391303</v>
      </c>
      <c r="Q148" s="143">
        <f t="shared" si="25"/>
        <v>1.5310136157337366</v>
      </c>
      <c r="R148" s="93">
        <f t="shared" si="26"/>
        <v>1.6286764705882353</v>
      </c>
      <c r="S148" s="143">
        <f t="shared" si="27"/>
        <v>1.5995125913891146</v>
      </c>
      <c r="T148" s="93">
        <f t="shared" si="28"/>
        <v>1.000146594852666</v>
      </c>
      <c r="U148" s="143">
        <f t="shared" si="29"/>
        <v>1.0024675362330278</v>
      </c>
      <c r="V148" s="93">
        <f t="shared" si="30"/>
        <v>1.008116294633991</v>
      </c>
      <c r="W148" s="143">
        <f t="shared" si="31"/>
        <v>1.0397501080311398</v>
      </c>
      <c r="X148" s="93">
        <f t="shared" si="32"/>
        <v>1.0307972913964769</v>
      </c>
      <c r="Y148" s="143">
        <f t="shared" si="33"/>
        <v>1.1222010481181515</v>
      </c>
      <c r="Z148" s="93">
        <f t="shared" si="34"/>
        <v>3.9325842696629216</v>
      </c>
      <c r="AA148" s="13">
        <f t="shared" si="35"/>
        <v>1.5802020311253264</v>
      </c>
    </row>
    <row r="149" spans="2:27">
      <c r="B149" s="21" t="s">
        <v>162</v>
      </c>
      <c r="C149" s="113">
        <v>3</v>
      </c>
      <c r="D149" s="130">
        <v>15</v>
      </c>
      <c r="E149" s="126">
        <v>4</v>
      </c>
      <c r="F149" s="133">
        <v>176</v>
      </c>
      <c r="G149" s="51">
        <v>87252</v>
      </c>
      <c r="H149" s="55">
        <v>4004.04</v>
      </c>
      <c r="I149" s="51">
        <v>51735</v>
      </c>
      <c r="J149" s="55">
        <v>2134</v>
      </c>
      <c r="K149" s="51">
        <v>3449.4</v>
      </c>
      <c r="L149" s="77">
        <v>1070</v>
      </c>
      <c r="M149" s="61">
        <v>2</v>
      </c>
      <c r="O149" s="117" t="s">
        <v>162</v>
      </c>
      <c r="P149" s="93">
        <f t="shared" si="24"/>
        <v>1.1565217391304348</v>
      </c>
      <c r="Q149" s="143">
        <f t="shared" si="25"/>
        <v>1.1906202723146748</v>
      </c>
      <c r="R149" s="93">
        <f t="shared" si="26"/>
        <v>1.099264705882353</v>
      </c>
      <c r="S149" s="143">
        <f t="shared" si="27"/>
        <v>1.5337124289195776</v>
      </c>
      <c r="T149" s="93">
        <f t="shared" si="28"/>
        <v>1.0013543948069201</v>
      </c>
      <c r="U149" s="143">
        <f t="shared" si="29"/>
        <v>1.0102743840037853</v>
      </c>
      <c r="V149" s="93">
        <f t="shared" si="30"/>
        <v>1.0097258743023447</v>
      </c>
      <c r="W149" s="143">
        <f t="shared" si="31"/>
        <v>1.0138895268436756</v>
      </c>
      <c r="X149" s="93">
        <f t="shared" si="32"/>
        <v>1.0446686233441067</v>
      </c>
      <c r="Y149" s="143">
        <f t="shared" si="33"/>
        <v>1.5520485945688423</v>
      </c>
      <c r="Z149" s="93">
        <f t="shared" si="34"/>
        <v>1.101123595505618</v>
      </c>
      <c r="AA149" s="13">
        <f t="shared" si="35"/>
        <v>1.1557458308747575</v>
      </c>
    </row>
    <row r="150" spans="2:27">
      <c r="B150" s="21" t="s">
        <v>163</v>
      </c>
      <c r="C150" s="113">
        <v>2</v>
      </c>
      <c r="D150" s="130">
        <v>2.5</v>
      </c>
      <c r="E150" s="126">
        <v>1</v>
      </c>
      <c r="F150" s="133">
        <v>130</v>
      </c>
      <c r="G150" s="51">
        <v>114948</v>
      </c>
      <c r="H150" s="55">
        <v>7217.64</v>
      </c>
      <c r="I150" s="51">
        <v>30775</v>
      </c>
      <c r="J150" s="55">
        <v>6886.68</v>
      </c>
      <c r="K150" s="51">
        <v>4214</v>
      </c>
      <c r="L150" s="77">
        <v>190</v>
      </c>
      <c r="M150" s="61">
        <v>1</v>
      </c>
      <c r="O150" s="117" t="s">
        <v>163</v>
      </c>
      <c r="P150" s="93">
        <f t="shared" si="24"/>
        <v>1.0782608695652174</v>
      </c>
      <c r="Q150" s="143">
        <f t="shared" si="25"/>
        <v>1.0204236006051437</v>
      </c>
      <c r="R150" s="93">
        <f t="shared" si="26"/>
        <v>1</v>
      </c>
      <c r="S150" s="143">
        <f t="shared" si="27"/>
        <v>1.3655564581640942</v>
      </c>
      <c r="T150" s="93">
        <f t="shared" si="28"/>
        <v>1.0017870507582503</v>
      </c>
      <c r="U150" s="143">
        <f t="shared" si="29"/>
        <v>1.0185444545457509</v>
      </c>
      <c r="V150" s="93">
        <f t="shared" si="30"/>
        <v>1.005773116265005</v>
      </c>
      <c r="W150" s="143">
        <f t="shared" si="31"/>
        <v>1.0456813186176117</v>
      </c>
      <c r="X150" s="93">
        <f t="shared" si="32"/>
        <v>1.0547753704445046</v>
      </c>
      <c r="Y150" s="143">
        <f t="shared" si="33"/>
        <v>1.0803954263935207</v>
      </c>
      <c r="Z150" s="93">
        <f t="shared" si="34"/>
        <v>1</v>
      </c>
      <c r="AA150" s="13">
        <f t="shared" si="35"/>
        <v>1.0610179695780999</v>
      </c>
    </row>
    <row r="151" spans="2:27">
      <c r="B151" s="21" t="s">
        <v>164</v>
      </c>
      <c r="C151" s="113">
        <v>7</v>
      </c>
      <c r="D151" s="130">
        <v>7.3</v>
      </c>
      <c r="E151" s="126">
        <v>4</v>
      </c>
      <c r="F151" s="133">
        <v>195</v>
      </c>
      <c r="G151" s="51">
        <v>94500</v>
      </c>
      <c r="H151" s="55">
        <v>5967.36</v>
      </c>
      <c r="I151" s="51">
        <v>24000</v>
      </c>
      <c r="J151" s="55">
        <v>6000</v>
      </c>
      <c r="K151" s="51">
        <v>30000</v>
      </c>
      <c r="L151" s="77">
        <v>750</v>
      </c>
      <c r="M151" s="61">
        <v>1</v>
      </c>
      <c r="O151" s="117" t="s">
        <v>164</v>
      </c>
      <c r="P151" s="93">
        <f t="shared" si="24"/>
        <v>1.4695652173913043</v>
      </c>
      <c r="Q151" s="143">
        <f t="shared" si="25"/>
        <v>1.0857791225416036</v>
      </c>
      <c r="R151" s="93">
        <f t="shared" si="26"/>
        <v>1.099264705882353</v>
      </c>
      <c r="S151" s="143">
        <f t="shared" si="27"/>
        <v>1.6031681559707556</v>
      </c>
      <c r="T151" s="93">
        <f t="shared" si="28"/>
        <v>1.0014676201945298</v>
      </c>
      <c r="U151" s="143">
        <f t="shared" si="29"/>
        <v>1.0153269091769406</v>
      </c>
      <c r="V151" s="93">
        <f t="shared" si="30"/>
        <v>1.0044954475768859</v>
      </c>
      <c r="W151" s="143">
        <f t="shared" si="31"/>
        <v>1.0397501080311398</v>
      </c>
      <c r="X151" s="93">
        <f t="shared" si="32"/>
        <v>1.3956236319287612</v>
      </c>
      <c r="Y151" s="143">
        <f t="shared" si="33"/>
        <v>1.3805383515959981</v>
      </c>
      <c r="Z151" s="93">
        <f t="shared" si="34"/>
        <v>1</v>
      </c>
      <c r="AA151" s="13">
        <f t="shared" si="35"/>
        <v>1.1904526609354791</v>
      </c>
    </row>
    <row r="152" spans="2:27">
      <c r="B152" s="21" t="s">
        <v>165</v>
      </c>
      <c r="C152" s="113">
        <v>1</v>
      </c>
      <c r="D152" s="130">
        <v>230</v>
      </c>
      <c r="E152" s="126">
        <v>4</v>
      </c>
      <c r="F152" s="133">
        <v>169</v>
      </c>
      <c r="G152" s="51">
        <v>141684</v>
      </c>
      <c r="H152" s="55">
        <v>8956.56</v>
      </c>
      <c r="I152" s="51">
        <v>47723801.920000002</v>
      </c>
      <c r="J152" s="55">
        <v>285487</v>
      </c>
      <c r="K152" s="51">
        <v>573723.62</v>
      </c>
      <c r="L152" s="77">
        <v>600</v>
      </c>
      <c r="M152" s="61">
        <v>7</v>
      </c>
      <c r="O152" s="117" t="s">
        <v>165</v>
      </c>
      <c r="P152" s="93">
        <f t="shared" si="24"/>
        <v>1</v>
      </c>
      <c r="Q152" s="143">
        <f t="shared" si="25"/>
        <v>4.1180030257186075</v>
      </c>
      <c r="R152" s="93">
        <f t="shared" si="26"/>
        <v>1.099264705882353</v>
      </c>
      <c r="S152" s="143">
        <f t="shared" si="27"/>
        <v>1.5081234768480911</v>
      </c>
      <c r="T152" s="93">
        <f t="shared" si="28"/>
        <v>1.0022047099694993</v>
      </c>
      <c r="U152" s="143">
        <f t="shared" si="29"/>
        <v>1.0230194953308003</v>
      </c>
      <c r="V152" s="93">
        <f t="shared" si="30"/>
        <v>10</v>
      </c>
      <c r="W152" s="143">
        <f t="shared" si="31"/>
        <v>2.9093042348652727</v>
      </c>
      <c r="X152" s="93">
        <f t="shared" si="32"/>
        <v>8.5827503908260923</v>
      </c>
      <c r="Y152" s="143">
        <f t="shared" si="33"/>
        <v>1.3001429252024774</v>
      </c>
      <c r="Z152" s="93">
        <f t="shared" si="34"/>
        <v>1.6067415730337078</v>
      </c>
      <c r="AA152" s="13">
        <f t="shared" si="35"/>
        <v>3.1045049579706276</v>
      </c>
    </row>
    <row r="153" spans="2:27">
      <c r="B153" s="21" t="s">
        <v>166</v>
      </c>
      <c r="C153" s="113">
        <v>9</v>
      </c>
      <c r="D153" s="130">
        <v>120</v>
      </c>
      <c r="E153" s="126">
        <v>25</v>
      </c>
      <c r="F153" s="133">
        <v>433</v>
      </c>
      <c r="G153" s="51">
        <v>297564</v>
      </c>
      <c r="H153" s="55">
        <v>34749.360000000001</v>
      </c>
      <c r="I153" s="51">
        <v>204798</v>
      </c>
      <c r="J153" s="55">
        <v>3649</v>
      </c>
      <c r="K153" s="51">
        <v>4776</v>
      </c>
      <c r="L153" s="77">
        <v>1398</v>
      </c>
      <c r="M153" s="61">
        <v>1</v>
      </c>
      <c r="O153" s="117" t="s">
        <v>166</v>
      </c>
      <c r="P153" s="93">
        <f t="shared" si="24"/>
        <v>1.6260869565217391</v>
      </c>
      <c r="Q153" s="143">
        <f t="shared" si="25"/>
        <v>2.6202723146747351</v>
      </c>
      <c r="R153" s="93">
        <f t="shared" si="26"/>
        <v>1.7941176470588236</v>
      </c>
      <c r="S153" s="143">
        <f t="shared" si="27"/>
        <v>2.4731925264012995</v>
      </c>
      <c r="T153" s="93">
        <f t="shared" si="28"/>
        <v>1.0046398056401129</v>
      </c>
      <c r="U153" s="143">
        <f t="shared" si="29"/>
        <v>1.089396230293088</v>
      </c>
      <c r="V153" s="93">
        <f t="shared" si="30"/>
        <v>1.0385913801930564</v>
      </c>
      <c r="W153" s="143">
        <f t="shared" si="31"/>
        <v>1.024023717350403</v>
      </c>
      <c r="X153" s="93">
        <f t="shared" si="32"/>
        <v>1.0622040807118649</v>
      </c>
      <c r="Y153" s="143">
        <f t="shared" si="33"/>
        <v>1.7278465936160075</v>
      </c>
      <c r="Z153" s="93">
        <f t="shared" si="34"/>
        <v>1</v>
      </c>
      <c r="AA153" s="13">
        <f t="shared" si="35"/>
        <v>1.4963973865873754</v>
      </c>
    </row>
    <row r="154" spans="2:27">
      <c r="B154" s="21" t="s">
        <v>167</v>
      </c>
      <c r="C154" s="113">
        <v>3</v>
      </c>
      <c r="D154" s="130">
        <v>123</v>
      </c>
      <c r="E154" s="126">
        <v>4</v>
      </c>
      <c r="F154" s="133">
        <v>120</v>
      </c>
      <c r="G154" s="51">
        <v>134973</v>
      </c>
      <c r="H154" s="55">
        <v>34971</v>
      </c>
      <c r="I154" s="51">
        <v>549731</v>
      </c>
      <c r="J154" s="55">
        <v>24731</v>
      </c>
      <c r="K154" s="51">
        <v>43973</v>
      </c>
      <c r="L154" s="77">
        <v>980</v>
      </c>
      <c r="M154" s="61">
        <v>1</v>
      </c>
      <c r="O154" s="117" t="s">
        <v>167</v>
      </c>
      <c r="P154" s="93">
        <f t="shared" si="24"/>
        <v>1.1565217391304348</v>
      </c>
      <c r="Q154" s="143">
        <f t="shared" si="25"/>
        <v>2.6611195158850229</v>
      </c>
      <c r="R154" s="93">
        <f t="shared" si="26"/>
        <v>1.099264705882353</v>
      </c>
      <c r="S154" s="143">
        <f t="shared" si="27"/>
        <v>1.3290008123476849</v>
      </c>
      <c r="T154" s="93">
        <f t="shared" si="28"/>
        <v>1.0020998733833724</v>
      </c>
      <c r="U154" s="143">
        <f t="shared" si="29"/>
        <v>1.0899666119320353</v>
      </c>
      <c r="V154" s="93">
        <f t="shared" si="30"/>
        <v>1.103640840502869</v>
      </c>
      <c r="W154" s="143">
        <f t="shared" si="31"/>
        <v>1.1650461624083741</v>
      </c>
      <c r="X154" s="93">
        <f t="shared" si="32"/>
        <v>1.5803235759960659</v>
      </c>
      <c r="Y154" s="143">
        <f t="shared" si="33"/>
        <v>1.5038113387327299</v>
      </c>
      <c r="Z154" s="93">
        <f t="shared" si="34"/>
        <v>1</v>
      </c>
      <c r="AA154" s="13">
        <f t="shared" si="35"/>
        <v>1.3355268342000857</v>
      </c>
    </row>
    <row r="155" spans="2:27">
      <c r="B155" s="21" t="s">
        <v>168</v>
      </c>
      <c r="C155" s="113">
        <v>5</v>
      </c>
      <c r="D155" s="130">
        <v>170</v>
      </c>
      <c r="E155" s="126">
        <v>5</v>
      </c>
      <c r="F155" s="133">
        <v>197</v>
      </c>
      <c r="G155" s="51">
        <v>39717</v>
      </c>
      <c r="H155" s="55">
        <v>24971</v>
      </c>
      <c r="I155" s="51">
        <v>39717</v>
      </c>
      <c r="J155" s="55">
        <v>2439</v>
      </c>
      <c r="K155" s="51">
        <v>1973</v>
      </c>
      <c r="L155" s="77">
        <v>250</v>
      </c>
      <c r="M155" s="61">
        <v>4</v>
      </c>
      <c r="O155" s="117" t="s">
        <v>168</v>
      </c>
      <c r="P155" s="93">
        <f t="shared" si="24"/>
        <v>1.3130434782608695</v>
      </c>
      <c r="Q155" s="143">
        <f t="shared" si="25"/>
        <v>3.3010590015128591</v>
      </c>
      <c r="R155" s="93">
        <f t="shared" si="26"/>
        <v>1.1323529411764706</v>
      </c>
      <c r="S155" s="143">
        <f t="shared" si="27"/>
        <v>1.6104792851340375</v>
      </c>
      <c r="T155" s="93">
        <f t="shared" si="28"/>
        <v>1.0006118218488587</v>
      </c>
      <c r="U155" s="143">
        <f t="shared" si="29"/>
        <v>1.064232013531595</v>
      </c>
      <c r="V155" s="93">
        <f t="shared" si="30"/>
        <v>1.007459450347538</v>
      </c>
      <c r="W155" s="143">
        <f t="shared" si="31"/>
        <v>1.0159297434143371</v>
      </c>
      <c r="X155" s="93">
        <f t="shared" si="32"/>
        <v>1.0251530577947636</v>
      </c>
      <c r="Y155" s="143">
        <f t="shared" si="33"/>
        <v>1.112553596950929</v>
      </c>
      <c r="Z155" s="93">
        <f t="shared" si="34"/>
        <v>1.303370786516854</v>
      </c>
      <c r="AA155" s="13">
        <f t="shared" si="35"/>
        <v>1.3532950160444648</v>
      </c>
    </row>
    <row r="156" spans="2:27">
      <c r="B156" s="21" t="s">
        <v>169</v>
      </c>
      <c r="C156" s="113">
        <v>15</v>
      </c>
      <c r="D156" s="130">
        <v>5.5</v>
      </c>
      <c r="E156" s="126">
        <v>5</v>
      </c>
      <c r="F156" s="133">
        <v>164</v>
      </c>
      <c r="G156" s="51">
        <v>47436</v>
      </c>
      <c r="H156" s="55">
        <v>8096</v>
      </c>
      <c r="I156" s="51">
        <v>75845</v>
      </c>
      <c r="J156" s="55">
        <v>7403</v>
      </c>
      <c r="K156" s="51"/>
      <c r="L156" s="77">
        <v>548</v>
      </c>
      <c r="M156" s="61">
        <v>3</v>
      </c>
      <c r="O156" s="117" t="s">
        <v>169</v>
      </c>
      <c r="P156" s="93">
        <f t="shared" si="24"/>
        <v>2.0956521739130434</v>
      </c>
      <c r="Q156" s="143">
        <f t="shared" si="25"/>
        <v>1.0612708018154311</v>
      </c>
      <c r="R156" s="93">
        <f t="shared" si="26"/>
        <v>1.1323529411764706</v>
      </c>
      <c r="S156" s="143">
        <f t="shared" si="27"/>
        <v>1.4898456539398863</v>
      </c>
      <c r="T156" s="93">
        <f t="shared" si="28"/>
        <v>1.0007324050120707</v>
      </c>
      <c r="U156" s="143">
        <f t="shared" si="29"/>
        <v>1.0208048787308519</v>
      </c>
      <c r="V156" s="93">
        <f t="shared" si="30"/>
        <v>1.0142726775599906</v>
      </c>
      <c r="W156" s="143">
        <f t="shared" si="31"/>
        <v>1.0491351042561816</v>
      </c>
      <c r="X156" s="93">
        <f t="shared" si="32"/>
        <v>0.99907326178497402</v>
      </c>
      <c r="Y156" s="143">
        <f t="shared" si="33"/>
        <v>1.2722725107193902</v>
      </c>
      <c r="Z156" s="93">
        <f t="shared" si="34"/>
        <v>1.202247191011236</v>
      </c>
      <c r="AA156" s="13">
        <f t="shared" si="35"/>
        <v>1.2125145090835934</v>
      </c>
    </row>
    <row r="157" spans="2:27">
      <c r="B157" s="21" t="s">
        <v>170</v>
      </c>
      <c r="C157" s="113">
        <v>7</v>
      </c>
      <c r="D157" s="130">
        <v>397</v>
      </c>
      <c r="E157" s="126">
        <v>8</v>
      </c>
      <c r="F157" s="133">
        <v>127</v>
      </c>
      <c r="G157" s="51">
        <v>397471</v>
      </c>
      <c r="H157" s="55">
        <v>2497</v>
      </c>
      <c r="I157" s="51">
        <v>19732</v>
      </c>
      <c r="J157" s="55">
        <v>2731</v>
      </c>
      <c r="K157" s="51">
        <v>1397</v>
      </c>
      <c r="L157" s="77">
        <v>520</v>
      </c>
      <c r="M157" s="61">
        <v>5</v>
      </c>
      <c r="O157" s="117" t="s">
        <v>170</v>
      </c>
      <c r="P157" s="93">
        <f t="shared" si="24"/>
        <v>1.4695652173913043</v>
      </c>
      <c r="Q157" s="143">
        <f t="shared" si="25"/>
        <v>6.3918305597579419</v>
      </c>
      <c r="R157" s="93">
        <f t="shared" si="26"/>
        <v>1.2316176470588236</v>
      </c>
      <c r="S157" s="143">
        <f t="shared" si="27"/>
        <v>1.3545897644191713</v>
      </c>
      <c r="T157" s="93">
        <f t="shared" si="28"/>
        <v>1.0062005132559968</v>
      </c>
      <c r="U157" s="143">
        <f t="shared" si="29"/>
        <v>1.0063960770864455</v>
      </c>
      <c r="V157" s="93">
        <f t="shared" si="30"/>
        <v>1.003690563449817</v>
      </c>
      <c r="W157" s="143">
        <f t="shared" si="31"/>
        <v>1.0178829999344454</v>
      </c>
      <c r="X157" s="93">
        <f t="shared" si="32"/>
        <v>1.017539290688003</v>
      </c>
      <c r="Y157" s="143">
        <f t="shared" si="33"/>
        <v>1.2572653644592664</v>
      </c>
      <c r="Z157" s="93">
        <f t="shared" si="34"/>
        <v>1.404494382022472</v>
      </c>
      <c r="AA157" s="13">
        <f t="shared" si="35"/>
        <v>1.6510065799566989</v>
      </c>
    </row>
    <row r="158" spans="2:27">
      <c r="B158" s="21" t="s">
        <v>171</v>
      </c>
      <c r="C158" s="113">
        <v>18</v>
      </c>
      <c r="D158" s="130">
        <v>180</v>
      </c>
      <c r="E158" s="126">
        <v>65</v>
      </c>
      <c r="F158" s="133">
        <v>979</v>
      </c>
      <c r="G158" s="51">
        <v>1617.63</v>
      </c>
      <c r="H158" s="55">
        <v>113234.42</v>
      </c>
      <c r="I158" s="51">
        <v>185409</v>
      </c>
      <c r="J158" s="55">
        <v>45254</v>
      </c>
      <c r="K158" s="51"/>
      <c r="L158" s="77">
        <v>6500</v>
      </c>
      <c r="M158" s="61">
        <v>30</v>
      </c>
      <c r="O158" s="117" t="s">
        <v>171</v>
      </c>
      <c r="P158" s="93">
        <f t="shared" si="24"/>
        <v>2.3304347826086955</v>
      </c>
      <c r="Q158" s="143">
        <f t="shared" si="25"/>
        <v>3.4372163388804839</v>
      </c>
      <c r="R158" s="93">
        <f t="shared" si="26"/>
        <v>3.1176470588235294</v>
      </c>
      <c r="S158" s="143">
        <f t="shared" si="27"/>
        <v>4.4691307879772539</v>
      </c>
      <c r="T158" s="93">
        <f t="shared" si="28"/>
        <v>1.0000166485685142</v>
      </c>
      <c r="U158" s="143">
        <f t="shared" si="29"/>
        <v>1.2913743802465341</v>
      </c>
      <c r="V158" s="93">
        <f t="shared" si="30"/>
        <v>1.0349348904227329</v>
      </c>
      <c r="W158" s="143">
        <f t="shared" si="31"/>
        <v>1.3023293252925761</v>
      </c>
      <c r="X158" s="93">
        <f t="shared" si="32"/>
        <v>0.99907326178497402</v>
      </c>
      <c r="Y158" s="143">
        <f t="shared" si="33"/>
        <v>4.4623630300142931</v>
      </c>
      <c r="Z158" s="93">
        <f t="shared" si="34"/>
        <v>3.9325842696629216</v>
      </c>
      <c r="AA158" s="13">
        <f t="shared" si="35"/>
        <v>2.4888277067529554</v>
      </c>
    </row>
    <row r="159" spans="2:27">
      <c r="B159" s="21" t="s">
        <v>172</v>
      </c>
      <c r="C159" s="113">
        <v>3</v>
      </c>
      <c r="D159" s="130">
        <v>13.2</v>
      </c>
      <c r="E159" s="126">
        <v>6</v>
      </c>
      <c r="F159" s="133">
        <v>158</v>
      </c>
      <c r="G159" s="51">
        <v>139743</v>
      </c>
      <c r="H159" s="55">
        <v>2497</v>
      </c>
      <c r="I159" s="51">
        <v>34971</v>
      </c>
      <c r="J159" s="55">
        <v>3491</v>
      </c>
      <c r="K159" s="51">
        <v>2397</v>
      </c>
      <c r="L159" s="77">
        <v>320</v>
      </c>
      <c r="M159" s="61">
        <v>1</v>
      </c>
      <c r="O159" s="117" t="s">
        <v>172</v>
      </c>
      <c r="P159" s="93">
        <f t="shared" si="24"/>
        <v>1.1565217391304348</v>
      </c>
      <c r="Q159" s="143">
        <f t="shared" si="25"/>
        <v>1.1661119515885023</v>
      </c>
      <c r="R159" s="93">
        <f t="shared" si="26"/>
        <v>1.1654411764705883</v>
      </c>
      <c r="S159" s="143">
        <f t="shared" si="27"/>
        <v>1.4679122664500406</v>
      </c>
      <c r="T159" s="93">
        <f t="shared" si="28"/>
        <v>1.0021743884356487</v>
      </c>
      <c r="U159" s="143">
        <f t="shared" si="29"/>
        <v>1.0063960770864455</v>
      </c>
      <c r="V159" s="93">
        <f t="shared" si="30"/>
        <v>1.0065644222156098</v>
      </c>
      <c r="W159" s="143">
        <f t="shared" si="31"/>
        <v>1.022966818274454</v>
      </c>
      <c r="X159" s="93">
        <f t="shared" si="32"/>
        <v>1.0307576363594626</v>
      </c>
      <c r="Y159" s="143">
        <f t="shared" si="33"/>
        <v>1.1500714626012387</v>
      </c>
      <c r="Z159" s="93">
        <f t="shared" si="34"/>
        <v>1</v>
      </c>
      <c r="AA159" s="13">
        <f t="shared" si="35"/>
        <v>1.1068107216920386</v>
      </c>
    </row>
    <row r="160" spans="2:27">
      <c r="B160" s="21" t="s">
        <v>173</v>
      </c>
      <c r="C160" s="113">
        <v>3</v>
      </c>
      <c r="D160" s="130">
        <v>587</v>
      </c>
      <c r="E160" s="126">
        <v>5</v>
      </c>
      <c r="F160" s="133">
        <v>127</v>
      </c>
      <c r="G160" s="51">
        <v>397471</v>
      </c>
      <c r="H160" s="55">
        <v>2497</v>
      </c>
      <c r="I160" s="51">
        <v>19732</v>
      </c>
      <c r="J160" s="55">
        <v>2731</v>
      </c>
      <c r="K160" s="51">
        <v>1397</v>
      </c>
      <c r="L160" s="77">
        <v>230</v>
      </c>
      <c r="M160" s="61">
        <v>4</v>
      </c>
      <c r="O160" s="117" t="s">
        <v>173</v>
      </c>
      <c r="P160" s="93">
        <f t="shared" si="24"/>
        <v>1.1565217391304348</v>
      </c>
      <c r="Q160" s="143">
        <f t="shared" si="25"/>
        <v>8.9788199697428137</v>
      </c>
      <c r="R160" s="93">
        <f t="shared" si="26"/>
        <v>1.1323529411764706</v>
      </c>
      <c r="S160" s="143">
        <f t="shared" si="27"/>
        <v>1.3545897644191713</v>
      </c>
      <c r="T160" s="93">
        <f t="shared" si="28"/>
        <v>1.0062005132559968</v>
      </c>
      <c r="U160" s="143">
        <f t="shared" si="29"/>
        <v>1.0063960770864455</v>
      </c>
      <c r="V160" s="93">
        <f t="shared" si="30"/>
        <v>1.003690563449817</v>
      </c>
      <c r="W160" s="143">
        <f t="shared" si="31"/>
        <v>1.0178829999344454</v>
      </c>
      <c r="X160" s="93">
        <f t="shared" si="32"/>
        <v>1.017539290688003</v>
      </c>
      <c r="Y160" s="143">
        <f t="shared" si="33"/>
        <v>1.1018342067651263</v>
      </c>
      <c r="Z160" s="93">
        <f t="shared" si="34"/>
        <v>1.303370786516854</v>
      </c>
      <c r="AA160" s="13">
        <f t="shared" si="35"/>
        <v>1.8253817138332344</v>
      </c>
    </row>
    <row r="161" spans="2:27">
      <c r="B161" s="21" t="s">
        <v>174</v>
      </c>
      <c r="C161" s="113">
        <v>7</v>
      </c>
      <c r="D161" s="130">
        <v>64</v>
      </c>
      <c r="E161" s="126">
        <v>22</v>
      </c>
      <c r="F161" s="133">
        <v>428</v>
      </c>
      <c r="G161" s="51">
        <v>134272</v>
      </c>
      <c r="H161" s="55">
        <v>39721</v>
      </c>
      <c r="I161" s="51">
        <v>297397</v>
      </c>
      <c r="J161" s="55">
        <v>242391</v>
      </c>
      <c r="K161" s="51">
        <v>12431</v>
      </c>
      <c r="L161" s="77">
        <v>380</v>
      </c>
      <c r="M161" s="61">
        <v>3</v>
      </c>
      <c r="O161" s="117" t="s">
        <v>174</v>
      </c>
      <c r="P161" s="93">
        <f t="shared" si="24"/>
        <v>1.4695652173913043</v>
      </c>
      <c r="Q161" s="143">
        <f t="shared" si="25"/>
        <v>1.8577912254160363</v>
      </c>
      <c r="R161" s="93">
        <f t="shared" si="26"/>
        <v>1.6948529411764706</v>
      </c>
      <c r="S161" s="143">
        <f t="shared" si="27"/>
        <v>2.4549147034930949</v>
      </c>
      <c r="T161" s="93">
        <f t="shared" si="28"/>
        <v>1.0020889226387926</v>
      </c>
      <c r="U161" s="143">
        <f t="shared" si="29"/>
        <v>1.1021905461722443</v>
      </c>
      <c r="V161" s="93">
        <f t="shared" si="30"/>
        <v>1.0560542352264348</v>
      </c>
      <c r="W161" s="143">
        <f t="shared" si="31"/>
        <v>2.6210249780481618</v>
      </c>
      <c r="X161" s="93">
        <f t="shared" si="32"/>
        <v>1.1633905168268879</v>
      </c>
      <c r="Y161" s="143">
        <f t="shared" si="33"/>
        <v>1.182229633158647</v>
      </c>
      <c r="Z161" s="93">
        <f t="shared" si="34"/>
        <v>1.202247191011236</v>
      </c>
      <c r="AA161" s="13">
        <f t="shared" si="35"/>
        <v>1.5278500100508465</v>
      </c>
    </row>
    <row r="162" spans="2:27">
      <c r="B162" s="21" t="s">
        <v>175</v>
      </c>
      <c r="C162" s="113">
        <v>6</v>
      </c>
      <c r="D162" s="130">
        <v>597</v>
      </c>
      <c r="E162" s="126">
        <v>8</v>
      </c>
      <c r="F162" s="133">
        <v>127</v>
      </c>
      <c r="G162" s="51">
        <v>1979713</v>
      </c>
      <c r="H162" s="55">
        <v>3247</v>
      </c>
      <c r="I162" s="51">
        <v>12731</v>
      </c>
      <c r="J162" s="55">
        <v>15321</v>
      </c>
      <c r="K162" s="51">
        <v>2417</v>
      </c>
      <c r="L162" s="77">
        <v>340</v>
      </c>
      <c r="M162" s="61">
        <v>5</v>
      </c>
      <c r="O162" s="117" t="s">
        <v>175</v>
      </c>
      <c r="P162" s="93">
        <f t="shared" si="24"/>
        <v>1.3913043478260869</v>
      </c>
      <c r="Q162" s="143">
        <f t="shared" si="25"/>
        <v>9.1149773071104399</v>
      </c>
      <c r="R162" s="93">
        <f t="shared" si="26"/>
        <v>1.2316176470588236</v>
      </c>
      <c r="S162" s="143">
        <f t="shared" si="27"/>
        <v>1.3545897644191713</v>
      </c>
      <c r="T162" s="93">
        <f t="shared" si="28"/>
        <v>1.0309176716089796</v>
      </c>
      <c r="U162" s="143">
        <f t="shared" si="29"/>
        <v>1.0083261719664784</v>
      </c>
      <c r="V162" s="93">
        <f t="shared" si="30"/>
        <v>1.0023702743744634</v>
      </c>
      <c r="W162" s="143">
        <f t="shared" si="31"/>
        <v>1.1021004642774801</v>
      </c>
      <c r="X162" s="93">
        <f t="shared" si="32"/>
        <v>1.0310220032728918</v>
      </c>
      <c r="Y162" s="143">
        <f t="shared" si="33"/>
        <v>1.1607908527870414</v>
      </c>
      <c r="Z162" s="93">
        <f t="shared" si="34"/>
        <v>1.404494382022472</v>
      </c>
      <c r="AA162" s="13">
        <f t="shared" si="35"/>
        <v>1.893864626065848</v>
      </c>
    </row>
    <row r="163" spans="2:27">
      <c r="B163" s="21" t="s">
        <v>176</v>
      </c>
      <c r="C163" s="113">
        <v>2</v>
      </c>
      <c r="D163" s="130">
        <v>427</v>
      </c>
      <c r="E163" s="126">
        <v>4</v>
      </c>
      <c r="F163" s="133">
        <v>153</v>
      </c>
      <c r="G163" s="51">
        <v>134972</v>
      </c>
      <c r="H163" s="55">
        <v>3500</v>
      </c>
      <c r="I163" s="51">
        <v>13431</v>
      </c>
      <c r="J163" s="55">
        <v>4319</v>
      </c>
      <c r="K163" s="51">
        <v>1231</v>
      </c>
      <c r="L163" s="77">
        <v>397</v>
      </c>
      <c r="M163" s="61">
        <v>2</v>
      </c>
      <c r="O163" s="117" t="s">
        <v>176</v>
      </c>
      <c r="P163" s="93">
        <f t="shared" si="24"/>
        <v>1.0782608695652174</v>
      </c>
      <c r="Q163" s="143">
        <f t="shared" si="25"/>
        <v>6.8003025718608168</v>
      </c>
      <c r="R163" s="93">
        <f t="shared" si="26"/>
        <v>1.099264705882353</v>
      </c>
      <c r="S163" s="143">
        <f t="shared" si="27"/>
        <v>1.4496344435418358</v>
      </c>
      <c r="T163" s="93">
        <f t="shared" si="28"/>
        <v>1.0020998577617681</v>
      </c>
      <c r="U163" s="143">
        <f t="shared" si="29"/>
        <v>1.0089772573060096</v>
      </c>
      <c r="V163" s="93">
        <f t="shared" si="30"/>
        <v>1.0025022844234202</v>
      </c>
      <c r="W163" s="143">
        <f t="shared" si="31"/>
        <v>1.0285055045711999</v>
      </c>
      <c r="X163" s="93">
        <f t="shared" si="32"/>
        <v>1.0153450453065407</v>
      </c>
      <c r="Y163" s="143">
        <f t="shared" si="33"/>
        <v>1.1913411148165793</v>
      </c>
      <c r="Z163" s="93">
        <f t="shared" si="34"/>
        <v>1.101123595505618</v>
      </c>
      <c r="AA163" s="13">
        <f t="shared" si="35"/>
        <v>1.616123386412851</v>
      </c>
    </row>
    <row r="164" spans="2:27">
      <c r="B164" s="21" t="s">
        <v>177</v>
      </c>
      <c r="C164" s="113">
        <v>5</v>
      </c>
      <c r="D164" s="130">
        <v>241</v>
      </c>
      <c r="E164" s="126">
        <v>5</v>
      </c>
      <c r="F164" s="133">
        <v>197</v>
      </c>
      <c r="G164" s="51">
        <v>397312</v>
      </c>
      <c r="H164" s="55">
        <v>587397</v>
      </c>
      <c r="I164" s="51">
        <v>59731</v>
      </c>
      <c r="J164" s="55">
        <v>27311</v>
      </c>
      <c r="K164" s="51">
        <v>14971</v>
      </c>
      <c r="L164" s="77">
        <v>320</v>
      </c>
      <c r="M164" s="61">
        <v>5</v>
      </c>
      <c r="O164" s="117" t="s">
        <v>177</v>
      </c>
      <c r="P164" s="93">
        <f t="shared" si="24"/>
        <v>1.3130434782608695</v>
      </c>
      <c r="Q164" s="143">
        <f t="shared" si="25"/>
        <v>4.2677760968229954</v>
      </c>
      <c r="R164" s="93">
        <f t="shared" si="26"/>
        <v>1.1323529411764706</v>
      </c>
      <c r="S164" s="143">
        <f t="shared" si="27"/>
        <v>1.6104792851340375</v>
      </c>
      <c r="T164" s="93">
        <f t="shared" si="28"/>
        <v>1.006198029420921</v>
      </c>
      <c r="U164" s="143">
        <f t="shared" si="29"/>
        <v>2.5116127375281989</v>
      </c>
      <c r="V164" s="93">
        <f t="shared" si="30"/>
        <v>1.0112338062330015</v>
      </c>
      <c r="W164" s="143">
        <f t="shared" si="31"/>
        <v>1.1823043878257713</v>
      </c>
      <c r="X164" s="93">
        <f t="shared" si="32"/>
        <v>1.1969651148323952</v>
      </c>
      <c r="Y164" s="143">
        <f t="shared" si="33"/>
        <v>1.1500714626012387</v>
      </c>
      <c r="Z164" s="93">
        <f t="shared" si="34"/>
        <v>1.404494382022472</v>
      </c>
      <c r="AA164" s="13">
        <f t="shared" si="35"/>
        <v>1.6169574292598516</v>
      </c>
    </row>
    <row r="165" spans="2:27">
      <c r="B165" s="21" t="s">
        <v>178</v>
      </c>
      <c r="C165" s="113">
        <v>5</v>
      </c>
      <c r="D165" s="130">
        <v>271</v>
      </c>
      <c r="E165" s="126">
        <v>9</v>
      </c>
      <c r="F165" s="133">
        <v>200</v>
      </c>
      <c r="G165" s="51">
        <v>90000</v>
      </c>
      <c r="H165" s="55">
        <v>8100</v>
      </c>
      <c r="I165" s="51">
        <v>2349</v>
      </c>
      <c r="J165" s="55">
        <v>1421</v>
      </c>
      <c r="K165" s="51">
        <v>1521</v>
      </c>
      <c r="L165" s="77">
        <v>390</v>
      </c>
      <c r="M165" s="61">
        <v>3</v>
      </c>
      <c r="O165" s="117" t="s">
        <v>178</v>
      </c>
      <c r="P165" s="93">
        <f t="shared" si="24"/>
        <v>1.3130434782608695</v>
      </c>
      <c r="Q165" s="143">
        <f t="shared" si="25"/>
        <v>4.6762481089258703</v>
      </c>
      <c r="R165" s="93">
        <f t="shared" si="26"/>
        <v>1.2647058823529411</v>
      </c>
      <c r="S165" s="143">
        <f t="shared" si="27"/>
        <v>1.6214459788789601</v>
      </c>
      <c r="T165" s="93">
        <f t="shared" si="28"/>
        <v>1.0013973229754014</v>
      </c>
      <c r="U165" s="143">
        <f t="shared" si="29"/>
        <v>1.0208151725702121</v>
      </c>
      <c r="V165" s="93">
        <f t="shared" si="30"/>
        <v>1.0004123767626474</v>
      </c>
      <c r="W165" s="143">
        <f t="shared" si="31"/>
        <v>1.0091201025325889</v>
      </c>
      <c r="X165" s="93">
        <f t="shared" si="32"/>
        <v>1.0191783655512641</v>
      </c>
      <c r="Y165" s="143">
        <f t="shared" si="33"/>
        <v>1.1875893282515484</v>
      </c>
      <c r="Z165" s="93">
        <f t="shared" si="34"/>
        <v>1.202247191011236</v>
      </c>
      <c r="AA165" s="13">
        <f t="shared" si="35"/>
        <v>1.4832912098248672</v>
      </c>
    </row>
    <row r="166" spans="2:27">
      <c r="B166" s="21" t="s">
        <v>179</v>
      </c>
      <c r="C166" s="113">
        <v>3</v>
      </c>
      <c r="D166" s="130">
        <v>5</v>
      </c>
      <c r="E166" s="126">
        <v>5</v>
      </c>
      <c r="F166" s="133">
        <v>74</v>
      </c>
      <c r="G166" s="51">
        <v>260363.67</v>
      </c>
      <c r="H166" s="55">
        <v>23972.73</v>
      </c>
      <c r="I166" s="51">
        <v>8000</v>
      </c>
      <c r="J166" s="55">
        <v>1200</v>
      </c>
      <c r="K166" s="51"/>
      <c r="L166" s="77">
        <v>700</v>
      </c>
      <c r="M166" s="61">
        <v>2</v>
      </c>
      <c r="O166" s="117" t="s">
        <v>179</v>
      </c>
      <c r="P166" s="93">
        <f t="shared" si="24"/>
        <v>1.1565217391304348</v>
      </c>
      <c r="Q166" s="143">
        <f t="shared" si="25"/>
        <v>1.05446293494705</v>
      </c>
      <c r="R166" s="93">
        <f t="shared" si="26"/>
        <v>1.1323529411764706</v>
      </c>
      <c r="S166" s="143">
        <f t="shared" si="27"/>
        <v>1.1608448415922015</v>
      </c>
      <c r="T166" s="93">
        <f t="shared" si="28"/>
        <v>1.004058676806854</v>
      </c>
      <c r="U166" s="143">
        <f t="shared" si="29"/>
        <v>1.0616630057770742</v>
      </c>
      <c r="V166" s="93">
        <f t="shared" si="30"/>
        <v>1.0014780750292984</v>
      </c>
      <c r="W166" s="143">
        <f t="shared" si="31"/>
        <v>1.0076417816731917</v>
      </c>
      <c r="X166" s="93">
        <f t="shared" si="32"/>
        <v>0.99907326178497402</v>
      </c>
      <c r="Y166" s="143">
        <f t="shared" si="33"/>
        <v>1.3537398761314912</v>
      </c>
      <c r="Z166" s="93">
        <f t="shared" si="34"/>
        <v>1.101123595505618</v>
      </c>
      <c r="AA166" s="13">
        <f t="shared" si="35"/>
        <v>1.0939055208686053</v>
      </c>
    </row>
    <row r="167" spans="2:27">
      <c r="B167" s="21" t="s">
        <v>180</v>
      </c>
      <c r="C167" s="113">
        <v>1</v>
      </c>
      <c r="D167" s="130">
        <v>10</v>
      </c>
      <c r="E167" s="126">
        <v>6</v>
      </c>
      <c r="F167" s="133">
        <v>79</v>
      </c>
      <c r="G167" s="51">
        <v>32362</v>
      </c>
      <c r="H167" s="55">
        <v>8469.6</v>
      </c>
      <c r="I167" s="51">
        <v>27719</v>
      </c>
      <c r="J167" s="55">
        <v>1468</v>
      </c>
      <c r="K167" s="51">
        <v>1865</v>
      </c>
      <c r="L167" s="77">
        <v>190</v>
      </c>
      <c r="M167" s="61">
        <v>1</v>
      </c>
      <c r="O167" s="117" t="s">
        <v>180</v>
      </c>
      <c r="P167" s="93">
        <f t="shared" si="24"/>
        <v>1</v>
      </c>
      <c r="Q167" s="143">
        <f t="shared" si="25"/>
        <v>1.1225416036308624</v>
      </c>
      <c r="R167" s="93">
        <f t="shared" si="26"/>
        <v>1.1654411764705883</v>
      </c>
      <c r="S167" s="143">
        <f t="shared" si="27"/>
        <v>1.1791226645004063</v>
      </c>
      <c r="T167" s="93">
        <f t="shared" si="28"/>
        <v>1.0004969249495941</v>
      </c>
      <c r="U167" s="143">
        <f t="shared" si="29"/>
        <v>1.0217663233270924</v>
      </c>
      <c r="V167" s="93">
        <f t="shared" si="30"/>
        <v>1.0051967981084158</v>
      </c>
      <c r="W167" s="143">
        <f t="shared" si="31"/>
        <v>1.0094344965615105</v>
      </c>
      <c r="X167" s="93">
        <f t="shared" si="32"/>
        <v>1.0237254764622461</v>
      </c>
      <c r="Y167" s="143">
        <f t="shared" si="33"/>
        <v>1.0803954263935207</v>
      </c>
      <c r="Z167" s="93">
        <f t="shared" si="34"/>
        <v>1</v>
      </c>
      <c r="AA167" s="13">
        <f t="shared" si="35"/>
        <v>1.055283717309476</v>
      </c>
    </row>
    <row r="168" spans="2:27">
      <c r="B168" s="21" t="s">
        <v>181</v>
      </c>
      <c r="C168" s="113">
        <v>15</v>
      </c>
      <c r="D168" s="130">
        <v>662</v>
      </c>
      <c r="E168" s="126">
        <v>269</v>
      </c>
      <c r="F168" s="133">
        <v>787</v>
      </c>
      <c r="G168" s="51">
        <v>4056888.63</v>
      </c>
      <c r="H168" s="55">
        <v>324551.09000000003</v>
      </c>
      <c r="I168" s="51">
        <v>230577.71</v>
      </c>
      <c r="J168" s="55">
        <v>61838.75</v>
      </c>
      <c r="K168" s="51">
        <v>4739.6000000000004</v>
      </c>
      <c r="L168" s="77">
        <v>3415</v>
      </c>
      <c r="M168" s="61"/>
      <c r="O168" s="117" t="s">
        <v>181</v>
      </c>
      <c r="P168" s="93">
        <f t="shared" si="24"/>
        <v>2.0956521739130434</v>
      </c>
      <c r="Q168" s="143">
        <f t="shared" si="25"/>
        <v>10</v>
      </c>
      <c r="R168" s="93">
        <f t="shared" si="26"/>
        <v>9.867647058823529</v>
      </c>
      <c r="S168" s="143">
        <f t="shared" si="27"/>
        <v>3.7672623883021936</v>
      </c>
      <c r="T168" s="93">
        <f t="shared" si="28"/>
        <v>1.0633664872602306</v>
      </c>
      <c r="U168" s="143">
        <f t="shared" si="29"/>
        <v>1.8351893440233713</v>
      </c>
      <c r="V168" s="93">
        <f t="shared" si="30"/>
        <v>1.0434530670204794</v>
      </c>
      <c r="W168" s="143">
        <f t="shared" si="31"/>
        <v>1.41326860978528</v>
      </c>
      <c r="X168" s="93">
        <f t="shared" si="32"/>
        <v>1.0617229329294238</v>
      </c>
      <c r="Y168" s="143">
        <f t="shared" si="33"/>
        <v>2.8088970938542159</v>
      </c>
      <c r="Z168" s="93">
        <f t="shared" si="34"/>
        <v>0.898876404494382</v>
      </c>
      <c r="AA168" s="13">
        <f t="shared" si="35"/>
        <v>3.2595759600369223</v>
      </c>
    </row>
    <row r="169" spans="2:27">
      <c r="B169" s="21" t="s">
        <v>182</v>
      </c>
      <c r="C169" s="113">
        <v>1</v>
      </c>
      <c r="D169" s="130">
        <v>4</v>
      </c>
      <c r="E169" s="126">
        <v>2</v>
      </c>
      <c r="F169" s="133">
        <v>30</v>
      </c>
      <c r="G169" s="51">
        <v>15286.67</v>
      </c>
      <c r="H169" s="55">
        <v>1375.8</v>
      </c>
      <c r="I169" s="51">
        <v>14758</v>
      </c>
      <c r="J169" s="55">
        <v>3465</v>
      </c>
      <c r="K169" s="51">
        <v>2370</v>
      </c>
      <c r="L169" s="77">
        <v>325</v>
      </c>
      <c r="M169" s="61">
        <v>2</v>
      </c>
      <c r="O169" s="117" t="s">
        <v>182</v>
      </c>
      <c r="P169" s="93">
        <f t="shared" si="24"/>
        <v>1</v>
      </c>
      <c r="Q169" s="143">
        <f t="shared" si="25"/>
        <v>1.0408472012102874</v>
      </c>
      <c r="R169" s="93">
        <f t="shared" si="26"/>
        <v>1.0330882352941178</v>
      </c>
      <c r="S169" s="143">
        <f t="shared" si="27"/>
        <v>1</v>
      </c>
      <c r="T169" s="93">
        <f t="shared" si="28"/>
        <v>1.0002301809018825</v>
      </c>
      <c r="U169" s="143">
        <f t="shared" si="29"/>
        <v>1.003510713913788</v>
      </c>
      <c r="V169" s="93">
        <f t="shared" si="30"/>
        <v>1.0027525377590858</v>
      </c>
      <c r="W169" s="143">
        <f t="shared" si="31"/>
        <v>1.0227928981733485</v>
      </c>
      <c r="X169" s="93">
        <f t="shared" si="32"/>
        <v>1.0304007410263332</v>
      </c>
      <c r="Y169" s="143">
        <f t="shared" si="33"/>
        <v>1.1527513101476894</v>
      </c>
      <c r="Z169" s="93">
        <f t="shared" si="34"/>
        <v>1.101123595505618</v>
      </c>
      <c r="AA169" s="13">
        <f t="shared" si="35"/>
        <v>1.0352270376301953</v>
      </c>
    </row>
    <row r="170" spans="2:27">
      <c r="B170" s="21" t="s">
        <v>183</v>
      </c>
      <c r="C170" s="113">
        <v>1</v>
      </c>
      <c r="D170" s="130">
        <v>11</v>
      </c>
      <c r="E170" s="126">
        <v>5</v>
      </c>
      <c r="F170" s="133">
        <v>44</v>
      </c>
      <c r="G170" s="51">
        <v>75777.179999999993</v>
      </c>
      <c r="H170" s="55">
        <v>8335.49</v>
      </c>
      <c r="I170" s="51">
        <v>16032</v>
      </c>
      <c r="J170" s="55">
        <v>2020</v>
      </c>
      <c r="K170" s="51">
        <v>1988</v>
      </c>
      <c r="L170" s="77">
        <v>350</v>
      </c>
      <c r="M170" s="61">
        <v>3</v>
      </c>
      <c r="O170" s="117" t="s">
        <v>183</v>
      </c>
      <c r="P170" s="93">
        <f t="shared" si="24"/>
        <v>1</v>
      </c>
      <c r="Q170" s="143">
        <f t="shared" si="25"/>
        <v>1.1361573373676248</v>
      </c>
      <c r="R170" s="93">
        <f t="shared" si="26"/>
        <v>1.1323529411764706</v>
      </c>
      <c r="S170" s="143">
        <f t="shared" si="27"/>
        <v>1.0511779041429732</v>
      </c>
      <c r="T170" s="93">
        <f t="shared" si="28"/>
        <v>1.001175139710031</v>
      </c>
      <c r="U170" s="143">
        <f t="shared" si="29"/>
        <v>1.0214211966279441</v>
      </c>
      <c r="V170" s="93">
        <f t="shared" si="30"/>
        <v>1.0029927960481875</v>
      </c>
      <c r="W170" s="143">
        <f t="shared" si="31"/>
        <v>1.0131269540926744</v>
      </c>
      <c r="X170" s="93">
        <f t="shared" si="32"/>
        <v>1.0253513329798356</v>
      </c>
      <c r="Y170" s="143">
        <f t="shared" si="33"/>
        <v>1.1661505478799428</v>
      </c>
      <c r="Z170" s="93">
        <f t="shared" si="34"/>
        <v>1.202247191011236</v>
      </c>
      <c r="AA170" s="13">
        <f t="shared" si="35"/>
        <v>1.0683775764579018</v>
      </c>
    </row>
    <row r="171" spans="2:27">
      <c r="B171" s="21" t="s">
        <v>184</v>
      </c>
      <c r="C171" s="113">
        <v>1</v>
      </c>
      <c r="D171" s="130">
        <v>15</v>
      </c>
      <c r="E171" s="126">
        <v>3</v>
      </c>
      <c r="F171" s="133">
        <v>42</v>
      </c>
      <c r="G171" s="51">
        <v>81290.67</v>
      </c>
      <c r="H171" s="55">
        <v>7316.16</v>
      </c>
      <c r="I171" s="51">
        <v>14615.48</v>
      </c>
      <c r="J171" s="55">
        <v>2932.74</v>
      </c>
      <c r="K171" s="51">
        <v>163.63999999999999</v>
      </c>
      <c r="L171" s="77">
        <v>150</v>
      </c>
      <c r="M171" s="61">
        <v>30</v>
      </c>
      <c r="O171" s="117" t="s">
        <v>184</v>
      </c>
      <c r="P171" s="93">
        <f t="shared" si="24"/>
        <v>1</v>
      </c>
      <c r="Q171" s="143">
        <f t="shared" si="25"/>
        <v>1.1906202723146748</v>
      </c>
      <c r="R171" s="93">
        <f t="shared" si="26"/>
        <v>1.0661764705882353</v>
      </c>
      <c r="S171" s="143">
        <f t="shared" si="27"/>
        <v>1.0438667749796913</v>
      </c>
      <c r="T171" s="93">
        <f t="shared" si="28"/>
        <v>1.0012612692688518</v>
      </c>
      <c r="U171" s="143">
        <f t="shared" si="29"/>
        <v>1.0187979918091921</v>
      </c>
      <c r="V171" s="93">
        <f t="shared" si="30"/>
        <v>1.0027256605131181</v>
      </c>
      <c r="W171" s="143">
        <f t="shared" si="31"/>
        <v>1.0192324861343314</v>
      </c>
      <c r="X171" s="93">
        <f t="shared" si="32"/>
        <v>1.0012363118706515</v>
      </c>
      <c r="Y171" s="143">
        <f t="shared" si="33"/>
        <v>1.0589566460219153</v>
      </c>
      <c r="Z171" s="93">
        <f t="shared" si="34"/>
        <v>3.9325842696629216</v>
      </c>
      <c r="AA171" s="13">
        <f t="shared" si="35"/>
        <v>1.3032234684694166</v>
      </c>
    </row>
    <row r="172" spans="2:27">
      <c r="B172" s="21" t="s">
        <v>185</v>
      </c>
      <c r="C172" s="113">
        <v>4</v>
      </c>
      <c r="D172" s="130">
        <v>45</v>
      </c>
      <c r="E172" s="126">
        <v>4</v>
      </c>
      <c r="F172" s="133">
        <v>181</v>
      </c>
      <c r="G172" s="51">
        <v>103987.5</v>
      </c>
      <c r="H172" s="55">
        <v>18717.45</v>
      </c>
      <c r="I172" s="51">
        <v>98227</v>
      </c>
      <c r="J172" s="55">
        <v>10228</v>
      </c>
      <c r="K172" s="51"/>
      <c r="L172" s="77">
        <v>1000</v>
      </c>
      <c r="M172" s="61">
        <v>3</v>
      </c>
      <c r="O172" s="117" t="s">
        <v>185</v>
      </c>
      <c r="P172" s="93">
        <f t="shared" si="24"/>
        <v>1.2347826086956522</v>
      </c>
      <c r="Q172" s="143">
        <f t="shared" si="25"/>
        <v>1.5990922844175492</v>
      </c>
      <c r="R172" s="93">
        <f t="shared" si="26"/>
        <v>1.099264705882353</v>
      </c>
      <c r="S172" s="143">
        <f t="shared" si="27"/>
        <v>1.5519902518277822</v>
      </c>
      <c r="T172" s="93">
        <f t="shared" si="28"/>
        <v>1.0016158301648594</v>
      </c>
      <c r="U172" s="143">
        <f t="shared" si="29"/>
        <v>1.0481387537488875</v>
      </c>
      <c r="V172" s="93">
        <f t="shared" si="30"/>
        <v>1.018493604582497</v>
      </c>
      <c r="W172" s="143">
        <f t="shared" si="31"/>
        <v>1.0680321921647657</v>
      </c>
      <c r="X172" s="93">
        <f t="shared" si="32"/>
        <v>0.99907326178497402</v>
      </c>
      <c r="Y172" s="143">
        <f t="shared" si="33"/>
        <v>1.5145307289185328</v>
      </c>
      <c r="Z172" s="93">
        <f t="shared" si="34"/>
        <v>1.202247191011236</v>
      </c>
      <c r="AA172" s="13">
        <f t="shared" si="35"/>
        <v>1.2124783102908265</v>
      </c>
    </row>
    <row r="173" spans="2:27">
      <c r="B173" s="21" t="s">
        <v>186</v>
      </c>
      <c r="C173" s="113">
        <v>2</v>
      </c>
      <c r="D173" s="130">
        <v>9</v>
      </c>
      <c r="E173" s="126">
        <v>3</v>
      </c>
      <c r="F173" s="133">
        <v>110</v>
      </c>
      <c r="G173" s="51">
        <v>32400</v>
      </c>
      <c r="H173" s="55">
        <v>5989.2</v>
      </c>
      <c r="I173" s="51">
        <v>600</v>
      </c>
      <c r="J173" s="55">
        <v>1032</v>
      </c>
      <c r="K173" s="51">
        <v>3864</v>
      </c>
      <c r="L173" s="77">
        <v>350</v>
      </c>
      <c r="M173" s="61"/>
      <c r="O173" s="117" t="s">
        <v>186</v>
      </c>
      <c r="P173" s="93">
        <f t="shared" si="24"/>
        <v>1.0782608695652174</v>
      </c>
      <c r="Q173" s="143">
        <f t="shared" si="25"/>
        <v>1.1089258698940998</v>
      </c>
      <c r="R173" s="93">
        <f t="shared" si="26"/>
        <v>1.0661764705882353</v>
      </c>
      <c r="S173" s="143">
        <f t="shared" si="27"/>
        <v>1.2924451665312753</v>
      </c>
      <c r="T173" s="93">
        <f t="shared" si="28"/>
        <v>1.0004975185705558</v>
      </c>
      <c r="U173" s="143">
        <f t="shared" si="29"/>
        <v>1.0153831135398472</v>
      </c>
      <c r="V173" s="93">
        <f t="shared" si="30"/>
        <v>1.0000825402260392</v>
      </c>
      <c r="W173" s="143">
        <f t="shared" si="31"/>
        <v>1.0065179902506634</v>
      </c>
      <c r="X173" s="93">
        <f t="shared" si="32"/>
        <v>1.0501489494594938</v>
      </c>
      <c r="Y173" s="143">
        <f t="shared" si="33"/>
        <v>1.1661505478799428</v>
      </c>
      <c r="Z173" s="93">
        <f t="shared" si="34"/>
        <v>0.898876404494382</v>
      </c>
      <c r="AA173" s="13">
        <f t="shared" si="35"/>
        <v>1.0621332219090682</v>
      </c>
    </row>
    <row r="174" spans="2:27">
      <c r="B174" s="21" t="s">
        <v>187</v>
      </c>
      <c r="C174" s="113">
        <v>2</v>
      </c>
      <c r="D174" s="130">
        <v>18</v>
      </c>
      <c r="E174" s="126">
        <v>1</v>
      </c>
      <c r="F174" s="133">
        <v>60</v>
      </c>
      <c r="G174" s="51">
        <v>21838.27</v>
      </c>
      <c r="H174" s="55">
        <v>2402.21</v>
      </c>
      <c r="I174" s="51">
        <v>11208</v>
      </c>
      <c r="J174" s="55">
        <v>1931</v>
      </c>
      <c r="K174" s="51">
        <v>1088</v>
      </c>
      <c r="L174" s="77">
        <v>180</v>
      </c>
      <c r="M174" s="61"/>
      <c r="O174" s="117" t="s">
        <v>187</v>
      </c>
      <c r="P174" s="93">
        <f t="shared" si="24"/>
        <v>1.0782608695652174</v>
      </c>
      <c r="Q174" s="143">
        <f t="shared" si="25"/>
        <v>1.2314674735249622</v>
      </c>
      <c r="R174" s="93">
        <f t="shared" si="26"/>
        <v>1</v>
      </c>
      <c r="S174" s="143">
        <f t="shared" si="27"/>
        <v>1.1096669374492283</v>
      </c>
      <c r="T174" s="93">
        <f t="shared" si="28"/>
        <v>1.000332527404292</v>
      </c>
      <c r="U174" s="143">
        <f t="shared" si="29"/>
        <v>1.0061521388282078</v>
      </c>
      <c r="V174" s="93">
        <f t="shared" si="30"/>
        <v>1.0020830582250897</v>
      </c>
      <c r="W174" s="143">
        <f t="shared" si="31"/>
        <v>1.0125316122081207</v>
      </c>
      <c r="X174" s="93">
        <f t="shared" si="32"/>
        <v>1.0134548218755219</v>
      </c>
      <c r="Y174" s="143">
        <f t="shared" si="33"/>
        <v>1.0750357313006194</v>
      </c>
      <c r="Z174" s="93">
        <f t="shared" si="34"/>
        <v>0.898876404494382</v>
      </c>
      <c r="AA174" s="13">
        <f t="shared" si="35"/>
        <v>1.0388965068068765</v>
      </c>
    </row>
    <row r="175" spans="2:27">
      <c r="B175" s="21" t="s">
        <v>188</v>
      </c>
      <c r="C175" s="113">
        <v>1</v>
      </c>
      <c r="D175" s="130">
        <v>60</v>
      </c>
      <c r="E175" s="126">
        <v>14</v>
      </c>
      <c r="F175" s="133">
        <v>73</v>
      </c>
      <c r="G175" s="51">
        <v>939.54</v>
      </c>
      <c r="H175" s="55">
        <v>16911.61</v>
      </c>
      <c r="I175" s="51">
        <v>33264.53</v>
      </c>
      <c r="J175" s="55">
        <v>895.18</v>
      </c>
      <c r="K175" s="51">
        <v>406.44</v>
      </c>
      <c r="L175" s="77">
        <v>1000</v>
      </c>
      <c r="M175" s="61">
        <v>4</v>
      </c>
      <c r="O175" s="117" t="s">
        <v>188</v>
      </c>
      <c r="P175" s="93">
        <f t="shared" si="24"/>
        <v>1</v>
      </c>
      <c r="Q175" s="143">
        <f t="shared" si="25"/>
        <v>1.8033282904689862</v>
      </c>
      <c r="R175" s="93">
        <f t="shared" si="26"/>
        <v>1.4301470588235294</v>
      </c>
      <c r="S175" s="143">
        <f t="shared" si="27"/>
        <v>1.1571892770105605</v>
      </c>
      <c r="T175" s="93">
        <f t="shared" si="28"/>
        <v>1.0000060557148878</v>
      </c>
      <c r="U175" s="143">
        <f t="shared" si="29"/>
        <v>1.0434914970313425</v>
      </c>
      <c r="V175" s="93">
        <f t="shared" si="30"/>
        <v>1.0062426062324048</v>
      </c>
      <c r="W175" s="143">
        <f t="shared" si="31"/>
        <v>1.0056027691647689</v>
      </c>
      <c r="X175" s="93">
        <f t="shared" si="32"/>
        <v>1.004445726199682</v>
      </c>
      <c r="Y175" s="143">
        <f t="shared" si="33"/>
        <v>1.5145307289185328</v>
      </c>
      <c r="Z175" s="93">
        <f t="shared" si="34"/>
        <v>1.303370786516854</v>
      </c>
      <c r="AA175" s="13">
        <f t="shared" si="35"/>
        <v>1.2062140723710499</v>
      </c>
    </row>
    <row r="176" spans="2:27">
      <c r="B176" s="21" t="s">
        <v>189</v>
      </c>
      <c r="C176" s="113">
        <v>1</v>
      </c>
      <c r="D176" s="130">
        <v>20</v>
      </c>
      <c r="E176" s="126">
        <v>3</v>
      </c>
      <c r="F176" s="133">
        <v>80</v>
      </c>
      <c r="G176" s="51">
        <v>32731.58</v>
      </c>
      <c r="H176" s="55">
        <v>3100</v>
      </c>
      <c r="I176" s="51">
        <v>33874</v>
      </c>
      <c r="J176" s="55">
        <v>2963</v>
      </c>
      <c r="K176" s="51">
        <v>2000</v>
      </c>
      <c r="L176" s="77">
        <v>140</v>
      </c>
      <c r="M176" s="61">
        <v>3</v>
      </c>
      <c r="O176" s="117" t="s">
        <v>189</v>
      </c>
      <c r="P176" s="93">
        <f t="shared" si="24"/>
        <v>1</v>
      </c>
      <c r="Q176" s="143">
        <f t="shared" si="25"/>
        <v>1.258698940998487</v>
      </c>
      <c r="R176" s="93">
        <f t="shared" si="26"/>
        <v>1.0661764705882353</v>
      </c>
      <c r="S176" s="143">
        <f t="shared" si="27"/>
        <v>1.182778229082047</v>
      </c>
      <c r="T176" s="93">
        <f t="shared" si="28"/>
        <v>1.0005026983820933</v>
      </c>
      <c r="U176" s="143">
        <f t="shared" si="29"/>
        <v>1.007947873369992</v>
      </c>
      <c r="V176" s="93">
        <f t="shared" si="30"/>
        <v>1.0063575436103158</v>
      </c>
      <c r="W176" s="143">
        <f t="shared" si="31"/>
        <v>1.0194349023750797</v>
      </c>
      <c r="X176" s="93">
        <f t="shared" si="32"/>
        <v>1.0255099531278931</v>
      </c>
      <c r="Y176" s="143">
        <f t="shared" si="33"/>
        <v>1.0535969509290137</v>
      </c>
      <c r="Z176" s="93">
        <f t="shared" si="34"/>
        <v>1.202247191011236</v>
      </c>
      <c r="AA176" s="13">
        <f t="shared" si="35"/>
        <v>1.0748409775885812</v>
      </c>
    </row>
    <row r="177" spans="2:27">
      <c r="B177" s="21" t="s">
        <v>190</v>
      </c>
      <c r="C177" s="113">
        <v>2</v>
      </c>
      <c r="D177" s="130">
        <v>7</v>
      </c>
      <c r="E177" s="126">
        <v>2</v>
      </c>
      <c r="F177" s="133">
        <v>41</v>
      </c>
      <c r="G177" s="51">
        <v>42405</v>
      </c>
      <c r="H177" s="55">
        <v>3816.45</v>
      </c>
      <c r="I177" s="51">
        <v>12000</v>
      </c>
      <c r="J177" s="55">
        <v>2500</v>
      </c>
      <c r="K177" s="51">
        <v>800</v>
      </c>
      <c r="L177" s="77">
        <v>300</v>
      </c>
      <c r="M177" s="61"/>
      <c r="O177" s="117" t="s">
        <v>190</v>
      </c>
      <c r="P177" s="93">
        <f t="shared" si="24"/>
        <v>1.0782608695652174</v>
      </c>
      <c r="Q177" s="143">
        <f t="shared" si="25"/>
        <v>1.0816944024205748</v>
      </c>
      <c r="R177" s="93">
        <f t="shared" si="26"/>
        <v>1.0330882352941178</v>
      </c>
      <c r="S177" s="143">
        <f t="shared" si="27"/>
        <v>1.0402112103980503</v>
      </c>
      <c r="T177" s="93">
        <f t="shared" si="28"/>
        <v>1.0006538127210849</v>
      </c>
      <c r="U177" s="143">
        <f t="shared" si="29"/>
        <v>1.0097916286723916</v>
      </c>
      <c r="V177" s="93">
        <f t="shared" si="30"/>
        <v>1.0022324181661955</v>
      </c>
      <c r="W177" s="143">
        <f t="shared" si="31"/>
        <v>1.0163377867284693</v>
      </c>
      <c r="X177" s="93">
        <f t="shared" si="32"/>
        <v>1.0096479383221417</v>
      </c>
      <c r="Y177" s="143">
        <f t="shared" si="33"/>
        <v>1.139352072415436</v>
      </c>
      <c r="Z177" s="93">
        <f t="shared" si="34"/>
        <v>0.898876404494382</v>
      </c>
      <c r="AA177" s="13">
        <f t="shared" si="35"/>
        <v>1.0281951617452783</v>
      </c>
    </row>
    <row r="178" spans="2:27">
      <c r="B178" s="21" t="s">
        <v>191</v>
      </c>
      <c r="C178" s="113">
        <v>3</v>
      </c>
      <c r="D178" s="130">
        <v>12</v>
      </c>
      <c r="E178" s="126">
        <v>5</v>
      </c>
      <c r="F178" s="133">
        <v>43</v>
      </c>
      <c r="G178" s="51">
        <v>65454.54</v>
      </c>
      <c r="H178" s="55">
        <v>7200</v>
      </c>
      <c r="I178" s="51">
        <v>37282</v>
      </c>
      <c r="J178" s="55">
        <v>4865</v>
      </c>
      <c r="K178" s="51">
        <v>1121</v>
      </c>
      <c r="L178" s="77">
        <v>45</v>
      </c>
      <c r="M178" s="61">
        <v>4</v>
      </c>
      <c r="O178" s="117" t="s">
        <v>191</v>
      </c>
      <c r="P178" s="93">
        <f t="shared" si="24"/>
        <v>1.1565217391304348</v>
      </c>
      <c r="Q178" s="143">
        <f t="shared" si="25"/>
        <v>1.1497730711043872</v>
      </c>
      <c r="R178" s="93">
        <f t="shared" si="26"/>
        <v>1.1323529411764706</v>
      </c>
      <c r="S178" s="143">
        <f t="shared" si="27"/>
        <v>1.0475223395613322</v>
      </c>
      <c r="T178" s="93">
        <f t="shared" si="28"/>
        <v>1.0010138835131277</v>
      </c>
      <c r="U178" s="143">
        <f t="shared" si="29"/>
        <v>1.0184990587141725</v>
      </c>
      <c r="V178" s="93">
        <f t="shared" si="30"/>
        <v>1.007000243962952</v>
      </c>
      <c r="W178" s="143">
        <f t="shared" si="31"/>
        <v>1.0321578266944167</v>
      </c>
      <c r="X178" s="93">
        <f t="shared" si="32"/>
        <v>1.0138910272826802</v>
      </c>
      <c r="Y178" s="143">
        <f t="shared" si="33"/>
        <v>1.0026798475464507</v>
      </c>
      <c r="Z178" s="93">
        <f t="shared" si="34"/>
        <v>1.303370786516854</v>
      </c>
      <c r="AA178" s="13">
        <f t="shared" si="35"/>
        <v>1.0786166150184799</v>
      </c>
    </row>
    <row r="179" spans="2:27">
      <c r="B179" s="21" t="s">
        <v>192</v>
      </c>
      <c r="C179" s="113">
        <v>1</v>
      </c>
      <c r="D179" s="130">
        <v>15</v>
      </c>
      <c r="E179" s="126">
        <v>1</v>
      </c>
      <c r="F179" s="133">
        <v>60</v>
      </c>
      <c r="G179" s="51">
        <v>551.89</v>
      </c>
      <c r="H179" s="55">
        <v>4967.05</v>
      </c>
      <c r="I179" s="51">
        <v>28830.26</v>
      </c>
      <c r="J179" s="55">
        <v>4356.9799999999996</v>
      </c>
      <c r="K179" s="51">
        <v>943.35</v>
      </c>
      <c r="L179" s="77">
        <v>248</v>
      </c>
      <c r="M179" s="61">
        <v>5</v>
      </c>
      <c r="O179" s="117" t="s">
        <v>192</v>
      </c>
      <c r="P179" s="93">
        <f t="shared" si="24"/>
        <v>1</v>
      </c>
      <c r="Q179" s="143">
        <f t="shared" si="25"/>
        <v>1.1906202723146748</v>
      </c>
      <c r="R179" s="93">
        <f t="shared" si="26"/>
        <v>1</v>
      </c>
      <c r="S179" s="143">
        <f t="shared" si="27"/>
        <v>1.1096669374492283</v>
      </c>
      <c r="T179" s="93">
        <f t="shared" si="28"/>
        <v>1</v>
      </c>
      <c r="U179" s="143">
        <f t="shared" si="29"/>
        <v>1.0127526515643461</v>
      </c>
      <c r="V179" s="93">
        <f t="shared" si="30"/>
        <v>1.005406365946993</v>
      </c>
      <c r="W179" s="143">
        <f t="shared" si="31"/>
        <v>1.0287595617035072</v>
      </c>
      <c r="X179" s="93">
        <f t="shared" si="32"/>
        <v>1.0115427881741454</v>
      </c>
      <c r="Y179" s="143">
        <f t="shared" si="33"/>
        <v>1.1114816579323488</v>
      </c>
      <c r="Z179" s="93">
        <f t="shared" si="34"/>
        <v>1.404494382022472</v>
      </c>
      <c r="AA179" s="13">
        <f t="shared" si="35"/>
        <v>1.0795204197370649</v>
      </c>
    </row>
    <row r="180" spans="2:27">
      <c r="B180" s="21" t="s">
        <v>193</v>
      </c>
      <c r="C180" s="113">
        <v>3</v>
      </c>
      <c r="D180" s="130">
        <v>12</v>
      </c>
      <c r="E180" s="126">
        <v>5</v>
      </c>
      <c r="F180" s="133">
        <v>81</v>
      </c>
      <c r="G180" s="51">
        <v>82219</v>
      </c>
      <c r="H180" s="55">
        <v>14799.38</v>
      </c>
      <c r="I180" s="51">
        <v>23931.69</v>
      </c>
      <c r="J180" s="55">
        <v>3109.78</v>
      </c>
      <c r="K180" s="51">
        <v>1367.21</v>
      </c>
      <c r="L180" s="77">
        <v>495</v>
      </c>
      <c r="M180" s="61">
        <v>2</v>
      </c>
      <c r="O180" s="117" t="s">
        <v>193</v>
      </c>
      <c r="P180" s="93">
        <f t="shared" si="24"/>
        <v>1.1565217391304348</v>
      </c>
      <c r="Q180" s="143">
        <f t="shared" si="25"/>
        <v>1.1497730711043872</v>
      </c>
      <c r="R180" s="93">
        <f t="shared" si="26"/>
        <v>1.1323529411764706</v>
      </c>
      <c r="S180" s="143">
        <f t="shared" si="27"/>
        <v>1.1864337936636882</v>
      </c>
      <c r="T180" s="93">
        <f t="shared" si="28"/>
        <v>1.001275771272726</v>
      </c>
      <c r="U180" s="143">
        <f t="shared" si="29"/>
        <v>1.0380557579534062</v>
      </c>
      <c r="V180" s="93">
        <f t="shared" si="30"/>
        <v>1.0044825652819656</v>
      </c>
      <c r="W180" s="143">
        <f t="shared" si="31"/>
        <v>1.020416748238167</v>
      </c>
      <c r="X180" s="93">
        <f t="shared" si="32"/>
        <v>1.0171455161704501</v>
      </c>
      <c r="Y180" s="143">
        <f t="shared" si="33"/>
        <v>1.2438661267270128</v>
      </c>
      <c r="Z180" s="93">
        <f t="shared" si="34"/>
        <v>1.101123595505618</v>
      </c>
      <c r="AA180" s="13">
        <f t="shared" si="35"/>
        <v>1.0955861478385751</v>
      </c>
    </row>
    <row r="181" spans="2:27">
      <c r="B181" s="21" t="s">
        <v>194</v>
      </c>
      <c r="C181" s="113">
        <v>7</v>
      </c>
      <c r="D181" s="130">
        <v>65</v>
      </c>
      <c r="E181" s="126">
        <v>26</v>
      </c>
      <c r="F181" s="133">
        <v>511</v>
      </c>
      <c r="G181" s="51">
        <v>706081.33</v>
      </c>
      <c r="H181" s="55">
        <v>63547.32</v>
      </c>
      <c r="I181" s="51">
        <v>50964.06</v>
      </c>
      <c r="J181" s="55">
        <v>11445.07</v>
      </c>
      <c r="K181" s="51">
        <v>8132.52</v>
      </c>
      <c r="L181" s="77">
        <v>900</v>
      </c>
      <c r="M181" s="61">
        <v>2</v>
      </c>
      <c r="O181" s="117" t="s">
        <v>194</v>
      </c>
      <c r="P181" s="93">
        <f t="shared" si="24"/>
        <v>1.4695652173913043</v>
      </c>
      <c r="Q181" s="143">
        <f t="shared" si="25"/>
        <v>1.8714069591527989</v>
      </c>
      <c r="R181" s="93">
        <f t="shared" si="26"/>
        <v>1.8272058823529411</v>
      </c>
      <c r="S181" s="143">
        <f t="shared" si="27"/>
        <v>2.7583265637692929</v>
      </c>
      <c r="T181" s="93">
        <f t="shared" si="28"/>
        <v>1.0110215016989634</v>
      </c>
      <c r="U181" s="143">
        <f t="shared" si="29"/>
        <v>1.1635066238282823</v>
      </c>
      <c r="V181" s="93">
        <f t="shared" si="30"/>
        <v>1.009580485977855</v>
      </c>
      <c r="W181" s="143">
        <f t="shared" si="31"/>
        <v>1.0761734589898631</v>
      </c>
      <c r="X181" s="93">
        <f t="shared" si="32"/>
        <v>1.1065717223250324</v>
      </c>
      <c r="Y181" s="143">
        <f t="shared" si="33"/>
        <v>1.4609337779895188</v>
      </c>
      <c r="Z181" s="93">
        <f t="shared" si="34"/>
        <v>1.101123595505618</v>
      </c>
      <c r="AA181" s="13">
        <f t="shared" si="35"/>
        <v>1.4414014353619518</v>
      </c>
    </row>
    <row r="182" spans="2:27">
      <c r="B182" s="21" t="s">
        <v>195</v>
      </c>
      <c r="C182" s="113">
        <v>2</v>
      </c>
      <c r="D182" s="130">
        <v>15</v>
      </c>
      <c r="E182" s="126">
        <v>20</v>
      </c>
      <c r="F182" s="133">
        <v>41</v>
      </c>
      <c r="G182" s="51">
        <v>66566.91</v>
      </c>
      <c r="H182" s="55">
        <v>7322.36</v>
      </c>
      <c r="I182" s="51">
        <v>2500</v>
      </c>
      <c r="J182" s="55">
        <v>960</v>
      </c>
      <c r="K182" s="51">
        <v>1200</v>
      </c>
      <c r="L182" s="77">
        <v>400</v>
      </c>
      <c r="M182" s="61">
        <v>10</v>
      </c>
      <c r="O182" s="117" t="s">
        <v>195</v>
      </c>
      <c r="P182" s="93">
        <f t="shared" si="24"/>
        <v>1.0782608695652174</v>
      </c>
      <c r="Q182" s="143">
        <f t="shared" si="25"/>
        <v>1.1906202723146748</v>
      </c>
      <c r="R182" s="93">
        <f t="shared" si="26"/>
        <v>1.6286764705882353</v>
      </c>
      <c r="S182" s="143">
        <f t="shared" si="27"/>
        <v>1.0402112103980503</v>
      </c>
      <c r="T182" s="93">
        <f t="shared" si="28"/>
        <v>1.0010312605170482</v>
      </c>
      <c r="U182" s="143">
        <f t="shared" si="29"/>
        <v>1.0188139472602002</v>
      </c>
      <c r="V182" s="93">
        <f t="shared" si="30"/>
        <v>1.0004408532160654</v>
      </c>
      <c r="W182" s="143">
        <f t="shared" si="31"/>
        <v>1.0060363653552942</v>
      </c>
      <c r="X182" s="93">
        <f t="shared" si="32"/>
        <v>1.0149352765907254</v>
      </c>
      <c r="Y182" s="143">
        <f t="shared" si="33"/>
        <v>1.1929490233444497</v>
      </c>
      <c r="Z182" s="93">
        <f t="shared" si="34"/>
        <v>1.9101123595505618</v>
      </c>
      <c r="AA182" s="13">
        <f t="shared" si="35"/>
        <v>1.1892807189727748</v>
      </c>
    </row>
    <row r="183" spans="2:27">
      <c r="B183" s="21" t="s">
        <v>196</v>
      </c>
      <c r="C183" s="113">
        <v>4</v>
      </c>
      <c r="D183" s="130">
        <v>35</v>
      </c>
      <c r="E183" s="126">
        <v>26</v>
      </c>
      <c r="F183" s="133">
        <v>84</v>
      </c>
      <c r="G183" s="51">
        <v>162679.67000000001</v>
      </c>
      <c r="H183" s="55">
        <v>14641.17</v>
      </c>
      <c r="I183" s="51">
        <v>44504</v>
      </c>
      <c r="J183" s="55">
        <v>7318</v>
      </c>
      <c r="K183" s="51"/>
      <c r="L183" s="77">
        <v>1000</v>
      </c>
      <c r="M183" s="61">
        <v>30</v>
      </c>
      <c r="O183" s="117" t="s">
        <v>196</v>
      </c>
      <c r="P183" s="93">
        <f t="shared" si="24"/>
        <v>1.2347826086956522</v>
      </c>
      <c r="Q183" s="143">
        <f t="shared" si="25"/>
        <v>1.4629349470499244</v>
      </c>
      <c r="R183" s="93">
        <f t="shared" si="26"/>
        <v>1.8272058823529411</v>
      </c>
      <c r="S183" s="143">
        <f t="shared" si="27"/>
        <v>1.1974004874086108</v>
      </c>
      <c r="T183" s="93">
        <f t="shared" si="28"/>
        <v>1.0025326960172196</v>
      </c>
      <c r="U183" s="143">
        <f t="shared" si="29"/>
        <v>1.037648610872113</v>
      </c>
      <c r="V183" s="93">
        <f t="shared" si="30"/>
        <v>1.0083622104966194</v>
      </c>
      <c r="W183" s="143">
        <f t="shared" si="31"/>
        <v>1.0485665193102596</v>
      </c>
      <c r="X183" s="93">
        <f t="shared" si="32"/>
        <v>0.99907326178497402</v>
      </c>
      <c r="Y183" s="143">
        <f t="shared" si="33"/>
        <v>1.5145307289185328</v>
      </c>
      <c r="Z183" s="93">
        <f t="shared" si="34"/>
        <v>3.9325842696629216</v>
      </c>
      <c r="AA183" s="13">
        <f t="shared" si="35"/>
        <v>1.4786929293245243</v>
      </c>
    </row>
    <row r="184" spans="2:27">
      <c r="B184" s="21" t="s">
        <v>197</v>
      </c>
      <c r="C184" s="113">
        <v>2</v>
      </c>
      <c r="D184" s="130">
        <v>20</v>
      </c>
      <c r="E184" s="126">
        <v>4</v>
      </c>
      <c r="F184" s="133">
        <v>80</v>
      </c>
      <c r="G184" s="51">
        <v>29974.27</v>
      </c>
      <c r="H184" s="55">
        <v>3297.17</v>
      </c>
      <c r="I184" s="51">
        <v>29906</v>
      </c>
      <c r="J184" s="55">
        <v>2225</v>
      </c>
      <c r="K184" s="51">
        <v>3324</v>
      </c>
      <c r="L184" s="77">
        <v>300</v>
      </c>
      <c r="M184" s="61">
        <v>1</v>
      </c>
      <c r="O184" s="117" t="s">
        <v>197</v>
      </c>
      <c r="P184" s="93">
        <f t="shared" si="24"/>
        <v>1.0782608695652174</v>
      </c>
      <c r="Q184" s="143">
        <f t="shared" si="25"/>
        <v>1.258698940998487</v>
      </c>
      <c r="R184" s="93">
        <f t="shared" si="26"/>
        <v>1.099264705882353</v>
      </c>
      <c r="S184" s="143">
        <f t="shared" si="27"/>
        <v>1.182778229082047</v>
      </c>
      <c r="T184" s="93">
        <f t="shared" si="28"/>
        <v>1.0004596247764765</v>
      </c>
      <c r="U184" s="143">
        <f t="shared" si="29"/>
        <v>1.0084552824466535</v>
      </c>
      <c r="V184" s="93">
        <f t="shared" si="30"/>
        <v>1.0056092352185142</v>
      </c>
      <c r="W184" s="143">
        <f t="shared" si="31"/>
        <v>1.0144982471975452</v>
      </c>
      <c r="X184" s="93">
        <f t="shared" si="32"/>
        <v>1.0430110427969055</v>
      </c>
      <c r="Y184" s="143">
        <f t="shared" si="33"/>
        <v>1.139352072415436</v>
      </c>
      <c r="Z184" s="93">
        <f t="shared" si="34"/>
        <v>1</v>
      </c>
      <c r="AA184" s="13">
        <f t="shared" si="35"/>
        <v>1.0754898409436033</v>
      </c>
    </row>
    <row r="185" spans="2:27">
      <c r="B185" s="21" t="s">
        <v>198</v>
      </c>
      <c r="C185" s="113"/>
      <c r="D185" s="130">
        <v>6</v>
      </c>
      <c r="E185" s="126">
        <v>12</v>
      </c>
      <c r="F185" s="133">
        <v>82</v>
      </c>
      <c r="G185" s="51">
        <v>67193.679999999993</v>
      </c>
      <c r="H185" s="55">
        <v>6383.4</v>
      </c>
      <c r="I185" s="51">
        <v>162.32</v>
      </c>
      <c r="J185" s="55">
        <v>3025</v>
      </c>
      <c r="K185" s="51">
        <v>734</v>
      </c>
      <c r="L185" s="77">
        <v>257</v>
      </c>
      <c r="M185" s="61">
        <v>4</v>
      </c>
      <c r="O185" s="117" t="s">
        <v>198</v>
      </c>
      <c r="P185" s="93">
        <f t="shared" si="24"/>
        <v>0.92173913043478262</v>
      </c>
      <c r="Q185" s="143">
        <f t="shared" si="25"/>
        <v>1.0680786686838124</v>
      </c>
      <c r="R185" s="93">
        <f t="shared" si="26"/>
        <v>1.3639705882352942</v>
      </c>
      <c r="S185" s="143">
        <f t="shared" si="27"/>
        <v>1.1900893582453289</v>
      </c>
      <c r="T185" s="93">
        <f t="shared" si="28"/>
        <v>1.0010410516699444</v>
      </c>
      <c r="U185" s="143">
        <f t="shared" si="29"/>
        <v>1.0163975714087925</v>
      </c>
      <c r="V185" s="93">
        <f t="shared" si="30"/>
        <v>1</v>
      </c>
      <c r="W185" s="143">
        <f t="shared" si="31"/>
        <v>1.0198496349238699</v>
      </c>
      <c r="X185" s="93">
        <f t="shared" si="32"/>
        <v>1.0087755275078254</v>
      </c>
      <c r="Y185" s="143">
        <f t="shared" si="33"/>
        <v>1.11630538351596</v>
      </c>
      <c r="Z185" s="93">
        <f t="shared" si="34"/>
        <v>1.303370786516854</v>
      </c>
      <c r="AA185" s="13">
        <f t="shared" si="35"/>
        <v>1.0917834273765878</v>
      </c>
    </row>
    <row r="186" spans="2:27">
      <c r="B186" s="21" t="s">
        <v>199</v>
      </c>
      <c r="C186" s="113">
        <v>4</v>
      </c>
      <c r="D186" s="130">
        <v>3</v>
      </c>
      <c r="E186" s="126">
        <v>30</v>
      </c>
      <c r="F186" s="133">
        <v>414</v>
      </c>
      <c r="G186" s="51">
        <v>442199.67</v>
      </c>
      <c r="H186" s="55">
        <v>39797.97</v>
      </c>
      <c r="I186" s="51">
        <v>340365</v>
      </c>
      <c r="J186" s="55">
        <v>810.31</v>
      </c>
      <c r="K186" s="51">
        <v>5493.28</v>
      </c>
      <c r="L186" s="77">
        <v>1416</v>
      </c>
      <c r="M186" s="61">
        <v>1</v>
      </c>
      <c r="O186" s="117" t="s">
        <v>199</v>
      </c>
      <c r="P186" s="93">
        <f t="shared" si="24"/>
        <v>1.2347826086956522</v>
      </c>
      <c r="Q186" s="143">
        <f t="shared" si="25"/>
        <v>1.027231467473525</v>
      </c>
      <c r="R186" s="93">
        <f t="shared" si="26"/>
        <v>1.9595588235294117</v>
      </c>
      <c r="S186" s="143">
        <f t="shared" si="27"/>
        <v>2.403736799350122</v>
      </c>
      <c r="T186" s="93">
        <f t="shared" si="28"/>
        <v>1.0068992468374012</v>
      </c>
      <c r="U186" s="143">
        <f t="shared" si="29"/>
        <v>1.1023886253761326</v>
      </c>
      <c r="V186" s="93">
        <f t="shared" si="30"/>
        <v>1.064157389202981</v>
      </c>
      <c r="W186" s="143">
        <f t="shared" si="31"/>
        <v>1.0050350538193522</v>
      </c>
      <c r="X186" s="93">
        <f t="shared" si="32"/>
        <v>1.0716853356950895</v>
      </c>
      <c r="Y186" s="143">
        <f t="shared" si="33"/>
        <v>1.7374940447832301</v>
      </c>
      <c r="Z186" s="93">
        <f t="shared" si="34"/>
        <v>1</v>
      </c>
      <c r="AA186" s="13">
        <f t="shared" si="35"/>
        <v>1.3284517631602635</v>
      </c>
    </row>
    <row r="187" spans="2:27">
      <c r="B187" s="21" t="s">
        <v>200</v>
      </c>
      <c r="C187" s="113"/>
      <c r="D187" s="130">
        <v>6</v>
      </c>
      <c r="E187" s="126">
        <v>6</v>
      </c>
      <c r="F187" s="133">
        <v>48</v>
      </c>
      <c r="G187" s="51">
        <v>2217.67</v>
      </c>
      <c r="H187" s="55">
        <v>1995.9</v>
      </c>
      <c r="I187" s="51">
        <v>15290.68</v>
      </c>
      <c r="J187" s="55">
        <v>1043.42</v>
      </c>
      <c r="K187" s="51">
        <v>2086.9299999999998</v>
      </c>
      <c r="L187" s="77">
        <v>200</v>
      </c>
      <c r="M187" s="61"/>
      <c r="O187" s="117" t="s">
        <v>200</v>
      </c>
      <c r="P187" s="93">
        <f t="shared" si="24"/>
        <v>0.92173913043478262</v>
      </c>
      <c r="Q187" s="143">
        <f t="shared" si="25"/>
        <v>1.0680786686838124</v>
      </c>
      <c r="R187" s="93">
        <f t="shared" si="26"/>
        <v>1.1654411764705883</v>
      </c>
      <c r="S187" s="143">
        <f t="shared" si="27"/>
        <v>1.065800162469537</v>
      </c>
      <c r="T187" s="93">
        <f t="shared" si="28"/>
        <v>1.000026022155929</v>
      </c>
      <c r="U187" s="143">
        <f t="shared" si="29"/>
        <v>1.0051065163605994</v>
      </c>
      <c r="V187" s="93">
        <f t="shared" si="30"/>
        <v>1.0028529936346262</v>
      </c>
      <c r="W187" s="143">
        <f t="shared" si="31"/>
        <v>1.0065943813104568</v>
      </c>
      <c r="X187" s="93">
        <f t="shared" si="32"/>
        <v>1.0266590239171132</v>
      </c>
      <c r="Y187" s="143">
        <f t="shared" si="33"/>
        <v>1.0857551214864221</v>
      </c>
      <c r="Z187" s="93">
        <f t="shared" si="34"/>
        <v>0.898876404494382</v>
      </c>
      <c r="AA187" s="13">
        <f t="shared" si="35"/>
        <v>1.0224481455834769</v>
      </c>
    </row>
    <row r="188" spans="2:27">
      <c r="B188" s="21" t="s">
        <v>201</v>
      </c>
      <c r="C188" s="113">
        <v>3</v>
      </c>
      <c r="D188" s="130">
        <v>14.8</v>
      </c>
      <c r="E188" s="126">
        <v>16</v>
      </c>
      <c r="F188" s="133">
        <v>168</v>
      </c>
      <c r="G188" s="51">
        <v>85611.27</v>
      </c>
      <c r="H188" s="55">
        <v>9417.24</v>
      </c>
      <c r="I188" s="51">
        <v>39740</v>
      </c>
      <c r="J188" s="55">
        <v>1845</v>
      </c>
      <c r="K188" s="51">
        <v>3950</v>
      </c>
      <c r="L188" s="77">
        <v>250</v>
      </c>
      <c r="M188" s="61"/>
      <c r="O188" s="117" t="s">
        <v>201</v>
      </c>
      <c r="P188" s="93">
        <f t="shared" si="24"/>
        <v>1.1565217391304348</v>
      </c>
      <c r="Q188" s="143">
        <f t="shared" si="25"/>
        <v>1.1878971255673223</v>
      </c>
      <c r="R188" s="93">
        <f t="shared" si="26"/>
        <v>1.4963235294117647</v>
      </c>
      <c r="S188" s="143">
        <f t="shared" si="27"/>
        <v>1.5044679122664499</v>
      </c>
      <c r="T188" s="93">
        <f t="shared" si="28"/>
        <v>1.0013287639721777</v>
      </c>
      <c r="U188" s="143">
        <f t="shared" si="29"/>
        <v>1.0242050368099118</v>
      </c>
      <c r="V188" s="93">
        <f t="shared" si="30"/>
        <v>1.0074637878205752</v>
      </c>
      <c r="W188" s="143">
        <f t="shared" si="31"/>
        <v>1.0119563380275409</v>
      </c>
      <c r="X188" s="93">
        <f t="shared" si="32"/>
        <v>1.0512857271872393</v>
      </c>
      <c r="Y188" s="143">
        <f t="shared" si="33"/>
        <v>1.112553596950929</v>
      </c>
      <c r="Z188" s="93">
        <f t="shared" si="34"/>
        <v>0.898876404494382</v>
      </c>
      <c r="AA188" s="13">
        <f t="shared" si="35"/>
        <v>1.1320799965126118</v>
      </c>
    </row>
    <row r="189" spans="2:27">
      <c r="B189" s="21" t="s">
        <v>202</v>
      </c>
      <c r="C189" s="113">
        <v>5</v>
      </c>
      <c r="D189" s="130">
        <v>14</v>
      </c>
      <c r="E189" s="126">
        <v>26</v>
      </c>
      <c r="F189" s="133">
        <v>157</v>
      </c>
      <c r="G189" s="51">
        <v>3001811.56</v>
      </c>
      <c r="H189" s="55">
        <v>270163.03999999998</v>
      </c>
      <c r="I189" s="51">
        <v>73161</v>
      </c>
      <c r="J189" s="55">
        <v>4560</v>
      </c>
      <c r="K189" s="51">
        <v>10300</v>
      </c>
      <c r="L189" s="77">
        <v>1345</v>
      </c>
      <c r="M189" s="61">
        <v>16</v>
      </c>
      <c r="O189" s="117" t="s">
        <v>202</v>
      </c>
      <c r="P189" s="93">
        <f t="shared" si="24"/>
        <v>1.3130434782608695</v>
      </c>
      <c r="Q189" s="143">
        <f t="shared" si="25"/>
        <v>1.1770045385779122</v>
      </c>
      <c r="R189" s="93">
        <f t="shared" si="26"/>
        <v>1.8272058823529411</v>
      </c>
      <c r="S189" s="143">
        <f t="shared" si="27"/>
        <v>1.4642567018683996</v>
      </c>
      <c r="T189" s="93">
        <f t="shared" si="28"/>
        <v>1.0468844908186046</v>
      </c>
      <c r="U189" s="143">
        <f t="shared" si="29"/>
        <v>1.6952238815700644</v>
      </c>
      <c r="V189" s="93">
        <f t="shared" si="30"/>
        <v>1.0137665133151328</v>
      </c>
      <c r="W189" s="143">
        <f t="shared" si="31"/>
        <v>1.0301176101237552</v>
      </c>
      <c r="X189" s="93">
        <f t="shared" si="32"/>
        <v>1.1352222222010075</v>
      </c>
      <c r="Y189" s="143">
        <f t="shared" si="33"/>
        <v>1.6994402096236303</v>
      </c>
      <c r="Z189" s="93">
        <f t="shared" si="34"/>
        <v>2.5168539325842696</v>
      </c>
      <c r="AA189" s="13">
        <f t="shared" si="35"/>
        <v>1.4471835873905987</v>
      </c>
    </row>
    <row r="190" spans="2:27">
      <c r="B190" s="21" t="s">
        <v>203</v>
      </c>
      <c r="C190" s="113">
        <v>3</v>
      </c>
      <c r="D190" s="130">
        <v>12</v>
      </c>
      <c r="E190" s="126">
        <v>23</v>
      </c>
      <c r="F190" s="133">
        <v>52</v>
      </c>
      <c r="G190" s="51">
        <v>82018.559999999998</v>
      </c>
      <c r="H190" s="55">
        <v>7381.67</v>
      </c>
      <c r="I190" s="51">
        <v>45000</v>
      </c>
      <c r="J190" s="55">
        <v>5000</v>
      </c>
      <c r="K190" s="51"/>
      <c r="L190" s="77">
        <v>190</v>
      </c>
      <c r="M190" s="61">
        <v>2</v>
      </c>
      <c r="O190" s="117" t="s">
        <v>203</v>
      </c>
      <c r="P190" s="93">
        <f t="shared" si="24"/>
        <v>1.1565217391304348</v>
      </c>
      <c r="Q190" s="143">
        <f t="shared" si="25"/>
        <v>1.1497730711043872</v>
      </c>
      <c r="R190" s="93">
        <f t="shared" si="26"/>
        <v>1.7279411764705883</v>
      </c>
      <c r="S190" s="143">
        <f t="shared" si="27"/>
        <v>1.0804224207961006</v>
      </c>
      <c r="T190" s="93">
        <f t="shared" si="28"/>
        <v>1.00127264007837</v>
      </c>
      <c r="U190" s="143">
        <f t="shared" si="29"/>
        <v>1.0189665791633133</v>
      </c>
      <c r="V190" s="93">
        <f t="shared" si="30"/>
        <v>1.0084557490455945</v>
      </c>
      <c r="W190" s="143">
        <f t="shared" si="31"/>
        <v>1.0330608733732338</v>
      </c>
      <c r="X190" s="93">
        <f t="shared" si="32"/>
        <v>0.99907326178497402</v>
      </c>
      <c r="Y190" s="143">
        <f t="shared" si="33"/>
        <v>1.0803954263935207</v>
      </c>
      <c r="Z190" s="93">
        <f t="shared" si="34"/>
        <v>1.101123595505618</v>
      </c>
      <c r="AA190" s="13">
        <f t="shared" si="35"/>
        <v>1.1233642302587394</v>
      </c>
    </row>
    <row r="191" spans="2:27">
      <c r="B191" s="21" t="s">
        <v>204</v>
      </c>
      <c r="C191" s="113">
        <v>5</v>
      </c>
      <c r="D191" s="130">
        <v>6</v>
      </c>
      <c r="E191" s="126">
        <v>2</v>
      </c>
      <c r="F191" s="133">
        <v>52</v>
      </c>
      <c r="G191" s="51">
        <v>57823.81</v>
      </c>
      <c r="H191" s="55">
        <v>5256.71</v>
      </c>
      <c r="I191" s="51">
        <v>37581.230000000003</v>
      </c>
      <c r="J191" s="55">
        <v>1621</v>
      </c>
      <c r="K191" s="51"/>
      <c r="L191" s="77">
        <v>200</v>
      </c>
      <c r="M191" s="61">
        <v>10</v>
      </c>
      <c r="O191" s="117" t="s">
        <v>204</v>
      </c>
      <c r="P191" s="93">
        <f t="shared" si="24"/>
        <v>1.3130434782608695</v>
      </c>
      <c r="Q191" s="143">
        <f t="shared" si="25"/>
        <v>1.0680786686838124</v>
      </c>
      <c r="R191" s="93">
        <f t="shared" si="26"/>
        <v>1.0330882352941178</v>
      </c>
      <c r="S191" s="143">
        <f t="shared" si="27"/>
        <v>1.0804224207961006</v>
      </c>
      <c r="T191" s="93">
        <f t="shared" si="28"/>
        <v>1.0008946792689231</v>
      </c>
      <c r="U191" s="143">
        <f t="shared" si="29"/>
        <v>1.0134980799416133</v>
      </c>
      <c r="V191" s="93">
        <f t="shared" si="30"/>
        <v>1.0070566744871654</v>
      </c>
      <c r="W191" s="143">
        <f t="shared" si="31"/>
        <v>1.0104579494641701</v>
      </c>
      <c r="X191" s="93">
        <f t="shared" si="32"/>
        <v>0.99907326178497402</v>
      </c>
      <c r="Y191" s="143">
        <f t="shared" si="33"/>
        <v>1.0857551214864221</v>
      </c>
      <c r="Z191" s="93">
        <f t="shared" si="34"/>
        <v>1.9101123595505618</v>
      </c>
      <c r="AA191" s="13">
        <f t="shared" si="35"/>
        <v>1.1383164480926118</v>
      </c>
    </row>
    <row r="192" spans="2:27">
      <c r="B192" s="21" t="s">
        <v>205</v>
      </c>
      <c r="C192" s="113">
        <v>4</v>
      </c>
      <c r="D192" s="130">
        <v>12</v>
      </c>
      <c r="E192" s="126">
        <v>12</v>
      </c>
      <c r="F192" s="133">
        <v>61</v>
      </c>
      <c r="G192" s="51">
        <v>80201.11</v>
      </c>
      <c r="H192" s="55">
        <v>7218.1</v>
      </c>
      <c r="I192" s="51">
        <v>25726</v>
      </c>
      <c r="J192" s="55">
        <v>600</v>
      </c>
      <c r="K192" s="51">
        <v>264</v>
      </c>
      <c r="L192" s="77">
        <v>250</v>
      </c>
      <c r="M192" s="61">
        <v>2</v>
      </c>
      <c r="O192" s="117" t="s">
        <v>205</v>
      </c>
      <c r="P192" s="93">
        <f t="shared" si="24"/>
        <v>1.2347826086956522</v>
      </c>
      <c r="Q192" s="143">
        <f t="shared" si="25"/>
        <v>1.1497730711043872</v>
      </c>
      <c r="R192" s="93">
        <f t="shared" si="26"/>
        <v>1.3639705882352942</v>
      </c>
      <c r="S192" s="143">
        <f t="shared" si="27"/>
        <v>1.1133225020308692</v>
      </c>
      <c r="T192" s="93">
        <f t="shared" si="28"/>
        <v>1.0012442485937243</v>
      </c>
      <c r="U192" s="143">
        <f t="shared" si="29"/>
        <v>1.0185456383372773</v>
      </c>
      <c r="V192" s="93">
        <f t="shared" si="30"/>
        <v>1.004820946640457</v>
      </c>
      <c r="W192" s="143">
        <f t="shared" si="31"/>
        <v>1.003628240878448</v>
      </c>
      <c r="X192" s="93">
        <f t="shared" si="32"/>
        <v>1.0025629050422393</v>
      </c>
      <c r="Y192" s="143">
        <f t="shared" si="33"/>
        <v>1.112553596950929</v>
      </c>
      <c r="Z192" s="93">
        <f t="shared" si="34"/>
        <v>1.101123595505618</v>
      </c>
      <c r="AA192" s="13">
        <f t="shared" si="35"/>
        <v>1.1005752674558997</v>
      </c>
    </row>
    <row r="193" spans="2:27">
      <c r="B193" s="21" t="s">
        <v>206</v>
      </c>
      <c r="C193" s="113">
        <v>1</v>
      </c>
      <c r="D193" s="130">
        <v>10</v>
      </c>
      <c r="E193" s="126">
        <v>13</v>
      </c>
      <c r="F193" s="133">
        <v>45</v>
      </c>
      <c r="G193" s="51">
        <v>66509.11</v>
      </c>
      <c r="H193" s="55">
        <v>5985.82</v>
      </c>
      <c r="I193" s="51">
        <v>71523</v>
      </c>
      <c r="J193" s="55">
        <v>4287</v>
      </c>
      <c r="K193" s="51"/>
      <c r="L193" s="77">
        <v>500</v>
      </c>
      <c r="M193" s="61"/>
      <c r="O193" s="117" t="s">
        <v>206</v>
      </c>
      <c r="P193" s="93">
        <f t="shared" si="24"/>
        <v>1</v>
      </c>
      <c r="Q193" s="143">
        <f t="shared" si="25"/>
        <v>1.1225416036308624</v>
      </c>
      <c r="R193" s="93">
        <f t="shared" si="26"/>
        <v>1.3970588235294117</v>
      </c>
      <c r="S193" s="143">
        <f t="shared" si="27"/>
        <v>1.0548334687246141</v>
      </c>
      <c r="T193" s="93">
        <f t="shared" si="28"/>
        <v>1.0010303575883224</v>
      </c>
      <c r="U193" s="143">
        <f t="shared" si="29"/>
        <v>1.0153744152455879</v>
      </c>
      <c r="V193" s="93">
        <f t="shared" si="30"/>
        <v>1.0134576098005736</v>
      </c>
      <c r="W193" s="143">
        <f t="shared" si="31"/>
        <v>1.0282914490621471</v>
      </c>
      <c r="X193" s="93">
        <f t="shared" si="32"/>
        <v>0.99907326178497402</v>
      </c>
      <c r="Y193" s="143">
        <f t="shared" si="33"/>
        <v>1.2465459742734635</v>
      </c>
      <c r="Z193" s="93">
        <f t="shared" si="34"/>
        <v>0.898876404494382</v>
      </c>
      <c r="AA193" s="13">
        <f t="shared" si="35"/>
        <v>1.070643942557667</v>
      </c>
    </row>
    <row r="194" spans="2:27">
      <c r="B194" s="21" t="s">
        <v>207</v>
      </c>
      <c r="C194" s="113">
        <v>9</v>
      </c>
      <c r="D194" s="130">
        <v>68.8</v>
      </c>
      <c r="E194" s="126">
        <v>92</v>
      </c>
      <c r="F194" s="133">
        <v>2053</v>
      </c>
      <c r="G194" s="51">
        <v>3222590.54</v>
      </c>
      <c r="H194" s="55">
        <v>354484.96</v>
      </c>
      <c r="I194" s="51">
        <v>131155</v>
      </c>
      <c r="J194" s="55">
        <v>41799</v>
      </c>
      <c r="K194" s="51">
        <v>2108</v>
      </c>
      <c r="L194" s="77">
        <v>2330</v>
      </c>
      <c r="M194" s="61"/>
      <c r="O194" s="117" t="s">
        <v>207</v>
      </c>
      <c r="P194" s="93">
        <f t="shared" si="24"/>
        <v>1.6260869565217391</v>
      </c>
      <c r="Q194" s="143">
        <f t="shared" si="25"/>
        <v>1.9231467473524961</v>
      </c>
      <c r="R194" s="93">
        <f t="shared" si="26"/>
        <v>4.0110294117647056</v>
      </c>
      <c r="S194" s="143">
        <f t="shared" si="27"/>
        <v>8.395207148659626</v>
      </c>
      <c r="T194" s="93">
        <f t="shared" si="28"/>
        <v>1.0503334126710584</v>
      </c>
      <c r="U194" s="143">
        <f t="shared" si="29"/>
        <v>1.9122229563254702</v>
      </c>
      <c r="V194" s="93">
        <f t="shared" si="30"/>
        <v>1.0247033572854323</v>
      </c>
      <c r="W194" s="143">
        <f t="shared" si="31"/>
        <v>1.2792180195495113</v>
      </c>
      <c r="X194" s="93">
        <f t="shared" si="32"/>
        <v>1.0269375344604108</v>
      </c>
      <c r="Y194" s="143">
        <f t="shared" si="33"/>
        <v>2.2273701762744165</v>
      </c>
      <c r="Z194" s="93">
        <f t="shared" si="34"/>
        <v>0.898876404494382</v>
      </c>
      <c r="AA194" s="13">
        <f t="shared" si="35"/>
        <v>2.3068301932144775</v>
      </c>
    </row>
    <row r="195" spans="2:27">
      <c r="B195" s="21" t="s">
        <v>208</v>
      </c>
      <c r="C195" s="113">
        <v>3</v>
      </c>
      <c r="D195" s="130">
        <v>8</v>
      </c>
      <c r="E195" s="126">
        <v>4</v>
      </c>
      <c r="F195" s="133">
        <v>53</v>
      </c>
      <c r="G195" s="51">
        <v>256363.64</v>
      </c>
      <c r="H195" s="55">
        <v>28200</v>
      </c>
      <c r="I195" s="51">
        <v>47250</v>
      </c>
      <c r="J195" s="55">
        <v>4560</v>
      </c>
      <c r="K195" s="51"/>
      <c r="L195" s="77">
        <v>800</v>
      </c>
      <c r="M195" s="61">
        <v>1</v>
      </c>
      <c r="O195" s="117" t="s">
        <v>208</v>
      </c>
      <c r="P195" s="93">
        <f t="shared" si="24"/>
        <v>1.1565217391304348</v>
      </c>
      <c r="Q195" s="143">
        <f t="shared" si="25"/>
        <v>1.0953101361573374</v>
      </c>
      <c r="R195" s="93">
        <f t="shared" si="26"/>
        <v>1.099264705882353</v>
      </c>
      <c r="S195" s="143">
        <f t="shared" si="27"/>
        <v>1.0840779853777416</v>
      </c>
      <c r="T195" s="93">
        <f t="shared" si="28"/>
        <v>1.0039961899212027</v>
      </c>
      <c r="U195" s="143">
        <f t="shared" si="29"/>
        <v>1.0725417153550971</v>
      </c>
      <c r="V195" s="93">
        <f t="shared" si="30"/>
        <v>1.008880067060099</v>
      </c>
      <c r="W195" s="143">
        <f t="shared" si="31"/>
        <v>1.0301176101237552</v>
      </c>
      <c r="X195" s="93">
        <f t="shared" si="32"/>
        <v>0.99907326178497402</v>
      </c>
      <c r="Y195" s="143">
        <f t="shared" si="33"/>
        <v>1.4073368270605049</v>
      </c>
      <c r="Z195" s="93">
        <f t="shared" si="34"/>
        <v>1</v>
      </c>
      <c r="AA195" s="13">
        <f t="shared" si="35"/>
        <v>1.0870109307139544</v>
      </c>
    </row>
    <row r="196" spans="2:27">
      <c r="B196" s="21" t="s">
        <v>81</v>
      </c>
      <c r="C196" s="113">
        <v>1</v>
      </c>
      <c r="D196" s="130">
        <v>6</v>
      </c>
      <c r="E196" s="126">
        <v>2</v>
      </c>
      <c r="F196" s="133">
        <v>67</v>
      </c>
      <c r="G196" s="51">
        <v>34349.25</v>
      </c>
      <c r="H196" s="55">
        <v>2747.94</v>
      </c>
      <c r="I196" s="51">
        <v>27804</v>
      </c>
      <c r="J196" s="55">
        <v>2800</v>
      </c>
      <c r="K196" s="51"/>
      <c r="L196" s="77">
        <v>240</v>
      </c>
      <c r="M196" s="61"/>
      <c r="O196" s="117" t="s">
        <v>81</v>
      </c>
      <c r="P196" s="93">
        <f t="shared" si="24"/>
        <v>1</v>
      </c>
      <c r="Q196" s="143">
        <f t="shared" si="25"/>
        <v>1.0680786686838124</v>
      </c>
      <c r="R196" s="93">
        <f t="shared" si="26"/>
        <v>1.0330882352941178</v>
      </c>
      <c r="S196" s="143">
        <f t="shared" si="27"/>
        <v>1.1352558895207148</v>
      </c>
      <c r="T196" s="93">
        <f t="shared" si="28"/>
        <v>1.0005279689826416</v>
      </c>
      <c r="U196" s="143">
        <f t="shared" si="29"/>
        <v>1.0070418610987062</v>
      </c>
      <c r="V196" s="93">
        <f t="shared" si="30"/>
        <v>1.0052128279000749</v>
      </c>
      <c r="W196" s="143">
        <f t="shared" si="31"/>
        <v>1.0183445571258409</v>
      </c>
      <c r="X196" s="93">
        <f t="shared" si="32"/>
        <v>0.99907326178497402</v>
      </c>
      <c r="Y196" s="143">
        <f t="shared" si="33"/>
        <v>1.1071939018580277</v>
      </c>
      <c r="Z196" s="93">
        <f t="shared" si="34"/>
        <v>0.898876404494382</v>
      </c>
      <c r="AA196" s="13">
        <f t="shared" si="35"/>
        <v>1.0247903251584811</v>
      </c>
    </row>
    <row r="197" spans="2:27">
      <c r="B197" s="21" t="s">
        <v>209</v>
      </c>
      <c r="C197" s="113">
        <v>6</v>
      </c>
      <c r="D197" s="130">
        <v>25</v>
      </c>
      <c r="E197" s="126">
        <v>9</v>
      </c>
      <c r="F197" s="133">
        <v>88</v>
      </c>
      <c r="G197" s="51">
        <v>470925.33</v>
      </c>
      <c r="H197" s="55">
        <v>56511.040000000001</v>
      </c>
      <c r="I197" s="51">
        <v>72000</v>
      </c>
      <c r="J197" s="55">
        <v>1200</v>
      </c>
      <c r="K197" s="51">
        <v>2400</v>
      </c>
      <c r="L197" s="77">
        <v>1150</v>
      </c>
      <c r="M197" s="61">
        <v>4</v>
      </c>
      <c r="O197" s="117" t="s">
        <v>209</v>
      </c>
      <c r="P197" s="93">
        <f t="shared" ref="P197:P227" si="36">(9*((C197-(MIN($C$4:$C$224)))/(MAX($C$4:$C$224)-MIN($C$4:$C$224))))+1</f>
        <v>1.3913043478260869</v>
      </c>
      <c r="Q197" s="143">
        <f t="shared" ref="Q197:Q227" si="37">(9*((D197-(MIN($D$4:$D$224)))/(MAX($D$4:$D$224)-MIN($D$4:$D$224))))+1</f>
        <v>1.3267776096822996</v>
      </c>
      <c r="R197" s="93">
        <f t="shared" ref="R197:R227" si="38">(9*((E197-(MIN($E$4:$E$224)))/(MAX($E$4:$E$224)-MIN($E$4:$E$224))))+1</f>
        <v>1.2647058823529411</v>
      </c>
      <c r="S197" s="143">
        <f t="shared" ref="S197:S227" si="39">(9*((F197-(MIN($F$4:$F$224)))/(MAX($F$4:$F$224)-MIN($F$4:$F$224))))+1</f>
        <v>1.2120227457351747</v>
      </c>
      <c r="T197" s="93">
        <f t="shared" ref="T197:T227" si="40">(9*((G197-(MIN($G$4:$G$224)))/(MAX($G$4:$G$224)-MIN($G$4:$G$224))))+1</f>
        <v>1.007347987729764</v>
      </c>
      <c r="U197" s="143">
        <f t="shared" ref="U197:U227" si="41">(9*((H197-(MIN($H$4:$H$224)))/(MAX($H$4:$H$224)-MIN($H$4:$H$224))))+1</f>
        <v>1.1453990398249774</v>
      </c>
      <c r="V197" s="93">
        <f t="shared" ref="V197:V227" si="42">(9*((I197-(MIN($I$4:$I$224)))/(MAX($I$4:$I$224)-MIN($I$4:$I$224))))+1</f>
        <v>1.0135475652196484</v>
      </c>
      <c r="W197" s="143">
        <f t="shared" ref="W197:W227" si="43">(9*((J197-(MIN($J$4:$J$224)))/(MAX($J$4:$J$224)-MIN($J$4:$J$224))))+1</f>
        <v>1.0076417816731917</v>
      </c>
      <c r="X197" s="93">
        <f t="shared" ref="X197:X227" si="44">(9*((K197-(MIN($K$4:$K$224)))/(MAX($K$4:$K$224)-MIN($K$4:$K$224))))+1</f>
        <v>1.0307972913964769</v>
      </c>
      <c r="Y197" s="143">
        <f t="shared" ref="Y197:Y227" si="45">(9*((L197-(MIN($L$4:$L$224)))/(MAX($L$4:$L$224)-MIN($L$4:$L$224))))+1</f>
        <v>1.5949261553120535</v>
      </c>
      <c r="Z197" s="93">
        <f t="shared" ref="Z197:Z227" si="46">(9*((M197-(MIN($M$4:$M$224)))/(MAX($M$4:$M$224)-MIN($M$4:$M$224))))+1</f>
        <v>1.303370786516854</v>
      </c>
      <c r="AA197" s="13">
        <f t="shared" ref="AA197:AA227" si="47">AVERAGE(P197:Z197)</f>
        <v>1.2088946539335881</v>
      </c>
    </row>
    <row r="198" spans="2:27">
      <c r="B198" s="21" t="s">
        <v>210</v>
      </c>
      <c r="C198" s="113">
        <v>6</v>
      </c>
      <c r="D198" s="130">
        <v>3</v>
      </c>
      <c r="E198" s="126">
        <v>2</v>
      </c>
      <c r="F198" s="133">
        <v>114</v>
      </c>
      <c r="G198" s="51">
        <v>56964.11</v>
      </c>
      <c r="H198" s="55">
        <v>5126.7700000000004</v>
      </c>
      <c r="I198" s="51">
        <v>38741</v>
      </c>
      <c r="J198" s="55">
        <v>5700</v>
      </c>
      <c r="K198" s="51"/>
      <c r="L198" s="77">
        <v>200</v>
      </c>
      <c r="M198" s="61">
        <v>5</v>
      </c>
      <c r="O198" s="117" t="s">
        <v>210</v>
      </c>
      <c r="P198" s="93">
        <f t="shared" si="36"/>
        <v>1.3913043478260869</v>
      </c>
      <c r="Q198" s="143">
        <f t="shared" si="37"/>
        <v>1.027231467473525</v>
      </c>
      <c r="R198" s="93">
        <f t="shared" si="38"/>
        <v>1.0330882352941178</v>
      </c>
      <c r="S198" s="143">
        <f t="shared" si="39"/>
        <v>1.3070674248578391</v>
      </c>
      <c r="T198" s="93">
        <f t="shared" si="40"/>
        <v>1.0008812493757486</v>
      </c>
      <c r="U198" s="143">
        <f t="shared" si="41"/>
        <v>1.0131636845699981</v>
      </c>
      <c r="V198" s="93">
        <f t="shared" si="42"/>
        <v>1.0072753906221352</v>
      </c>
      <c r="W198" s="143">
        <f t="shared" si="43"/>
        <v>1.0377433376337679</v>
      </c>
      <c r="X198" s="93">
        <f t="shared" si="44"/>
        <v>0.99907326178497402</v>
      </c>
      <c r="Y198" s="143">
        <f t="shared" si="45"/>
        <v>1.0857551214864221</v>
      </c>
      <c r="Z198" s="93">
        <f t="shared" si="46"/>
        <v>1.404494382022472</v>
      </c>
      <c r="AA198" s="13">
        <f t="shared" si="47"/>
        <v>1.1188252639042806</v>
      </c>
    </row>
    <row r="199" spans="2:27">
      <c r="B199" s="21" t="s">
        <v>211</v>
      </c>
      <c r="C199" s="113">
        <v>2</v>
      </c>
      <c r="D199" s="130">
        <v>8</v>
      </c>
      <c r="E199" s="126">
        <v>10</v>
      </c>
      <c r="F199" s="133">
        <v>109</v>
      </c>
      <c r="G199" s="51">
        <v>97664</v>
      </c>
      <c r="H199" s="55">
        <v>9278.0499999999993</v>
      </c>
      <c r="I199" s="51">
        <v>39750</v>
      </c>
      <c r="J199" s="55">
        <v>1920</v>
      </c>
      <c r="K199" s="51"/>
      <c r="L199" s="77">
        <v>220</v>
      </c>
      <c r="M199" s="61">
        <v>4</v>
      </c>
      <c r="O199" s="117" t="s">
        <v>211</v>
      </c>
      <c r="P199" s="93">
        <f t="shared" si="36"/>
        <v>1.0782608695652174</v>
      </c>
      <c r="Q199" s="143">
        <f t="shared" si="37"/>
        <v>1.0953101361573374</v>
      </c>
      <c r="R199" s="93">
        <f t="shared" si="38"/>
        <v>1.2977941176470589</v>
      </c>
      <c r="S199" s="143">
        <f t="shared" si="39"/>
        <v>1.2887896019496345</v>
      </c>
      <c r="T199" s="93">
        <f t="shared" si="40"/>
        <v>1.0015170469503794</v>
      </c>
      <c r="U199" s="143">
        <f t="shared" si="41"/>
        <v>1.023846836934776</v>
      </c>
      <c r="V199" s="93">
        <f t="shared" si="42"/>
        <v>1.0074656736784173</v>
      </c>
      <c r="W199" s="143">
        <f t="shared" si="43"/>
        <v>1.0124580306268838</v>
      </c>
      <c r="X199" s="93">
        <f t="shared" si="44"/>
        <v>0.99907326178497402</v>
      </c>
      <c r="Y199" s="143">
        <f t="shared" si="45"/>
        <v>1.0964745116722248</v>
      </c>
      <c r="Z199" s="93">
        <f t="shared" si="46"/>
        <v>1.303370786516854</v>
      </c>
      <c r="AA199" s="13">
        <f t="shared" si="47"/>
        <v>1.1094873521348871</v>
      </c>
    </row>
    <row r="200" spans="2:27">
      <c r="B200" s="21" t="s">
        <v>212</v>
      </c>
      <c r="C200" s="113">
        <v>1</v>
      </c>
      <c r="D200" s="130">
        <v>4.8</v>
      </c>
      <c r="E200" s="126">
        <v>6</v>
      </c>
      <c r="F200" s="133">
        <v>90</v>
      </c>
      <c r="G200" s="51">
        <v>41996.44</v>
      </c>
      <c r="H200" s="55">
        <v>3779.68</v>
      </c>
      <c r="I200" s="51">
        <v>21857</v>
      </c>
      <c r="J200" s="55">
        <v>1782</v>
      </c>
      <c r="K200" s="51"/>
      <c r="L200" s="77">
        <v>137</v>
      </c>
      <c r="M200" s="61">
        <v>1</v>
      </c>
      <c r="O200" s="117" t="s">
        <v>212</v>
      </c>
      <c r="P200" s="93">
        <f t="shared" si="36"/>
        <v>1</v>
      </c>
      <c r="Q200" s="143">
        <f t="shared" si="37"/>
        <v>1.0517397881996975</v>
      </c>
      <c r="R200" s="93">
        <f t="shared" si="38"/>
        <v>1.1654411764705883</v>
      </c>
      <c r="S200" s="143">
        <f t="shared" si="39"/>
        <v>1.2193338748984566</v>
      </c>
      <c r="T200" s="93">
        <f t="shared" si="40"/>
        <v>1.0006474303584523</v>
      </c>
      <c r="U200" s="143">
        <f t="shared" si="41"/>
        <v>1.009697002554073</v>
      </c>
      <c r="V200" s="93">
        <f t="shared" si="42"/>
        <v>1.0040913082412934</v>
      </c>
      <c r="W200" s="143">
        <f t="shared" si="43"/>
        <v>1.0115349162440928</v>
      </c>
      <c r="X200" s="93">
        <f t="shared" si="44"/>
        <v>0.99907326178497402</v>
      </c>
      <c r="Y200" s="143">
        <f t="shared" si="45"/>
        <v>1.0519890424011433</v>
      </c>
      <c r="Z200" s="93">
        <f t="shared" si="46"/>
        <v>1</v>
      </c>
      <c r="AA200" s="13">
        <f t="shared" si="47"/>
        <v>1.0466861637411609</v>
      </c>
    </row>
    <row r="201" spans="2:27">
      <c r="B201" s="21" t="s">
        <v>213</v>
      </c>
      <c r="C201" s="113">
        <v>10</v>
      </c>
      <c r="D201" s="130">
        <v>12</v>
      </c>
      <c r="E201" s="126">
        <v>4</v>
      </c>
      <c r="F201" s="133">
        <v>170</v>
      </c>
      <c r="G201" s="51">
        <v>89896</v>
      </c>
      <c r="H201" s="55">
        <v>8090.64</v>
      </c>
      <c r="I201" s="51">
        <v>53832</v>
      </c>
      <c r="J201" s="55">
        <v>9944</v>
      </c>
      <c r="K201" s="51">
        <v>1872</v>
      </c>
      <c r="L201" s="77">
        <v>521</v>
      </c>
      <c r="M201" s="61">
        <v>2</v>
      </c>
      <c r="O201" s="117" t="s">
        <v>213</v>
      </c>
      <c r="P201" s="93">
        <f t="shared" si="36"/>
        <v>1.7043478260869565</v>
      </c>
      <c r="Q201" s="143">
        <f t="shared" si="37"/>
        <v>1.1497730711043872</v>
      </c>
      <c r="R201" s="93">
        <f t="shared" si="38"/>
        <v>1.099264705882353</v>
      </c>
      <c r="S201" s="143">
        <f t="shared" si="39"/>
        <v>1.5117790414297319</v>
      </c>
      <c r="T201" s="93">
        <f t="shared" si="40"/>
        <v>1.0013956983285592</v>
      </c>
      <c r="U201" s="143">
        <f t="shared" si="41"/>
        <v>1.0207910849861093</v>
      </c>
      <c r="V201" s="93">
        <f t="shared" si="42"/>
        <v>1.0101213386918628</v>
      </c>
      <c r="W201" s="143">
        <f t="shared" si="43"/>
        <v>1.0661324495219204</v>
      </c>
      <c r="X201" s="93">
        <f t="shared" si="44"/>
        <v>1.0238180048819463</v>
      </c>
      <c r="Y201" s="143">
        <f t="shared" si="45"/>
        <v>1.2578013339685565</v>
      </c>
      <c r="Z201" s="93">
        <f t="shared" si="46"/>
        <v>1.101123595505618</v>
      </c>
      <c r="AA201" s="13">
        <f t="shared" si="47"/>
        <v>1.1769407409443635</v>
      </c>
    </row>
    <row r="202" spans="2:27">
      <c r="B202" s="21" t="s">
        <v>214</v>
      </c>
      <c r="C202" s="113">
        <v>1</v>
      </c>
      <c r="D202" s="130">
        <v>2.7</v>
      </c>
      <c r="E202" s="126">
        <v>2</v>
      </c>
      <c r="F202" s="133">
        <v>66</v>
      </c>
      <c r="G202" s="51">
        <v>37674.879999999997</v>
      </c>
      <c r="H202" s="55">
        <v>3390.74</v>
      </c>
      <c r="I202" s="51">
        <v>33549</v>
      </c>
      <c r="J202" s="55">
        <v>2893</v>
      </c>
      <c r="K202" s="51"/>
      <c r="L202" s="77">
        <v>256</v>
      </c>
      <c r="M202" s="61">
        <v>5</v>
      </c>
      <c r="O202" s="117" t="s">
        <v>214</v>
      </c>
      <c r="P202" s="93">
        <f t="shared" si="36"/>
        <v>1</v>
      </c>
      <c r="Q202" s="143">
        <f t="shared" si="37"/>
        <v>1.0231467473524962</v>
      </c>
      <c r="R202" s="93">
        <f t="shared" si="38"/>
        <v>1.0330882352941178</v>
      </c>
      <c r="S202" s="143">
        <f t="shared" si="39"/>
        <v>1.131600324939074</v>
      </c>
      <c r="T202" s="93">
        <f t="shared" si="40"/>
        <v>1.0005799206583861</v>
      </c>
      <c r="U202" s="143">
        <f t="shared" si="41"/>
        <v>1.0086960810838863</v>
      </c>
      <c r="V202" s="93">
        <f t="shared" si="42"/>
        <v>1.0062962532304431</v>
      </c>
      <c r="W202" s="143">
        <f t="shared" si="43"/>
        <v>1.0189666559490262</v>
      </c>
      <c r="X202" s="93">
        <f t="shared" si="44"/>
        <v>0.99907326178497402</v>
      </c>
      <c r="Y202" s="143">
        <f t="shared" si="45"/>
        <v>1.1157694140066698</v>
      </c>
      <c r="Z202" s="93">
        <f t="shared" si="46"/>
        <v>1.404494382022472</v>
      </c>
      <c r="AA202" s="13">
        <f t="shared" si="47"/>
        <v>1.067428297847413</v>
      </c>
    </row>
    <row r="203" spans="2:27">
      <c r="B203" s="21" t="s">
        <v>215</v>
      </c>
      <c r="C203" s="113">
        <v>5</v>
      </c>
      <c r="D203" s="130">
        <v>4</v>
      </c>
      <c r="E203" s="126">
        <v>2</v>
      </c>
      <c r="F203" s="133">
        <v>48</v>
      </c>
      <c r="G203" s="51">
        <v>190909.09</v>
      </c>
      <c r="H203" s="55">
        <v>21000</v>
      </c>
      <c r="I203" s="51">
        <v>44715</v>
      </c>
      <c r="J203" s="55"/>
      <c r="K203" s="51">
        <v>5500</v>
      </c>
      <c r="L203" s="77">
        <v>300</v>
      </c>
      <c r="M203" s="61">
        <v>5</v>
      </c>
      <c r="O203" s="117" t="s">
        <v>215</v>
      </c>
      <c r="P203" s="93">
        <f t="shared" si="36"/>
        <v>1.3130434782608695</v>
      </c>
      <c r="Q203" s="143">
        <f t="shared" si="37"/>
        <v>1.0408472012102874</v>
      </c>
      <c r="R203" s="93">
        <f t="shared" si="38"/>
        <v>1.0330882352941178</v>
      </c>
      <c r="S203" s="143">
        <f t="shared" si="39"/>
        <v>1.065800162469537</v>
      </c>
      <c r="T203" s="93">
        <f t="shared" si="40"/>
        <v>1.0029736848446891</v>
      </c>
      <c r="U203" s="143">
        <f t="shared" si="41"/>
        <v>1.05401280450678</v>
      </c>
      <c r="V203" s="93">
        <f t="shared" si="42"/>
        <v>1.0084020020970907</v>
      </c>
      <c r="W203" s="143">
        <f t="shared" si="43"/>
        <v>0.99961470008370468</v>
      </c>
      <c r="X203" s="93">
        <f t="shared" si="44"/>
        <v>1.0717741629780015</v>
      </c>
      <c r="Y203" s="143">
        <f t="shared" si="45"/>
        <v>1.139352072415436</v>
      </c>
      <c r="Z203" s="93">
        <f t="shared" si="46"/>
        <v>1.404494382022472</v>
      </c>
      <c r="AA203" s="13">
        <f t="shared" si="47"/>
        <v>1.1030366260166351</v>
      </c>
    </row>
    <row r="204" spans="2:27">
      <c r="B204" s="21" t="s">
        <v>216</v>
      </c>
      <c r="C204" s="113">
        <v>9</v>
      </c>
      <c r="D204" s="130">
        <v>20</v>
      </c>
      <c r="E204" s="126">
        <v>5</v>
      </c>
      <c r="F204" s="133">
        <v>157</v>
      </c>
      <c r="G204" s="51">
        <v>24189.78</v>
      </c>
      <c r="H204" s="55">
        <v>21770.799999999999</v>
      </c>
      <c r="I204" s="51">
        <v>81559.58</v>
      </c>
      <c r="J204" s="55">
        <v>2457.11</v>
      </c>
      <c r="K204" s="51">
        <v>7018.2</v>
      </c>
      <c r="L204" s="77">
        <v>1950</v>
      </c>
      <c r="M204" s="61">
        <v>1</v>
      </c>
      <c r="O204" s="117" t="s">
        <v>216</v>
      </c>
      <c r="P204" s="93">
        <f t="shared" si="36"/>
        <v>1.6260869565217391</v>
      </c>
      <c r="Q204" s="143">
        <f t="shared" si="37"/>
        <v>1.258698940998487</v>
      </c>
      <c r="R204" s="93">
        <f t="shared" si="38"/>
        <v>1.1323529411764706</v>
      </c>
      <c r="S204" s="143">
        <f t="shared" si="39"/>
        <v>1.4642567018683996</v>
      </c>
      <c r="T204" s="93">
        <f t="shared" si="40"/>
        <v>1.0003692617629039</v>
      </c>
      <c r="U204" s="143">
        <f t="shared" si="41"/>
        <v>1.0559964273514861</v>
      </c>
      <c r="V204" s="93">
        <f t="shared" si="42"/>
        <v>1.0153503661108028</v>
      </c>
      <c r="W204" s="143">
        <f t="shared" si="43"/>
        <v>1.0160508854539916</v>
      </c>
      <c r="X204" s="93">
        <f t="shared" si="44"/>
        <v>1.0918422553764116</v>
      </c>
      <c r="Y204" s="143">
        <f t="shared" si="45"/>
        <v>2.0237017627441638</v>
      </c>
      <c r="Z204" s="93">
        <f t="shared" si="46"/>
        <v>1</v>
      </c>
      <c r="AA204" s="13">
        <f t="shared" si="47"/>
        <v>1.2440642272149869</v>
      </c>
    </row>
    <row r="205" spans="2:27">
      <c r="B205" s="21" t="s">
        <v>217</v>
      </c>
      <c r="C205" s="113">
        <v>1</v>
      </c>
      <c r="D205" s="130">
        <v>8</v>
      </c>
      <c r="E205" s="126">
        <v>3</v>
      </c>
      <c r="F205" s="133">
        <v>116</v>
      </c>
      <c r="G205" s="51">
        <v>198444.44</v>
      </c>
      <c r="H205" s="55">
        <v>17896.7</v>
      </c>
      <c r="I205" s="51">
        <v>45000</v>
      </c>
      <c r="J205" s="55"/>
      <c r="K205" s="51">
        <v>5000</v>
      </c>
      <c r="L205" s="77">
        <v>350</v>
      </c>
      <c r="M205" s="61">
        <v>2</v>
      </c>
      <c r="O205" s="117" t="s">
        <v>217</v>
      </c>
      <c r="P205" s="93">
        <f t="shared" si="36"/>
        <v>1</v>
      </c>
      <c r="Q205" s="143">
        <f t="shared" si="37"/>
        <v>1.0953101361573374</v>
      </c>
      <c r="R205" s="93">
        <f t="shared" si="38"/>
        <v>1.0661764705882353</v>
      </c>
      <c r="S205" s="143">
        <f t="shared" si="39"/>
        <v>1.314378554021121</v>
      </c>
      <c r="T205" s="93">
        <f t="shared" si="40"/>
        <v>1.0030913991002801</v>
      </c>
      <c r="U205" s="143">
        <f t="shared" si="41"/>
        <v>1.0460265865851714</v>
      </c>
      <c r="V205" s="93">
        <f t="shared" si="42"/>
        <v>1.0084557490455945</v>
      </c>
      <c r="W205" s="143">
        <f t="shared" si="43"/>
        <v>0.99961470008370468</v>
      </c>
      <c r="X205" s="93">
        <f t="shared" si="44"/>
        <v>1.065164990142272</v>
      </c>
      <c r="Y205" s="143">
        <f t="shared" si="45"/>
        <v>1.1661505478799428</v>
      </c>
      <c r="Z205" s="93">
        <f t="shared" si="46"/>
        <v>1.101123595505618</v>
      </c>
      <c r="AA205" s="13">
        <f t="shared" si="47"/>
        <v>1.0786811571917523</v>
      </c>
    </row>
    <row r="206" spans="2:27">
      <c r="B206" s="21" t="s">
        <v>218</v>
      </c>
      <c r="C206" s="113">
        <v>6</v>
      </c>
      <c r="D206" s="130">
        <v>20</v>
      </c>
      <c r="E206" s="126">
        <v>8</v>
      </c>
      <c r="F206" s="133">
        <v>152</v>
      </c>
      <c r="G206" s="51">
        <v>20739.439999999999</v>
      </c>
      <c r="H206" s="55">
        <v>1866.55</v>
      </c>
      <c r="I206" s="51">
        <v>25512</v>
      </c>
      <c r="J206" s="55">
        <v>1371</v>
      </c>
      <c r="K206" s="51">
        <v>5612</v>
      </c>
      <c r="L206" s="77">
        <v>814</v>
      </c>
      <c r="M206" s="61">
        <v>1</v>
      </c>
      <c r="O206" s="117" t="s">
        <v>218</v>
      </c>
      <c r="P206" s="93">
        <f t="shared" si="36"/>
        <v>1.3913043478260869</v>
      </c>
      <c r="Q206" s="143">
        <f t="shared" si="37"/>
        <v>1.258698940998487</v>
      </c>
      <c r="R206" s="93">
        <f t="shared" si="38"/>
        <v>1.2316176470588236</v>
      </c>
      <c r="S206" s="143">
        <f t="shared" si="39"/>
        <v>1.4459788789601951</v>
      </c>
      <c r="T206" s="93">
        <f t="shared" si="40"/>
        <v>1.0003153619168932</v>
      </c>
      <c r="U206" s="143">
        <f t="shared" si="41"/>
        <v>1.0047736393302897</v>
      </c>
      <c r="V206" s="93">
        <f t="shared" si="42"/>
        <v>1.0047805892826329</v>
      </c>
      <c r="W206" s="143">
        <f t="shared" si="43"/>
        <v>1.0087856407996936</v>
      </c>
      <c r="X206" s="93">
        <f t="shared" si="44"/>
        <v>1.0732546176932052</v>
      </c>
      <c r="Y206" s="143">
        <f t="shared" si="45"/>
        <v>1.414840400190567</v>
      </c>
      <c r="Z206" s="93">
        <f t="shared" si="46"/>
        <v>1</v>
      </c>
      <c r="AA206" s="13">
        <f t="shared" si="47"/>
        <v>1.1667590967324433</v>
      </c>
    </row>
    <row r="207" spans="2:27">
      <c r="B207" s="21" t="s">
        <v>219</v>
      </c>
      <c r="C207" s="113">
        <v>2</v>
      </c>
      <c r="D207" s="130">
        <v>10</v>
      </c>
      <c r="E207" s="126">
        <v>3</v>
      </c>
      <c r="F207" s="133">
        <v>49</v>
      </c>
      <c r="G207" s="51">
        <v>736.99</v>
      </c>
      <c r="H207" s="55">
        <v>6632.95</v>
      </c>
      <c r="I207" s="51">
        <v>20000</v>
      </c>
      <c r="J207" s="55">
        <v>7000</v>
      </c>
      <c r="K207" s="51"/>
      <c r="L207" s="77">
        <v>800</v>
      </c>
      <c r="M207" s="61"/>
      <c r="O207" s="117" t="s">
        <v>219</v>
      </c>
      <c r="P207" s="93">
        <f t="shared" si="36"/>
        <v>1.0782608695652174</v>
      </c>
      <c r="Q207" s="143">
        <f t="shared" si="37"/>
        <v>1.1225416036308624</v>
      </c>
      <c r="R207" s="93">
        <f t="shared" si="38"/>
        <v>1.0661764705882353</v>
      </c>
      <c r="S207" s="143">
        <f t="shared" si="39"/>
        <v>1.069455727051178</v>
      </c>
      <c r="T207" s="93">
        <f t="shared" si="40"/>
        <v>1.0000028915589467</v>
      </c>
      <c r="U207" s="143">
        <f t="shared" si="41"/>
        <v>1.0170397783118756</v>
      </c>
      <c r="V207" s="93">
        <f t="shared" si="42"/>
        <v>1.0037411044399891</v>
      </c>
      <c r="W207" s="143">
        <f t="shared" si="43"/>
        <v>1.0464393426890455</v>
      </c>
      <c r="X207" s="93">
        <f t="shared" si="44"/>
        <v>0.99907326178497402</v>
      </c>
      <c r="Y207" s="143">
        <f t="shared" si="45"/>
        <v>1.4073368270605049</v>
      </c>
      <c r="Z207" s="93">
        <f t="shared" si="46"/>
        <v>0.898876404494382</v>
      </c>
      <c r="AA207" s="13">
        <f t="shared" si="47"/>
        <v>1.0644494801068374</v>
      </c>
    </row>
    <row r="208" spans="2:27">
      <c r="B208" s="21" t="s">
        <v>221</v>
      </c>
      <c r="C208" s="113">
        <v>13</v>
      </c>
      <c r="D208" s="130">
        <v>27</v>
      </c>
      <c r="E208" s="126">
        <v>28</v>
      </c>
      <c r="F208" s="133">
        <v>214</v>
      </c>
      <c r="G208" s="51">
        <v>109006.72</v>
      </c>
      <c r="H208" s="55">
        <v>9810.61</v>
      </c>
      <c r="I208" s="51">
        <v>94000</v>
      </c>
      <c r="J208" s="55">
        <v>4312</v>
      </c>
      <c r="K208" s="51">
        <v>6273</v>
      </c>
      <c r="L208" s="77">
        <v>2980</v>
      </c>
      <c r="M208" s="61">
        <v>1</v>
      </c>
      <c r="O208" s="117" t="s">
        <v>221</v>
      </c>
      <c r="P208" s="93">
        <f t="shared" si="36"/>
        <v>1.9391304347826086</v>
      </c>
      <c r="Q208" s="143">
        <f t="shared" si="37"/>
        <v>1.3540090771558244</v>
      </c>
      <c r="R208" s="93">
        <f t="shared" si="38"/>
        <v>1.8933823529411764</v>
      </c>
      <c r="S208" s="143">
        <f t="shared" si="39"/>
        <v>1.6726238830219333</v>
      </c>
      <c r="T208" s="93">
        <f t="shared" si="40"/>
        <v>1.0016942384333469</v>
      </c>
      <c r="U208" s="143">
        <f t="shared" si="41"/>
        <v>1.0252173587071898</v>
      </c>
      <c r="V208" s="93">
        <f t="shared" si="42"/>
        <v>1.0176964524725813</v>
      </c>
      <c r="W208" s="143">
        <f t="shared" si="43"/>
        <v>1.0284586799285946</v>
      </c>
      <c r="X208" s="93">
        <f t="shared" si="44"/>
        <v>1.0819919441820398</v>
      </c>
      <c r="Y208" s="143">
        <f t="shared" si="45"/>
        <v>2.5757503573130061</v>
      </c>
      <c r="Z208" s="93">
        <f t="shared" si="46"/>
        <v>1</v>
      </c>
      <c r="AA208" s="13">
        <f t="shared" si="47"/>
        <v>1.4172686162671182</v>
      </c>
    </row>
    <row r="209" spans="2:27">
      <c r="B209" s="21" t="s">
        <v>222</v>
      </c>
      <c r="C209" s="113"/>
      <c r="D209" s="130">
        <v>5</v>
      </c>
      <c r="E209" s="126">
        <v>5</v>
      </c>
      <c r="F209" s="133">
        <v>105</v>
      </c>
      <c r="G209" s="51">
        <v>53311.11</v>
      </c>
      <c r="H209" s="55">
        <v>4798.6499999999996</v>
      </c>
      <c r="I209" s="51">
        <v>35000</v>
      </c>
      <c r="J209" s="55">
        <v>1240</v>
      </c>
      <c r="K209" s="51">
        <v>4280</v>
      </c>
      <c r="L209" s="77">
        <v>850</v>
      </c>
      <c r="M209" s="61">
        <v>1</v>
      </c>
      <c r="O209" s="117" t="s">
        <v>222</v>
      </c>
      <c r="P209" s="93">
        <f t="shared" si="36"/>
        <v>0.92173913043478262</v>
      </c>
      <c r="Q209" s="143">
        <f t="shared" si="37"/>
        <v>1.05446293494705</v>
      </c>
      <c r="R209" s="93">
        <f t="shared" si="38"/>
        <v>1.1323529411764706</v>
      </c>
      <c r="S209" s="143">
        <f t="shared" si="39"/>
        <v>1.2741673436230707</v>
      </c>
      <c r="T209" s="93">
        <f t="shared" si="40"/>
        <v>1.0008241836554206</v>
      </c>
      <c r="U209" s="143">
        <f t="shared" si="41"/>
        <v>1.0123192809272827</v>
      </c>
      <c r="V209" s="93">
        <f t="shared" si="42"/>
        <v>1.0065698912033525</v>
      </c>
      <c r="W209" s="143">
        <f t="shared" si="43"/>
        <v>1.0079093510595079</v>
      </c>
      <c r="X209" s="93">
        <f t="shared" si="44"/>
        <v>1.055647781258821</v>
      </c>
      <c r="Y209" s="143">
        <f t="shared" si="45"/>
        <v>1.4341353025250119</v>
      </c>
      <c r="Z209" s="93">
        <f t="shared" si="46"/>
        <v>1</v>
      </c>
      <c r="AA209" s="13">
        <f t="shared" si="47"/>
        <v>1.0818298309827974</v>
      </c>
    </row>
    <row r="210" spans="2:27">
      <c r="B210" s="21" t="s">
        <v>223</v>
      </c>
      <c r="C210" s="113">
        <v>2</v>
      </c>
      <c r="D210" s="130">
        <v>5</v>
      </c>
      <c r="E210" s="126">
        <v>7</v>
      </c>
      <c r="F210" s="133">
        <v>122</v>
      </c>
      <c r="G210" s="51">
        <v>143814.54999999999</v>
      </c>
      <c r="H210" s="55">
        <v>12943.31</v>
      </c>
      <c r="I210" s="51">
        <v>61583.5</v>
      </c>
      <c r="J210" s="55">
        <v>10574.4</v>
      </c>
      <c r="K210" s="51">
        <v>4147.5</v>
      </c>
      <c r="L210" s="77">
        <v>768</v>
      </c>
      <c r="M210" s="61">
        <v>2</v>
      </c>
      <c r="O210" s="117" t="s">
        <v>223</v>
      </c>
      <c r="P210" s="93">
        <f t="shared" si="36"/>
        <v>1.0782608695652174</v>
      </c>
      <c r="Q210" s="143">
        <f t="shared" si="37"/>
        <v>1.05446293494705</v>
      </c>
      <c r="R210" s="93">
        <f t="shared" si="38"/>
        <v>1.1985294117647058</v>
      </c>
      <c r="S210" s="143">
        <f t="shared" si="39"/>
        <v>1.3363119415109668</v>
      </c>
      <c r="T210" s="93">
        <f t="shared" si="40"/>
        <v>1.0022379925784359</v>
      </c>
      <c r="U210" s="143">
        <f t="shared" si="41"/>
        <v>1.0332792363480958</v>
      </c>
      <c r="V210" s="93">
        <f t="shared" si="42"/>
        <v>1.0115831613982769</v>
      </c>
      <c r="W210" s="143">
        <f t="shared" si="43"/>
        <v>1.0703493430502642</v>
      </c>
      <c r="X210" s="93">
        <f t="shared" si="44"/>
        <v>1.0538963504573526</v>
      </c>
      <c r="Y210" s="143">
        <f t="shared" si="45"/>
        <v>1.3901858027632206</v>
      </c>
      <c r="Z210" s="93">
        <f t="shared" si="46"/>
        <v>1.101123595505618</v>
      </c>
      <c r="AA210" s="13">
        <f t="shared" si="47"/>
        <v>1.1209291490808366</v>
      </c>
    </row>
    <row r="211" spans="2:27">
      <c r="B211" s="21" t="s">
        <v>224</v>
      </c>
      <c r="C211" s="113">
        <v>4</v>
      </c>
      <c r="D211" s="130">
        <v>15</v>
      </c>
      <c r="E211" s="126">
        <v>6</v>
      </c>
      <c r="F211" s="133">
        <v>150</v>
      </c>
      <c r="G211" s="51">
        <v>25497</v>
      </c>
      <c r="H211" s="55">
        <v>3172.54</v>
      </c>
      <c r="I211" s="51">
        <v>23683.17</v>
      </c>
      <c r="J211" s="55">
        <v>607</v>
      </c>
      <c r="K211" s="51"/>
      <c r="L211" s="77">
        <v>585</v>
      </c>
      <c r="M211" s="61"/>
      <c r="O211" s="117" t="s">
        <v>224</v>
      </c>
      <c r="P211" s="93">
        <f t="shared" si="36"/>
        <v>1.2347826086956522</v>
      </c>
      <c r="Q211" s="143">
        <f t="shared" si="37"/>
        <v>1.1906202723146748</v>
      </c>
      <c r="R211" s="93">
        <f t="shared" si="38"/>
        <v>1.1654411764705883</v>
      </c>
      <c r="S211" s="143">
        <f t="shared" si="39"/>
        <v>1.4386677497969131</v>
      </c>
      <c r="T211" s="93">
        <f t="shared" si="40"/>
        <v>1.0003896826364125</v>
      </c>
      <c r="U211" s="143">
        <f t="shared" si="41"/>
        <v>1.0081345521467888</v>
      </c>
      <c r="V211" s="93">
        <f t="shared" si="42"/>
        <v>1.0044356979428701</v>
      </c>
      <c r="W211" s="143">
        <f t="shared" si="43"/>
        <v>1.0036750655210536</v>
      </c>
      <c r="X211" s="93">
        <f t="shared" si="44"/>
        <v>0.99907326178497402</v>
      </c>
      <c r="Y211" s="143">
        <f t="shared" si="45"/>
        <v>1.2921033825631252</v>
      </c>
      <c r="Z211" s="93">
        <f t="shared" si="46"/>
        <v>0.898876404494382</v>
      </c>
      <c r="AA211" s="13">
        <f t="shared" si="47"/>
        <v>1.1123818049424938</v>
      </c>
    </row>
    <row r="212" spans="2:27">
      <c r="B212" s="21" t="s">
        <v>225</v>
      </c>
      <c r="C212" s="113">
        <v>3</v>
      </c>
      <c r="D212" s="130">
        <v>30</v>
      </c>
      <c r="E212" s="126">
        <v>8</v>
      </c>
      <c r="F212" s="133">
        <v>101</v>
      </c>
      <c r="G212" s="51">
        <v>128888.89</v>
      </c>
      <c r="H212" s="55">
        <v>11.6</v>
      </c>
      <c r="I212" s="51">
        <v>28250.75</v>
      </c>
      <c r="J212" s="55">
        <v>105.16</v>
      </c>
      <c r="K212" s="51">
        <v>70.11</v>
      </c>
      <c r="L212" s="77">
        <v>427</v>
      </c>
      <c r="M212" s="61">
        <v>2</v>
      </c>
      <c r="O212" s="117" t="s">
        <v>225</v>
      </c>
      <c r="P212" s="93">
        <f t="shared" si="36"/>
        <v>1.1565217391304348</v>
      </c>
      <c r="Q212" s="143">
        <f t="shared" si="37"/>
        <v>1.3948562783661118</v>
      </c>
      <c r="R212" s="93">
        <f t="shared" si="38"/>
        <v>1.2316176470588236</v>
      </c>
      <c r="S212" s="143">
        <f t="shared" si="39"/>
        <v>1.2595450852965069</v>
      </c>
      <c r="T212" s="93">
        <f t="shared" si="40"/>
        <v>1.0020048298247339</v>
      </c>
      <c r="U212" s="143">
        <f t="shared" si="41"/>
        <v>1</v>
      </c>
      <c r="V212" s="93">
        <f t="shared" si="42"/>
        <v>1.0052970785991771</v>
      </c>
      <c r="W212" s="143">
        <f t="shared" si="43"/>
        <v>1.00031814000033</v>
      </c>
      <c r="X212" s="93">
        <f t="shared" si="44"/>
        <v>1</v>
      </c>
      <c r="Y212" s="143">
        <f t="shared" si="45"/>
        <v>1.2074202000952834</v>
      </c>
      <c r="Z212" s="93">
        <f t="shared" si="46"/>
        <v>1.101123595505618</v>
      </c>
      <c r="AA212" s="13">
        <f t="shared" si="47"/>
        <v>1.1235185994433652</v>
      </c>
    </row>
    <row r="213" spans="2:27">
      <c r="B213" s="21" t="s">
        <v>226</v>
      </c>
      <c r="C213" s="113">
        <v>4</v>
      </c>
      <c r="D213" s="130">
        <v>15</v>
      </c>
      <c r="E213" s="126">
        <v>27</v>
      </c>
      <c r="F213" s="133">
        <v>110</v>
      </c>
      <c r="G213" s="51">
        <v>255188.88</v>
      </c>
      <c r="H213" s="55">
        <v>22967.119999999999</v>
      </c>
      <c r="I213" s="51">
        <v>68417.97</v>
      </c>
      <c r="J213" s="55">
        <v>10028.24</v>
      </c>
      <c r="K213" s="51">
        <v>3132.55</v>
      </c>
      <c r="L213" s="77">
        <v>4000</v>
      </c>
      <c r="M213" s="61">
        <v>2</v>
      </c>
      <c r="O213" s="117" t="s">
        <v>226</v>
      </c>
      <c r="P213" s="93">
        <f t="shared" si="36"/>
        <v>1.2347826086956522</v>
      </c>
      <c r="Q213" s="143">
        <f t="shared" si="37"/>
        <v>1.1906202723146748</v>
      </c>
      <c r="R213" s="93">
        <f t="shared" si="38"/>
        <v>1.8602941176470589</v>
      </c>
      <c r="S213" s="143">
        <f t="shared" si="39"/>
        <v>1.2924451665312753</v>
      </c>
      <c r="T213" s="93">
        <f t="shared" si="40"/>
        <v>1.003977838285393</v>
      </c>
      <c r="U213" s="143">
        <f t="shared" si="41"/>
        <v>1.0590751088273276</v>
      </c>
      <c r="V213" s="93">
        <f t="shared" si="42"/>
        <v>1.0128720452829838</v>
      </c>
      <c r="W213" s="143">
        <f t="shared" si="43"/>
        <v>1.0666959506495024</v>
      </c>
      <c r="X213" s="93">
        <f t="shared" si="44"/>
        <v>1.0404803905181046</v>
      </c>
      <c r="Y213" s="143">
        <f t="shared" si="45"/>
        <v>3.1224392567889474</v>
      </c>
      <c r="Z213" s="93">
        <f t="shared" si="46"/>
        <v>1.101123595505618</v>
      </c>
      <c r="AA213" s="13">
        <f t="shared" si="47"/>
        <v>1.3622551228224127</v>
      </c>
    </row>
    <row r="214" spans="2:27">
      <c r="B214" s="21" t="s">
        <v>227</v>
      </c>
      <c r="C214" s="113">
        <v>6</v>
      </c>
      <c r="D214" s="130">
        <v>1</v>
      </c>
      <c r="E214" s="126">
        <v>2</v>
      </c>
      <c r="F214" s="133">
        <v>147</v>
      </c>
      <c r="G214" s="51"/>
      <c r="H214" s="55">
        <v>2245.17</v>
      </c>
      <c r="I214" s="51">
        <v>72000</v>
      </c>
      <c r="J214" s="55">
        <v>1400</v>
      </c>
      <c r="K214" s="51"/>
      <c r="L214" s="77">
        <v>900</v>
      </c>
      <c r="M214" s="61">
        <v>30</v>
      </c>
      <c r="O214" s="117" t="s">
        <v>227</v>
      </c>
      <c r="P214" s="93">
        <f t="shared" si="36"/>
        <v>1.3913043478260869</v>
      </c>
      <c r="Q214" s="143">
        <f t="shared" si="37"/>
        <v>1</v>
      </c>
      <c r="R214" s="93">
        <f t="shared" si="38"/>
        <v>1.0330882352941178</v>
      </c>
      <c r="S214" s="143">
        <f t="shared" si="39"/>
        <v>1.4277010560519903</v>
      </c>
      <c r="T214" s="93">
        <f t="shared" si="40"/>
        <v>0.99999137859283005</v>
      </c>
      <c r="U214" s="143">
        <f t="shared" si="41"/>
        <v>1.005748002694927</v>
      </c>
      <c r="V214" s="93">
        <f t="shared" si="42"/>
        <v>1.0135475652196484</v>
      </c>
      <c r="W214" s="143">
        <f t="shared" si="43"/>
        <v>1.0089796286047727</v>
      </c>
      <c r="X214" s="93">
        <f t="shared" si="44"/>
        <v>0.99907326178497402</v>
      </c>
      <c r="Y214" s="143">
        <f t="shared" si="45"/>
        <v>1.4609337779895188</v>
      </c>
      <c r="Z214" s="93">
        <f t="shared" si="46"/>
        <v>3.9325842696629216</v>
      </c>
      <c r="AA214" s="13">
        <f t="shared" si="47"/>
        <v>1.3884501385201624</v>
      </c>
    </row>
    <row r="215" spans="2:27">
      <c r="B215" s="21" t="s">
        <v>228</v>
      </c>
      <c r="C215" s="113">
        <v>8</v>
      </c>
      <c r="D215" s="130">
        <v>1</v>
      </c>
      <c r="E215" s="126">
        <v>2</v>
      </c>
      <c r="F215" s="133">
        <v>105</v>
      </c>
      <c r="G215" s="51">
        <v>55392.77</v>
      </c>
      <c r="H215" s="55">
        <v>4985.3500000000004</v>
      </c>
      <c r="I215" s="51">
        <v>18000</v>
      </c>
      <c r="J215" s="55">
        <v>4000</v>
      </c>
      <c r="K215" s="51"/>
      <c r="L215" s="77">
        <v>345</v>
      </c>
      <c r="M215" s="61">
        <v>90</v>
      </c>
      <c r="O215" s="117" t="s">
        <v>228</v>
      </c>
      <c r="P215" s="93">
        <f t="shared" si="36"/>
        <v>1.5478260869565217</v>
      </c>
      <c r="Q215" s="143">
        <f t="shared" si="37"/>
        <v>1</v>
      </c>
      <c r="R215" s="93">
        <f t="shared" si="38"/>
        <v>1.0330882352941178</v>
      </c>
      <c r="S215" s="143">
        <f t="shared" si="39"/>
        <v>1.2741673436230707</v>
      </c>
      <c r="T215" s="93">
        <f t="shared" si="40"/>
        <v>1.0008567025241253</v>
      </c>
      <c r="U215" s="143">
        <f t="shared" si="41"/>
        <v>1.0127997458794189</v>
      </c>
      <c r="V215" s="93">
        <f t="shared" si="42"/>
        <v>1.0033639328715407</v>
      </c>
      <c r="W215" s="143">
        <f t="shared" si="43"/>
        <v>1.0263716387153281</v>
      </c>
      <c r="X215" s="93">
        <f t="shared" si="44"/>
        <v>0.99907326178497402</v>
      </c>
      <c r="Y215" s="143">
        <f t="shared" si="45"/>
        <v>1.1634707003334921</v>
      </c>
      <c r="Z215" s="93">
        <f t="shared" si="46"/>
        <v>10</v>
      </c>
      <c r="AA215" s="13">
        <f t="shared" si="47"/>
        <v>1.9146379679984171</v>
      </c>
    </row>
    <row r="216" spans="2:27">
      <c r="B216" s="21" t="s">
        <v>229</v>
      </c>
      <c r="C216" s="113">
        <v>2</v>
      </c>
      <c r="D216" s="130">
        <v>4</v>
      </c>
      <c r="E216" s="126">
        <v>2</v>
      </c>
      <c r="F216" s="133">
        <v>57</v>
      </c>
      <c r="G216" s="51">
        <v>165110.22</v>
      </c>
      <c r="H216" s="55">
        <v>14859.92</v>
      </c>
      <c r="I216" s="51">
        <v>25000</v>
      </c>
      <c r="J216" s="55">
        <v>12000</v>
      </c>
      <c r="K216" s="51"/>
      <c r="L216" s="77">
        <v>500</v>
      </c>
      <c r="M216" s="61">
        <v>1</v>
      </c>
      <c r="O216" s="117" t="s">
        <v>229</v>
      </c>
      <c r="P216" s="93">
        <f t="shared" si="36"/>
        <v>1.0782608695652174</v>
      </c>
      <c r="Q216" s="143">
        <f t="shared" si="37"/>
        <v>1.0408472012102874</v>
      </c>
      <c r="R216" s="93">
        <f t="shared" si="38"/>
        <v>1.0330882352941178</v>
      </c>
      <c r="S216" s="143">
        <f t="shared" si="39"/>
        <v>1.0987002437043054</v>
      </c>
      <c r="T216" s="93">
        <f t="shared" si="40"/>
        <v>1.0025706651074313</v>
      </c>
      <c r="U216" s="143">
        <f t="shared" si="41"/>
        <v>1.0382115552121225</v>
      </c>
      <c r="V216" s="93">
        <f t="shared" si="42"/>
        <v>1.0046840333611102</v>
      </c>
      <c r="W216" s="143">
        <f t="shared" si="43"/>
        <v>1.0798855159785747</v>
      </c>
      <c r="X216" s="93">
        <f t="shared" si="44"/>
        <v>0.99907326178497402</v>
      </c>
      <c r="Y216" s="143">
        <f t="shared" si="45"/>
        <v>1.2465459742734635</v>
      </c>
      <c r="Z216" s="93">
        <f t="shared" si="46"/>
        <v>1</v>
      </c>
      <c r="AA216" s="13">
        <f t="shared" si="47"/>
        <v>1.0565334141356002</v>
      </c>
    </row>
    <row r="217" spans="2:27">
      <c r="B217" s="21" t="s">
        <v>230</v>
      </c>
      <c r="C217" s="113">
        <v>3</v>
      </c>
      <c r="D217" s="130">
        <v>2</v>
      </c>
      <c r="E217" s="126">
        <v>4</v>
      </c>
      <c r="F217" s="133">
        <v>50</v>
      </c>
      <c r="G217" s="51">
        <v>133951.67999999999</v>
      </c>
      <c r="H217" s="55">
        <v>11162.64</v>
      </c>
      <c r="I217" s="51">
        <v>18000</v>
      </c>
      <c r="J217" s="55">
        <v>5000</v>
      </c>
      <c r="K217" s="51"/>
      <c r="L217" s="77">
        <v>1000</v>
      </c>
      <c r="M217" s="61">
        <v>1</v>
      </c>
      <c r="O217" s="117" t="s">
        <v>230</v>
      </c>
      <c r="P217" s="93">
        <f t="shared" si="36"/>
        <v>1.1565217391304348</v>
      </c>
      <c r="Q217" s="143">
        <f t="shared" si="37"/>
        <v>1.0136157337367624</v>
      </c>
      <c r="R217" s="93">
        <f t="shared" si="38"/>
        <v>1.099264705882353</v>
      </c>
      <c r="S217" s="143">
        <f t="shared" si="39"/>
        <v>1.0731112916328189</v>
      </c>
      <c r="T217" s="93">
        <f t="shared" si="40"/>
        <v>1.0020839187265189</v>
      </c>
      <c r="U217" s="143">
        <f t="shared" si="41"/>
        <v>1.0286967536147247</v>
      </c>
      <c r="V217" s="93">
        <f t="shared" si="42"/>
        <v>1.0033639328715407</v>
      </c>
      <c r="W217" s="143">
        <f t="shared" si="43"/>
        <v>1.0330608733732338</v>
      </c>
      <c r="X217" s="93">
        <f t="shared" si="44"/>
        <v>0.99907326178497402</v>
      </c>
      <c r="Y217" s="143">
        <f t="shared" si="45"/>
        <v>1.5145307289185328</v>
      </c>
      <c r="Z217" s="93">
        <f t="shared" si="46"/>
        <v>1</v>
      </c>
      <c r="AA217" s="13">
        <f t="shared" si="47"/>
        <v>1.0839384490610813</v>
      </c>
    </row>
    <row r="218" spans="2:27">
      <c r="B218" s="21" t="s">
        <v>231</v>
      </c>
      <c r="C218" s="113">
        <v>1</v>
      </c>
      <c r="D218" s="130">
        <v>7.8</v>
      </c>
      <c r="E218" s="126">
        <v>2</v>
      </c>
      <c r="F218" s="133">
        <v>62</v>
      </c>
      <c r="G218" s="51">
        <v>164702.54999999999</v>
      </c>
      <c r="H218" s="55">
        <v>14823.23</v>
      </c>
      <c r="I218" s="51">
        <v>47228.97</v>
      </c>
      <c r="J218" s="55">
        <v>9356.61</v>
      </c>
      <c r="K218" s="51">
        <v>5617.35</v>
      </c>
      <c r="L218" s="77">
        <v>351</v>
      </c>
      <c r="M218" s="61">
        <v>12</v>
      </c>
      <c r="O218" s="117" t="s">
        <v>231</v>
      </c>
      <c r="P218" s="93">
        <f t="shared" si="36"/>
        <v>1</v>
      </c>
      <c r="Q218" s="143">
        <f t="shared" si="37"/>
        <v>1.0925869894099849</v>
      </c>
      <c r="R218" s="93">
        <f t="shared" si="38"/>
        <v>1.0330882352941178</v>
      </c>
      <c r="S218" s="143">
        <f t="shared" si="39"/>
        <v>1.1169780666125102</v>
      </c>
      <c r="T218" s="93">
        <f t="shared" si="40"/>
        <v>1.0025642966480264</v>
      </c>
      <c r="U218" s="143">
        <f t="shared" si="41"/>
        <v>1.0381171349705913</v>
      </c>
      <c r="V218" s="93">
        <f t="shared" si="42"/>
        <v>1.0088761011010567</v>
      </c>
      <c r="W218" s="143">
        <f t="shared" si="43"/>
        <v>1.062203259976213</v>
      </c>
      <c r="X218" s="93">
        <f t="shared" si="44"/>
        <v>1.0733253358425474</v>
      </c>
      <c r="Y218" s="143">
        <f t="shared" si="45"/>
        <v>1.1666865173892329</v>
      </c>
      <c r="Z218" s="93">
        <f t="shared" si="46"/>
        <v>2.1123595505617976</v>
      </c>
      <c r="AA218" s="13">
        <f t="shared" si="47"/>
        <v>1.1551623170732797</v>
      </c>
    </row>
    <row r="219" spans="2:27">
      <c r="B219" s="21" t="s">
        <v>232</v>
      </c>
      <c r="C219" s="113">
        <v>2</v>
      </c>
      <c r="D219" s="130">
        <v>7</v>
      </c>
      <c r="E219" s="126">
        <v>7</v>
      </c>
      <c r="F219" s="133">
        <v>40</v>
      </c>
      <c r="G219" s="51">
        <v>68911.44</v>
      </c>
      <c r="H219" s="55">
        <v>6202.03</v>
      </c>
      <c r="I219" s="51">
        <v>43700</v>
      </c>
      <c r="J219" s="55">
        <v>6500</v>
      </c>
      <c r="K219" s="51"/>
      <c r="L219" s="77">
        <v>750</v>
      </c>
      <c r="M219" s="61">
        <v>1</v>
      </c>
      <c r="O219" s="117" t="s">
        <v>232</v>
      </c>
      <c r="P219" s="93">
        <f t="shared" si="36"/>
        <v>1.0782608695652174</v>
      </c>
      <c r="Q219" s="143">
        <f t="shared" si="37"/>
        <v>1.0816944024205748</v>
      </c>
      <c r="R219" s="93">
        <f t="shared" si="38"/>
        <v>1.1985294117647058</v>
      </c>
      <c r="S219" s="143">
        <f t="shared" si="39"/>
        <v>1.0365556458164094</v>
      </c>
      <c r="T219" s="93">
        <f t="shared" si="40"/>
        <v>1.0010678858368622</v>
      </c>
      <c r="U219" s="143">
        <f t="shared" si="41"/>
        <v>1.0159308229976038</v>
      </c>
      <c r="V219" s="93">
        <f t="shared" si="42"/>
        <v>1.0082105875261032</v>
      </c>
      <c r="W219" s="143">
        <f t="shared" si="43"/>
        <v>1.0430947253600926</v>
      </c>
      <c r="X219" s="93">
        <f t="shared" si="44"/>
        <v>0.99907326178497402</v>
      </c>
      <c r="Y219" s="143">
        <f t="shared" si="45"/>
        <v>1.3805383515959981</v>
      </c>
      <c r="Z219" s="93">
        <f t="shared" si="46"/>
        <v>1</v>
      </c>
      <c r="AA219" s="13">
        <f t="shared" si="47"/>
        <v>1.0766323604244128</v>
      </c>
    </row>
    <row r="220" spans="2:27">
      <c r="B220" s="21" t="s">
        <v>233</v>
      </c>
      <c r="C220" s="113">
        <v>2</v>
      </c>
      <c r="D220" s="130">
        <v>12</v>
      </c>
      <c r="E220" s="126">
        <v>20</v>
      </c>
      <c r="F220" s="133">
        <v>40</v>
      </c>
      <c r="G220" s="51">
        <v>24804</v>
      </c>
      <c r="H220" s="55">
        <v>2067</v>
      </c>
      <c r="I220" s="51">
        <v>72000</v>
      </c>
      <c r="J220" s="55">
        <v>6000</v>
      </c>
      <c r="K220" s="51"/>
      <c r="L220" s="77">
        <v>700</v>
      </c>
      <c r="M220" s="61">
        <v>4</v>
      </c>
      <c r="O220" s="117" t="s">
        <v>233</v>
      </c>
      <c r="P220" s="93">
        <f t="shared" si="36"/>
        <v>1.0782608695652174</v>
      </c>
      <c r="Q220" s="143">
        <f t="shared" si="37"/>
        <v>1.1497730711043872</v>
      </c>
      <c r="R220" s="93">
        <f t="shared" si="38"/>
        <v>1.6286764705882353</v>
      </c>
      <c r="S220" s="143">
        <f t="shared" si="39"/>
        <v>1.0365556458164094</v>
      </c>
      <c r="T220" s="93">
        <f t="shared" si="40"/>
        <v>1.0003788568646668</v>
      </c>
      <c r="U220" s="143">
        <f t="shared" si="41"/>
        <v>1.0052894893552264</v>
      </c>
      <c r="V220" s="93">
        <f t="shared" si="42"/>
        <v>1.0135475652196484</v>
      </c>
      <c r="W220" s="143">
        <f t="shared" si="43"/>
        <v>1.0397501080311398</v>
      </c>
      <c r="X220" s="93">
        <f t="shared" si="44"/>
        <v>0.99907326178497402</v>
      </c>
      <c r="Y220" s="143">
        <f t="shared" si="45"/>
        <v>1.3537398761314912</v>
      </c>
      <c r="Z220" s="93">
        <f t="shared" si="46"/>
        <v>1.303370786516854</v>
      </c>
      <c r="AA220" s="13">
        <f t="shared" si="47"/>
        <v>1.1462196364525681</v>
      </c>
    </row>
    <row r="221" spans="2:27">
      <c r="B221" s="21" t="s">
        <v>234</v>
      </c>
      <c r="C221" s="113">
        <v>8</v>
      </c>
      <c r="D221" s="130">
        <v>4</v>
      </c>
      <c r="E221" s="126">
        <v>1</v>
      </c>
      <c r="F221" s="133">
        <v>44</v>
      </c>
      <c r="G221" s="51">
        <v>90112</v>
      </c>
      <c r="H221" s="55">
        <v>3480.1</v>
      </c>
      <c r="I221" s="51">
        <v>25000</v>
      </c>
      <c r="J221" s="55">
        <v>2967</v>
      </c>
      <c r="K221" s="51">
        <v>1804</v>
      </c>
      <c r="L221" s="77">
        <v>254</v>
      </c>
      <c r="M221" s="61">
        <v>4</v>
      </c>
      <c r="O221" s="117" t="s">
        <v>234</v>
      </c>
      <c r="P221" s="93">
        <f t="shared" si="36"/>
        <v>1.5478260869565217</v>
      </c>
      <c r="Q221" s="143">
        <f t="shared" si="37"/>
        <v>1.0408472012102874</v>
      </c>
      <c r="R221" s="93">
        <f t="shared" si="38"/>
        <v>1</v>
      </c>
      <c r="S221" s="143">
        <f t="shared" si="39"/>
        <v>1.0511779041429732</v>
      </c>
      <c r="T221" s="93">
        <f t="shared" si="40"/>
        <v>1.0013990725950774</v>
      </c>
      <c r="U221" s="143">
        <f t="shared" si="41"/>
        <v>1.0089260454551927</v>
      </c>
      <c r="V221" s="93">
        <f t="shared" si="42"/>
        <v>1.0046840333611102</v>
      </c>
      <c r="W221" s="143">
        <f t="shared" si="43"/>
        <v>1.0194616593137114</v>
      </c>
      <c r="X221" s="93">
        <f t="shared" si="44"/>
        <v>1.022919157376287</v>
      </c>
      <c r="Y221" s="143">
        <f t="shared" si="45"/>
        <v>1.1146974749880896</v>
      </c>
      <c r="Z221" s="93">
        <f t="shared" si="46"/>
        <v>1.303370786516854</v>
      </c>
      <c r="AA221" s="13">
        <f t="shared" si="47"/>
        <v>1.1013917656287366</v>
      </c>
    </row>
    <row r="222" spans="2:27">
      <c r="B222" s="21" t="s">
        <v>235</v>
      </c>
      <c r="C222" s="113">
        <v>1</v>
      </c>
      <c r="D222" s="130">
        <v>7</v>
      </c>
      <c r="E222" s="126">
        <v>15</v>
      </c>
      <c r="F222" s="133">
        <v>51</v>
      </c>
      <c r="G222" s="51">
        <v>33333.22</v>
      </c>
      <c r="H222" s="55">
        <v>299999</v>
      </c>
      <c r="I222" s="51">
        <v>20080</v>
      </c>
      <c r="J222" s="55">
        <v>3220</v>
      </c>
      <c r="K222" s="51"/>
      <c r="L222" s="77">
        <v>100</v>
      </c>
      <c r="M222" s="61">
        <v>1</v>
      </c>
      <c r="O222" s="117" t="s">
        <v>235</v>
      </c>
      <c r="P222" s="93">
        <f t="shared" si="36"/>
        <v>1</v>
      </c>
      <c r="Q222" s="143">
        <f t="shared" si="37"/>
        <v>1.0816944024205748</v>
      </c>
      <c r="R222" s="93">
        <f t="shared" si="38"/>
        <v>1.463235294117647</v>
      </c>
      <c r="S222" s="143">
        <f t="shared" si="39"/>
        <v>1.0767668562144599</v>
      </c>
      <c r="T222" s="93">
        <f t="shared" si="40"/>
        <v>1.0005120969640746</v>
      </c>
      <c r="U222" s="143">
        <f t="shared" si="41"/>
        <v>1.7720055264192247</v>
      </c>
      <c r="V222" s="93">
        <f t="shared" si="42"/>
        <v>1.0037561913027271</v>
      </c>
      <c r="W222" s="143">
        <f t="shared" si="43"/>
        <v>1.0211540356821616</v>
      </c>
      <c r="X222" s="93">
        <f t="shared" si="44"/>
        <v>0.99907326178497402</v>
      </c>
      <c r="Y222" s="143">
        <f t="shared" si="45"/>
        <v>1.0321581705574083</v>
      </c>
      <c r="Z222" s="93">
        <f t="shared" si="46"/>
        <v>1</v>
      </c>
      <c r="AA222" s="13">
        <f t="shared" si="47"/>
        <v>1.1318505304966593</v>
      </c>
    </row>
    <row r="223" spans="2:27">
      <c r="B223" s="21" t="s">
        <v>236</v>
      </c>
      <c r="C223" s="113"/>
      <c r="D223" s="130">
        <v>5</v>
      </c>
      <c r="E223" s="126">
        <v>7</v>
      </c>
      <c r="F223" s="133">
        <v>56</v>
      </c>
      <c r="G223" s="51">
        <v>39246244</v>
      </c>
      <c r="H223" s="55">
        <v>35321.620000000003</v>
      </c>
      <c r="I223" s="51">
        <v>66880</v>
      </c>
      <c r="J223" s="55">
        <v>12000</v>
      </c>
      <c r="K223" s="51"/>
      <c r="L223" s="77">
        <v>1240</v>
      </c>
      <c r="M223" s="61"/>
      <c r="O223" s="117" t="s">
        <v>236</v>
      </c>
      <c r="P223" s="93">
        <f t="shared" si="36"/>
        <v>0.92173913043478262</v>
      </c>
      <c r="Q223" s="143">
        <f t="shared" si="37"/>
        <v>1.05446293494705</v>
      </c>
      <c r="R223" s="93">
        <f t="shared" si="38"/>
        <v>1.1985294117647058</v>
      </c>
      <c r="S223" s="143">
        <f t="shared" si="39"/>
        <v>1.0950446791226645</v>
      </c>
      <c r="T223" s="93">
        <f t="shared" si="40"/>
        <v>1.6130806706908771</v>
      </c>
      <c r="U223" s="143">
        <f t="shared" si="41"/>
        <v>1.0908689184211515</v>
      </c>
      <c r="V223" s="93">
        <f t="shared" si="42"/>
        <v>1.0125820060044206</v>
      </c>
      <c r="W223" s="143">
        <f t="shared" si="43"/>
        <v>1.0798855159785747</v>
      </c>
      <c r="X223" s="93">
        <f t="shared" si="44"/>
        <v>0.99907326178497402</v>
      </c>
      <c r="Y223" s="143">
        <f t="shared" si="45"/>
        <v>1.6431634111481657</v>
      </c>
      <c r="Z223" s="93">
        <f t="shared" si="46"/>
        <v>0.898876404494382</v>
      </c>
      <c r="AA223" s="13">
        <f t="shared" si="47"/>
        <v>1.1461187586174317</v>
      </c>
    </row>
    <row r="224" spans="2:27">
      <c r="B224" s="21" t="s">
        <v>237</v>
      </c>
      <c r="C224" s="113">
        <v>5</v>
      </c>
      <c r="D224" s="130">
        <v>18</v>
      </c>
      <c r="E224" s="126">
        <v>9</v>
      </c>
      <c r="F224" s="133">
        <v>67</v>
      </c>
      <c r="G224" s="51">
        <v>42581.67</v>
      </c>
      <c r="H224" s="55">
        <v>38266.35</v>
      </c>
      <c r="I224" s="51">
        <v>70973</v>
      </c>
      <c r="J224" s="55">
        <v>13923.5</v>
      </c>
      <c r="K224" s="50"/>
      <c r="L224" s="77">
        <v>371</v>
      </c>
      <c r="M224" s="61">
        <v>30</v>
      </c>
      <c r="O224" s="117" t="s">
        <v>237</v>
      </c>
      <c r="P224" s="93">
        <f t="shared" si="36"/>
        <v>1.3130434782608695</v>
      </c>
      <c r="Q224" s="143">
        <f t="shared" si="37"/>
        <v>1.2314674735249622</v>
      </c>
      <c r="R224" s="93">
        <f t="shared" si="38"/>
        <v>1.2647058823529411</v>
      </c>
      <c r="S224" s="143">
        <f t="shared" si="39"/>
        <v>1.1352558895207148</v>
      </c>
      <c r="T224" s="93">
        <f t="shared" si="40"/>
        <v>1.0006565725899079</v>
      </c>
      <c r="U224" s="143">
        <f t="shared" si="41"/>
        <v>1.0984470628159244</v>
      </c>
      <c r="V224" s="93">
        <f t="shared" si="42"/>
        <v>1.0133538876192503</v>
      </c>
      <c r="W224" s="143">
        <f t="shared" si="43"/>
        <v>1.0927522588430567</v>
      </c>
      <c r="X224" s="93">
        <f t="shared" si="44"/>
        <v>0.99907326178497402</v>
      </c>
      <c r="Y224" s="143">
        <f t="shared" si="45"/>
        <v>1.1774059075750358</v>
      </c>
      <c r="Z224" s="93">
        <f t="shared" si="46"/>
        <v>3.9325842696629216</v>
      </c>
      <c r="AA224" s="13">
        <f t="shared" si="47"/>
        <v>1.3871587222318686</v>
      </c>
    </row>
    <row r="225" spans="2:28">
      <c r="B225" s="91" t="s">
        <v>339</v>
      </c>
      <c r="C225" s="50"/>
      <c r="D225" s="77"/>
      <c r="E225" s="126"/>
      <c r="F225" s="134"/>
      <c r="G225" s="50"/>
      <c r="H225" s="77"/>
      <c r="I225" s="50"/>
      <c r="J225" s="77"/>
      <c r="K225" s="50"/>
      <c r="L225" s="77"/>
      <c r="M225" s="86"/>
      <c r="O225" s="91" t="s">
        <v>339</v>
      </c>
      <c r="P225" s="93">
        <f t="shared" si="36"/>
        <v>0.92173913043478262</v>
      </c>
      <c r="Q225" s="143">
        <f t="shared" si="37"/>
        <v>0.9863842662632375</v>
      </c>
      <c r="R225" s="93">
        <f t="shared" si="38"/>
        <v>0.96691176470588236</v>
      </c>
      <c r="S225" s="143">
        <f t="shared" si="39"/>
        <v>0.89033306255077171</v>
      </c>
      <c r="T225" s="93">
        <f t="shared" si="40"/>
        <v>0.99999137859283005</v>
      </c>
      <c r="U225" s="143">
        <f t="shared" si="41"/>
        <v>0.99997014786585547</v>
      </c>
      <c r="V225" s="93">
        <f t="shared" si="42"/>
        <v>0.99996938875550467</v>
      </c>
      <c r="W225" s="143">
        <f t="shared" si="43"/>
        <v>0.99961470008370468</v>
      </c>
      <c r="X225" s="93">
        <f t="shared" si="44"/>
        <v>0.99907326178497402</v>
      </c>
      <c r="Y225" s="143">
        <f t="shared" si="45"/>
        <v>0.97856121962839449</v>
      </c>
      <c r="Z225" s="93">
        <f t="shared" si="46"/>
        <v>0.898876404494382</v>
      </c>
      <c r="AA225" s="13">
        <f t="shared" si="47"/>
        <v>0.96740224774184724</v>
      </c>
      <c r="AB225" s="41"/>
    </row>
    <row r="226" spans="2:28">
      <c r="B226" s="91" t="s">
        <v>340</v>
      </c>
      <c r="C226" s="50"/>
      <c r="D226" s="77"/>
      <c r="E226" s="126"/>
      <c r="F226" s="134"/>
      <c r="G226" s="50"/>
      <c r="H226" s="77"/>
      <c r="I226" s="50"/>
      <c r="J226" s="77"/>
      <c r="K226" s="50"/>
      <c r="L226" s="77"/>
      <c r="M226" s="86"/>
      <c r="O226" s="91" t="s">
        <v>340</v>
      </c>
      <c r="P226" s="93">
        <f t="shared" si="36"/>
        <v>0.92173913043478262</v>
      </c>
      <c r="Q226" s="143">
        <f t="shared" si="37"/>
        <v>0.9863842662632375</v>
      </c>
      <c r="R226" s="93">
        <f t="shared" si="38"/>
        <v>0.96691176470588236</v>
      </c>
      <c r="S226" s="143">
        <f t="shared" si="39"/>
        <v>0.89033306255077171</v>
      </c>
      <c r="T226" s="93">
        <f t="shared" si="40"/>
        <v>0.99999137859283005</v>
      </c>
      <c r="U226" s="143">
        <f t="shared" si="41"/>
        <v>0.99997014786585547</v>
      </c>
      <c r="V226" s="93">
        <f t="shared" si="42"/>
        <v>0.99996938875550467</v>
      </c>
      <c r="W226" s="143">
        <f t="shared" si="43"/>
        <v>0.99961470008370468</v>
      </c>
      <c r="X226" s="93">
        <f t="shared" si="44"/>
        <v>0.99907326178497402</v>
      </c>
      <c r="Y226" s="143">
        <f t="shared" si="45"/>
        <v>0.97856121962839449</v>
      </c>
      <c r="Z226" s="93">
        <f t="shared" si="46"/>
        <v>0.898876404494382</v>
      </c>
      <c r="AA226" s="13">
        <f t="shared" si="47"/>
        <v>0.96740224774184724</v>
      </c>
    </row>
    <row r="227" spans="2:28" ht="13.5" thickBot="1">
      <c r="B227" s="92" t="s">
        <v>355</v>
      </c>
      <c r="C227" s="47"/>
      <c r="D227" s="78"/>
      <c r="E227" s="127"/>
      <c r="F227" s="135"/>
      <c r="G227" s="47"/>
      <c r="H227" s="78"/>
      <c r="I227" s="47"/>
      <c r="J227" s="78"/>
      <c r="K227" s="47"/>
      <c r="L227" s="78"/>
      <c r="M227" s="87"/>
      <c r="O227" s="92" t="s">
        <v>355</v>
      </c>
      <c r="P227" s="95">
        <f t="shared" si="36"/>
        <v>0.92173913043478262</v>
      </c>
      <c r="Q227" s="144">
        <f t="shared" si="37"/>
        <v>0.9863842662632375</v>
      </c>
      <c r="R227" s="95">
        <f t="shared" si="38"/>
        <v>0.96691176470588236</v>
      </c>
      <c r="S227" s="144">
        <f t="shared" si="39"/>
        <v>0.89033306255077171</v>
      </c>
      <c r="T227" s="95">
        <f t="shared" si="40"/>
        <v>0.99999137859283005</v>
      </c>
      <c r="U227" s="144">
        <f t="shared" si="41"/>
        <v>0.99997014786585547</v>
      </c>
      <c r="V227" s="95">
        <f t="shared" si="42"/>
        <v>0.99996938875550467</v>
      </c>
      <c r="W227" s="144">
        <f t="shared" si="43"/>
        <v>0.99961470008370468</v>
      </c>
      <c r="X227" s="95">
        <f t="shared" si="44"/>
        <v>0.99907326178497402</v>
      </c>
      <c r="Y227" s="144">
        <f t="shared" si="45"/>
        <v>0.97856121962839449</v>
      </c>
      <c r="Z227" s="95">
        <f t="shared" si="46"/>
        <v>0.898876404494382</v>
      </c>
      <c r="AA227" s="11">
        <f t="shared" si="47"/>
        <v>0.96740224774184724</v>
      </c>
    </row>
    <row r="228" spans="2:28" ht="13.5" thickBot="1">
      <c r="AA228" s="79">
        <f>SUM(AA4:AA227)</f>
        <v>307.10857803569633</v>
      </c>
      <c r="AB228" s="14">
        <f>AA228/224</f>
        <v>1.3710204376593587</v>
      </c>
    </row>
  </sheetData>
  <mergeCells count="1">
    <mergeCell ref="O2:Z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226"/>
  <sheetViews>
    <sheetView tabSelected="1" topLeftCell="A174" zoomScaleNormal="100" workbookViewId="0">
      <selection activeCell="I192" sqref="I192"/>
    </sheetView>
  </sheetViews>
  <sheetFormatPr baseColWidth="10" defaultRowHeight="12.75"/>
  <cols>
    <col min="1" max="2" width="11.42578125" style="1"/>
    <col min="3" max="3" width="22" style="1" customWidth="1"/>
    <col min="4" max="7" width="11.42578125" style="1"/>
    <col min="8" max="8" width="14.140625" style="1" customWidth="1"/>
    <col min="9" max="16384" width="11.42578125" style="1"/>
  </cols>
  <sheetData>
    <row r="1" spans="2:8" ht="13.5" thickBot="1"/>
    <row r="2" spans="2:8" ht="13.5" thickBot="1">
      <c r="B2" s="120" t="s">
        <v>357</v>
      </c>
      <c r="C2" s="49" t="s">
        <v>240</v>
      </c>
      <c r="D2" s="120" t="s">
        <v>298</v>
      </c>
      <c r="E2" s="121" t="s">
        <v>299</v>
      </c>
      <c r="F2" s="122" t="s">
        <v>300</v>
      </c>
      <c r="G2" s="121" t="s">
        <v>301</v>
      </c>
      <c r="H2" s="123" t="s">
        <v>302</v>
      </c>
    </row>
    <row r="3" spans="2:8">
      <c r="B3" s="145">
        <v>201</v>
      </c>
      <c r="C3" s="116" t="s">
        <v>95</v>
      </c>
      <c r="D3" s="54">
        <f>'Indicador Econónomico '!AF81</f>
        <v>1.2385594982267629</v>
      </c>
      <c r="E3" s="54">
        <f>'Inidicador Social '!AR81</f>
        <v>3.4536529168509649</v>
      </c>
      <c r="F3" s="54">
        <f>'Indicador Ambiental '!BD81</f>
        <v>1.1026067209551045</v>
      </c>
      <c r="G3" s="54">
        <f>'Indicador Institucional '!AA81</f>
        <v>1.5497408831584232</v>
      </c>
      <c r="H3" s="54">
        <f t="shared" ref="H3:H34" si="0">AVERAGE(D3:G3)</f>
        <v>1.836140004797814</v>
      </c>
    </row>
    <row r="4" spans="2:8">
      <c r="B4" s="88">
        <v>202</v>
      </c>
      <c r="C4" s="117" t="s">
        <v>97</v>
      </c>
      <c r="D4" s="55">
        <f>'Indicador Econónomico '!AF83</f>
        <v>1.1352069251630743</v>
      </c>
      <c r="E4" s="55">
        <f>'Inidicador Social '!AR83</f>
        <v>3.2714284250063543</v>
      </c>
      <c r="F4" s="55">
        <f>'Indicador Ambiental '!BD83</f>
        <v>0.93816216983845291</v>
      </c>
      <c r="G4" s="55">
        <f>'Indicador Institucional '!AA83</f>
        <v>1.1120378772952273</v>
      </c>
      <c r="H4" s="55">
        <f t="shared" si="0"/>
        <v>1.6142088493257774</v>
      </c>
    </row>
    <row r="5" spans="2:8">
      <c r="B5" s="88">
        <v>203</v>
      </c>
      <c r="C5" s="117" t="s">
        <v>98</v>
      </c>
      <c r="D5" s="55">
        <f>'Indicador Econónomico '!AF84</f>
        <v>1.0527659282368191</v>
      </c>
      <c r="E5" s="55">
        <f>'Inidicador Social '!AR84</f>
        <v>2.5644792353593266</v>
      </c>
      <c r="F5" s="55">
        <f>'Indicador Ambiental '!BD84</f>
        <v>1.0114719694815288</v>
      </c>
      <c r="G5" s="55">
        <f>'Indicador Institucional '!AA84</f>
        <v>1.0722488368826448</v>
      </c>
      <c r="H5" s="55">
        <f t="shared" si="0"/>
        <v>1.42524149249008</v>
      </c>
    </row>
    <row r="6" spans="2:8">
      <c r="B6" s="88">
        <v>204</v>
      </c>
      <c r="C6" s="117" t="s">
        <v>99</v>
      </c>
      <c r="D6" s="55">
        <f>'Indicador Econónomico '!AF85</f>
        <v>1.041342027342314</v>
      </c>
      <c r="E6" s="55">
        <f>'Inidicador Social '!AR85</f>
        <v>1.9732558080287363</v>
      </c>
      <c r="F6" s="55">
        <f>'Indicador Ambiental '!BD85</f>
        <v>1.0368486870552005</v>
      </c>
      <c r="G6" s="55">
        <f>'Indicador Institucional '!AA85</f>
        <v>1.0909689464238859</v>
      </c>
      <c r="H6" s="55">
        <f t="shared" si="0"/>
        <v>1.2856038672125343</v>
      </c>
    </row>
    <row r="7" spans="2:8">
      <c r="B7" s="88">
        <v>205</v>
      </c>
      <c r="C7" s="117" t="s">
        <v>101</v>
      </c>
      <c r="D7" s="55">
        <f>'Indicador Econónomico '!AF87</f>
        <v>1.0453756659571039</v>
      </c>
      <c r="E7" s="55">
        <f>'Inidicador Social '!AR87</f>
        <v>2.6647638606090056</v>
      </c>
      <c r="F7" s="55">
        <f>'Indicador Ambiental '!BD87</f>
        <v>1.0556796788347549</v>
      </c>
      <c r="G7" s="55">
        <f>'Indicador Institucional '!AA87</f>
        <v>1.4358827264024916</v>
      </c>
      <c r="H7" s="55">
        <f t="shared" si="0"/>
        <v>1.550425482950839</v>
      </c>
    </row>
    <row r="8" spans="2:8">
      <c r="B8" s="88">
        <v>206</v>
      </c>
      <c r="C8" s="117" t="s">
        <v>96</v>
      </c>
      <c r="D8" s="55">
        <f>'Indicador Econónomico '!AF82</f>
        <v>1.0056184397404251</v>
      </c>
      <c r="E8" s="55">
        <f>'Inidicador Social '!AR82</f>
        <v>2.0004874903386036</v>
      </c>
      <c r="F8" s="55">
        <f>'Indicador Ambiental '!BD82</f>
        <v>1.0343721425041588</v>
      </c>
      <c r="G8" s="55">
        <f>'Indicador Institucional '!AA82</f>
        <v>1.0920595594526938</v>
      </c>
      <c r="H8" s="55">
        <f t="shared" si="0"/>
        <v>1.2831344080089704</v>
      </c>
    </row>
    <row r="9" spans="2:8">
      <c r="B9" s="88">
        <v>207</v>
      </c>
      <c r="C9" s="117" t="s">
        <v>100</v>
      </c>
      <c r="D9" s="55">
        <f>'Indicador Econónomico '!AF86</f>
        <v>1.0057624651472266</v>
      </c>
      <c r="E9" s="55">
        <f>'Inidicador Social '!AR86</f>
        <v>2.0678641541873302</v>
      </c>
      <c r="F9" s="55">
        <f>'Indicador Ambiental '!BD86</f>
        <v>1.0387963623669512</v>
      </c>
      <c r="G9" s="55">
        <f>'Indicador Institucional '!AA86</f>
        <v>1.05276330422113</v>
      </c>
      <c r="H9" s="55">
        <f t="shared" si="0"/>
        <v>1.2912965714806595</v>
      </c>
    </row>
    <row r="10" spans="2:8">
      <c r="B10" s="88">
        <v>401</v>
      </c>
      <c r="C10" s="117" t="s">
        <v>153</v>
      </c>
      <c r="D10" s="55">
        <f>'Indicador Econónomico '!AF140</f>
        <v>1.4199232590004889</v>
      </c>
      <c r="E10" s="55">
        <f>'Inidicador Social '!AR140</f>
        <v>3.5215703028677807</v>
      </c>
      <c r="F10" s="55">
        <f>'Indicador Ambiental '!BD140</f>
        <v>1.2496889323095921</v>
      </c>
      <c r="G10" s="55">
        <f>'Indicador Institucional '!AA140</f>
        <v>1.4848366682352598</v>
      </c>
      <c r="H10" s="55">
        <f t="shared" si="0"/>
        <v>1.9190047906032803</v>
      </c>
    </row>
    <row r="11" spans="2:8">
      <c r="B11" s="88">
        <v>402</v>
      </c>
      <c r="C11" s="117" t="s">
        <v>71</v>
      </c>
      <c r="D11" s="55">
        <f>'Indicador Econónomico '!AF135</f>
        <v>1.1365982193612452</v>
      </c>
      <c r="E11" s="55">
        <f>'Inidicador Social '!AR135</f>
        <v>3.2387130588099664</v>
      </c>
      <c r="F11" s="55">
        <f>'Indicador Ambiental '!BD135</f>
        <v>0.96292498716732722</v>
      </c>
      <c r="G11" s="55">
        <f>'Indicador Institucional '!AA135</f>
        <v>1.2861543283277017</v>
      </c>
      <c r="H11" s="55">
        <f t="shared" si="0"/>
        <v>1.6560976484165602</v>
      </c>
    </row>
    <row r="12" spans="2:8">
      <c r="B12" s="88">
        <v>403</v>
      </c>
      <c r="C12" s="117" t="s">
        <v>149</v>
      </c>
      <c r="D12" s="55">
        <f>'Indicador Econónomico '!AF136</f>
        <v>1.0876619441088853</v>
      </c>
      <c r="E12" s="55">
        <f>'Inidicador Social '!AR136</f>
        <v>2.9588472661125516</v>
      </c>
      <c r="F12" s="55">
        <f>'Indicador Ambiental '!BD136</f>
        <v>0.98484868089676036</v>
      </c>
      <c r="G12" s="55">
        <f>'Indicador Institucional '!AA136</f>
        <v>1.0612669818921967</v>
      </c>
      <c r="H12" s="55">
        <f t="shared" si="0"/>
        <v>1.5231562182525986</v>
      </c>
    </row>
    <row r="13" spans="2:8">
      <c r="B13" s="88">
        <v>404</v>
      </c>
      <c r="C13" s="117" t="s">
        <v>151</v>
      </c>
      <c r="D13" s="55">
        <f>'Indicador Econónomico '!AF138</f>
        <v>1.1076944985730375</v>
      </c>
      <c r="E13" s="55">
        <f>'Inidicador Social '!AR138</f>
        <v>2.6919920992327024</v>
      </c>
      <c r="F13" s="55">
        <f>'Indicador Ambiental '!BD138</f>
        <v>1.0343790259933008</v>
      </c>
      <c r="G13" s="55">
        <f>'Indicador Institucional '!AA138</f>
        <v>1.1535994445767326</v>
      </c>
      <c r="H13" s="55">
        <f t="shared" si="0"/>
        <v>1.4969162670939433</v>
      </c>
    </row>
    <row r="14" spans="2:8">
      <c r="B14" s="88">
        <v>405</v>
      </c>
      <c r="C14" s="117" t="s">
        <v>152</v>
      </c>
      <c r="D14" s="55">
        <f>'Indicador Econónomico '!AF139</f>
        <v>1.1104219733718861</v>
      </c>
      <c r="E14" s="55">
        <f>'Inidicador Social '!AR139</f>
        <v>3.3370193917996924</v>
      </c>
      <c r="F14" s="55">
        <f>'Indicador Ambiental '!BD139</f>
        <v>0.94611422338662354</v>
      </c>
      <c r="G14" s="55">
        <f>'Indicador Institucional '!AA139</f>
        <v>1.2605737606769229</v>
      </c>
      <c r="H14" s="55">
        <f t="shared" si="0"/>
        <v>1.6635323373087814</v>
      </c>
    </row>
    <row r="15" spans="2:8">
      <c r="B15" s="88">
        <v>406</v>
      </c>
      <c r="C15" s="117" t="s">
        <v>150</v>
      </c>
      <c r="D15" s="55">
        <f>'Indicador Econónomico '!AF137</f>
        <v>1.0208493126467124</v>
      </c>
      <c r="E15" s="55">
        <f>'Inidicador Social '!AR137</f>
        <v>2.2357751075951415</v>
      </c>
      <c r="F15" s="55">
        <f>'Indicador Ambiental '!BD137</f>
        <v>1.0876493552478474</v>
      </c>
      <c r="G15" s="55">
        <f>'Indicador Institucional '!AA137</f>
        <v>1.1918680275405573</v>
      </c>
      <c r="H15" s="55">
        <f t="shared" si="0"/>
        <v>1.384035450757565</v>
      </c>
    </row>
    <row r="16" spans="2:8">
      <c r="B16" s="88">
        <v>501</v>
      </c>
      <c r="C16" s="117" t="s">
        <v>125</v>
      </c>
      <c r="D16" s="55">
        <f>'Indicador Econónomico '!AF111</f>
        <v>1.1980363029108076</v>
      </c>
      <c r="E16" s="55">
        <f>'Inidicador Social '!AR111</f>
        <v>2.6764855439033446</v>
      </c>
      <c r="F16" s="55">
        <f>'Indicador Ambiental '!BD111</f>
        <v>1.1884969638675293</v>
      </c>
      <c r="G16" s="55">
        <f>'Indicador Institucional '!AA111</f>
        <v>1.5046573381307795</v>
      </c>
      <c r="H16" s="55">
        <f t="shared" si="0"/>
        <v>1.6419190372031152</v>
      </c>
    </row>
    <row r="17" spans="2:8">
      <c r="B17" s="88">
        <v>502</v>
      </c>
      <c r="C17" s="117" t="s">
        <v>124</v>
      </c>
      <c r="D17" s="55">
        <f>'Indicador Econónomico '!AF110</f>
        <v>1.0853480731247493</v>
      </c>
      <c r="E17" s="55">
        <f>'Inidicador Social '!AR110</f>
        <v>3.4058762295686584</v>
      </c>
      <c r="F17" s="55">
        <f>'Indicador Ambiental '!BD110</f>
        <v>0.99437922645805932</v>
      </c>
      <c r="G17" s="55">
        <f>'Indicador Institucional '!AA110</f>
        <v>1.1342163945364481</v>
      </c>
      <c r="H17" s="55">
        <f t="shared" si="0"/>
        <v>1.6549549809219788</v>
      </c>
    </row>
    <row r="18" spans="2:8">
      <c r="B18" s="88">
        <v>503</v>
      </c>
      <c r="C18" s="117" t="s">
        <v>126</v>
      </c>
      <c r="D18" s="55">
        <f>'Indicador Econónomico '!AF112</f>
        <v>1.0252444624767301</v>
      </c>
      <c r="E18" s="55">
        <f>'Inidicador Social '!AR112</f>
        <v>2.878172932753241</v>
      </c>
      <c r="F18" s="55">
        <f>'Indicador Ambiental '!BD112</f>
        <v>1.0826765731762411</v>
      </c>
      <c r="G18" s="55">
        <f>'Indicador Institucional '!AA112</f>
        <v>1.1114860716829533</v>
      </c>
      <c r="H18" s="55">
        <f t="shared" si="0"/>
        <v>1.5243950100222914</v>
      </c>
    </row>
    <row r="19" spans="2:8">
      <c r="B19" s="88">
        <v>504</v>
      </c>
      <c r="C19" s="117" t="s">
        <v>127</v>
      </c>
      <c r="D19" s="55">
        <f>'Indicador Econónomico '!AF113</f>
        <v>1.1815366866053023</v>
      </c>
      <c r="E19" s="55">
        <f>'Inidicador Social '!AR113</f>
        <v>2.4802038313711674</v>
      </c>
      <c r="F19" s="55">
        <f>'Indicador Ambiental '!BD113</f>
        <v>1.2367804555632442</v>
      </c>
      <c r="G19" s="55">
        <f>'Indicador Institucional '!AA113</f>
        <v>1.5911744296688235</v>
      </c>
      <c r="H19" s="55">
        <f t="shared" si="0"/>
        <v>1.6224238508021345</v>
      </c>
    </row>
    <row r="20" spans="2:8">
      <c r="B20" s="88">
        <v>505</v>
      </c>
      <c r="C20" s="117" t="s">
        <v>128</v>
      </c>
      <c r="D20" s="55">
        <f>'Indicador Econónomico '!AF114</f>
        <v>1.1926518897191767</v>
      </c>
      <c r="E20" s="55">
        <f>'Inidicador Social '!AR114</f>
        <v>2.5488203471786939</v>
      </c>
      <c r="F20" s="55">
        <f>'Indicador Ambiental '!BD114</f>
        <v>1.1126164238998786</v>
      </c>
      <c r="G20" s="55">
        <f>'Indicador Institucional '!AA114</f>
        <v>1.2903740400496171</v>
      </c>
      <c r="H20" s="55">
        <f t="shared" si="0"/>
        <v>1.5361156752118414</v>
      </c>
    </row>
    <row r="21" spans="2:8">
      <c r="B21" s="88">
        <v>506</v>
      </c>
      <c r="C21" s="117" t="s">
        <v>129</v>
      </c>
      <c r="D21" s="55">
        <f>'Indicador Econónomico '!AF115</f>
        <v>1.0883858735979151</v>
      </c>
      <c r="E21" s="55">
        <f>'Inidicador Social '!AR115</f>
        <v>2.5471658269513999</v>
      </c>
      <c r="F21" s="55">
        <f>'Indicador Ambiental '!BD115</f>
        <v>1.0820092382719031</v>
      </c>
      <c r="G21" s="55">
        <f>'Indicador Institucional '!AA115</f>
        <v>1.1464274163563308</v>
      </c>
      <c r="H21" s="55">
        <f t="shared" si="0"/>
        <v>1.4659970887943872</v>
      </c>
    </row>
    <row r="22" spans="2:8">
      <c r="B22" s="88">
        <v>507</v>
      </c>
      <c r="C22" s="117" t="s">
        <v>130</v>
      </c>
      <c r="D22" s="55">
        <f>'Indicador Econónomico '!AF116</f>
        <v>1.033947615069585</v>
      </c>
      <c r="E22" s="55">
        <f>'Inidicador Social '!AR116</f>
        <v>2.9324342359653377</v>
      </c>
      <c r="F22" s="55">
        <f>'Indicador Ambiental '!BD116</f>
        <v>1.1054804348502916</v>
      </c>
      <c r="G22" s="55">
        <f>'Indicador Institucional '!AA116</f>
        <v>1.0878692695258692</v>
      </c>
      <c r="H22" s="55">
        <f t="shared" si="0"/>
        <v>1.5399328888527708</v>
      </c>
    </row>
    <row r="23" spans="2:8">
      <c r="B23" s="88">
        <v>601</v>
      </c>
      <c r="C23" s="117" t="s">
        <v>123</v>
      </c>
      <c r="D23" s="55">
        <f>'Indicador Econónomico '!AF109</f>
        <v>1.7659226005605879</v>
      </c>
      <c r="E23" s="55">
        <f>'Inidicador Social '!AR109</f>
        <v>2.95871742180874</v>
      </c>
      <c r="F23" s="55">
        <f>'Indicador Ambiental '!BD109</f>
        <v>1.383984833085264</v>
      </c>
      <c r="G23" s="55">
        <f>'Indicador Institucional '!AA109</f>
        <v>1.9542680118099129</v>
      </c>
      <c r="H23" s="55">
        <f t="shared" si="0"/>
        <v>2.0157232168161263</v>
      </c>
    </row>
    <row r="24" spans="2:8">
      <c r="B24" s="88">
        <v>602</v>
      </c>
      <c r="C24" s="117" t="s">
        <v>114</v>
      </c>
      <c r="D24" s="55">
        <f>'Indicador Econónomico '!AF100</f>
        <v>1.0714450552212682</v>
      </c>
      <c r="E24" s="55">
        <f>'Inidicador Social '!AR100</f>
        <v>2.8136346966296166</v>
      </c>
      <c r="F24" s="55">
        <f>'Indicador Ambiental '!BD100</f>
        <v>1.0280161528130407</v>
      </c>
      <c r="G24" s="55">
        <f>'Indicador Institucional '!AA100</f>
        <v>1.5168626301248465</v>
      </c>
      <c r="H24" s="55">
        <f t="shared" si="0"/>
        <v>1.6074896336971929</v>
      </c>
    </row>
    <row r="25" spans="2:8">
      <c r="B25" s="88">
        <v>603</v>
      </c>
      <c r="C25" s="117" t="s">
        <v>117</v>
      </c>
      <c r="D25" s="55">
        <f>'Indicador Econónomico '!AF103</f>
        <v>1.2183597613519856</v>
      </c>
      <c r="E25" s="55">
        <f>'Inidicador Social '!AR103</f>
        <v>2.1702312344857098</v>
      </c>
      <c r="F25" s="55">
        <f>'Indicador Ambiental '!BD103</f>
        <v>0.9999969246338164</v>
      </c>
      <c r="G25" s="55">
        <f>'Indicador Institucional '!AA103</f>
        <v>1.4060206765582728</v>
      </c>
      <c r="H25" s="55">
        <f t="shared" si="0"/>
        <v>1.448652149257446</v>
      </c>
    </row>
    <row r="26" spans="2:8">
      <c r="B26" s="88">
        <v>604</v>
      </c>
      <c r="C26" s="117" t="s">
        <v>115</v>
      </c>
      <c r="D26" s="55">
        <f>'Indicador Econónomico '!AF101</f>
        <v>1.0245209139659066</v>
      </c>
      <c r="E26" s="55">
        <f>'Inidicador Social '!AR101</f>
        <v>2.2973502033391484</v>
      </c>
      <c r="F26" s="55">
        <f>'Indicador Ambiental '!BD101</f>
        <v>0.97044125199135445</v>
      </c>
      <c r="G26" s="55">
        <f>'Indicador Institucional '!AA101</f>
        <v>1.8954327463706386</v>
      </c>
      <c r="H26" s="55">
        <f t="shared" si="0"/>
        <v>1.546936278916762</v>
      </c>
    </row>
    <row r="27" spans="2:8">
      <c r="B27" s="88">
        <v>605</v>
      </c>
      <c r="C27" s="117" t="s">
        <v>116</v>
      </c>
      <c r="D27" s="55">
        <f>'Indicador Econónomico '!AF102</f>
        <v>1.0317204794560335</v>
      </c>
      <c r="E27" s="55">
        <f>'Inidicador Social '!AR102</f>
        <v>2.2973122613666086</v>
      </c>
      <c r="F27" s="55">
        <f>'Indicador Ambiental '!BD102</f>
        <v>1.0193023989840644</v>
      </c>
      <c r="G27" s="55">
        <f>'Indicador Institucional '!AA102</f>
        <v>1.3952292953983993</v>
      </c>
      <c r="H27" s="55">
        <f t="shared" si="0"/>
        <v>1.4358911088012765</v>
      </c>
    </row>
    <row r="28" spans="2:8">
      <c r="B28" s="88">
        <v>606</v>
      </c>
      <c r="C28" s="117" t="s">
        <v>119</v>
      </c>
      <c r="D28" s="55">
        <f>'Indicador Econónomico '!AF105</f>
        <v>1.0250696602070215</v>
      </c>
      <c r="E28" s="55">
        <f>'Inidicador Social '!AR105</f>
        <v>2.4071465336825582</v>
      </c>
      <c r="F28" s="55">
        <f>'Indicador Ambiental '!BD105</f>
        <v>1.0506359897567499</v>
      </c>
      <c r="G28" s="55">
        <f>'Indicador Institucional '!AA105</f>
        <v>1.8658591236636368</v>
      </c>
      <c r="H28" s="55">
        <f t="shared" si="0"/>
        <v>1.5871778268274916</v>
      </c>
    </row>
    <row r="29" spans="2:8">
      <c r="B29" s="88">
        <v>607</v>
      </c>
      <c r="C29" s="117" t="s">
        <v>120</v>
      </c>
      <c r="D29" s="55">
        <f>'Indicador Econónomico '!AF106</f>
        <v>1.1082564769599033</v>
      </c>
      <c r="E29" s="55">
        <f>'Inidicador Social '!AR106</f>
        <v>1.6779563288297232</v>
      </c>
      <c r="F29" s="55">
        <f>'Indicador Ambiental '!BD106</f>
        <v>1.0007071464338042</v>
      </c>
      <c r="G29" s="55">
        <f>'Indicador Institucional '!AA106</f>
        <v>1.1471983298382988</v>
      </c>
      <c r="H29" s="55">
        <f t="shared" si="0"/>
        <v>1.2335295705154325</v>
      </c>
    </row>
    <row r="30" spans="2:8">
      <c r="B30" s="88">
        <v>608</v>
      </c>
      <c r="C30" s="117" t="s">
        <v>121</v>
      </c>
      <c r="D30" s="55">
        <f>'Indicador Econónomico '!AF107</f>
        <v>1.0313213552828979</v>
      </c>
      <c r="E30" s="55">
        <f>'Inidicador Social '!AR107</f>
        <v>2.948973010065675</v>
      </c>
      <c r="F30" s="55">
        <f>'Indicador Ambiental '!BD107</f>
        <v>0.97206097627613774</v>
      </c>
      <c r="G30" s="55">
        <f>'Indicador Institucional '!AA107</f>
        <v>1.083936337080933</v>
      </c>
      <c r="H30" s="55">
        <f t="shared" si="0"/>
        <v>1.5090729196764108</v>
      </c>
    </row>
    <row r="31" spans="2:8">
      <c r="B31" s="88">
        <v>609</v>
      </c>
      <c r="C31" s="117" t="s">
        <v>122</v>
      </c>
      <c r="D31" s="55">
        <f>'Indicador Econónomico '!AF108</f>
        <v>1.1313603661031464</v>
      </c>
      <c r="E31" s="55">
        <f>'Inidicador Social '!AR108</f>
        <v>2.2073311266248008</v>
      </c>
      <c r="F31" s="55">
        <f>'Indicador Ambiental '!BD108</f>
        <v>1.0355514642304791</v>
      </c>
      <c r="G31" s="55">
        <f>'Indicador Institucional '!AA108</f>
        <v>1.0530193660326315</v>
      </c>
      <c r="H31" s="55">
        <f t="shared" si="0"/>
        <v>1.3568155807477644</v>
      </c>
    </row>
    <row r="32" spans="2:8" ht="13.5" customHeight="1">
      <c r="B32" s="88">
        <v>610</v>
      </c>
      <c r="C32" s="117" t="s">
        <v>118</v>
      </c>
      <c r="D32" s="55">
        <f>'Indicador Econónomico '!AF104</f>
        <v>1.3672217188526909</v>
      </c>
      <c r="E32" s="55">
        <f>'Inidicador Social '!AR104</f>
        <v>2.1428009873015954</v>
      </c>
      <c r="F32" s="55">
        <f>'Indicador Ambiental '!BD104</f>
        <v>1.090500260063165</v>
      </c>
      <c r="G32" s="55">
        <f>'Indicador Institucional '!AA104</f>
        <v>1.0740049649479355</v>
      </c>
      <c r="H32" s="55">
        <f t="shared" si="0"/>
        <v>1.4186319827913467</v>
      </c>
    </row>
    <row r="33" spans="2:8">
      <c r="B33" s="88">
        <v>801</v>
      </c>
      <c r="C33" s="117" t="s">
        <v>156</v>
      </c>
      <c r="D33" s="55">
        <f>'Indicador Econónomico '!AF143</f>
        <v>1.5279912994687233</v>
      </c>
      <c r="E33" s="55">
        <f>'Inidicador Social '!AR143</f>
        <v>2.0856840782396535</v>
      </c>
      <c r="F33" s="55">
        <f>'Indicador Ambiental '!BD143</f>
        <v>1.2115311251510235</v>
      </c>
      <c r="G33" s="55">
        <f>'Indicador Institucional '!AA143</f>
        <v>1.5805784396648535</v>
      </c>
      <c r="H33" s="55">
        <f t="shared" si="0"/>
        <v>1.6014462356310633</v>
      </c>
    </row>
    <row r="34" spans="2:8">
      <c r="B34" s="88">
        <v>802</v>
      </c>
      <c r="C34" s="117" t="s">
        <v>155</v>
      </c>
      <c r="D34" s="55">
        <f>'Indicador Econónomico '!AF142</f>
        <v>1.1020855882765224</v>
      </c>
      <c r="E34" s="55">
        <f>'Inidicador Social '!AR142</f>
        <v>1.9356173521302338</v>
      </c>
      <c r="F34" s="55">
        <f>'Indicador Ambiental '!BD142</f>
        <v>1.1122888781276654</v>
      </c>
      <c r="G34" s="55">
        <f>'Indicador Institucional '!AA142</f>
        <v>1.4573197523475481</v>
      </c>
      <c r="H34" s="55">
        <f t="shared" si="0"/>
        <v>1.4018278927204924</v>
      </c>
    </row>
    <row r="35" spans="2:8">
      <c r="B35" s="88">
        <v>803</v>
      </c>
      <c r="C35" s="117" t="s">
        <v>158</v>
      </c>
      <c r="D35" s="55">
        <f>'Indicador Econónomico '!AF145</f>
        <v>1.1233009241841845</v>
      </c>
      <c r="E35" s="55">
        <f>'Inidicador Social '!AR145</f>
        <v>2.3967537297198831</v>
      </c>
      <c r="F35" s="55">
        <f>'Indicador Ambiental '!BD145</f>
        <v>1.1954126638239604</v>
      </c>
      <c r="G35" s="55">
        <f>'Indicador Institucional '!AA145</f>
        <v>1.5749033159708683</v>
      </c>
      <c r="H35" s="55">
        <f t="shared" ref="H35:H66" si="1">AVERAGE(D35:G35)</f>
        <v>1.5725926584247241</v>
      </c>
    </row>
    <row r="36" spans="2:8">
      <c r="B36" s="88">
        <v>804</v>
      </c>
      <c r="C36" s="117" t="s">
        <v>159</v>
      </c>
      <c r="D36" s="55">
        <f>'Indicador Econónomico '!AF146</f>
        <v>1.30683479734506</v>
      </c>
      <c r="E36" s="55">
        <f>'Inidicador Social '!AR146</f>
        <v>3.1582567199917553</v>
      </c>
      <c r="F36" s="55">
        <f>'Indicador Ambiental '!BD146</f>
        <v>1.1947491803440069</v>
      </c>
      <c r="G36" s="55">
        <f>'Indicador Institucional '!AA146</f>
        <v>1.4478976225202969</v>
      </c>
      <c r="H36" s="55">
        <f t="shared" si="1"/>
        <v>1.7769345800502798</v>
      </c>
    </row>
    <row r="37" spans="2:8">
      <c r="B37" s="88">
        <v>805</v>
      </c>
      <c r="C37" s="117" t="s">
        <v>161</v>
      </c>
      <c r="D37" s="55">
        <f>'Indicador Econónomico '!AF148</f>
        <v>1.1954508236489179</v>
      </c>
      <c r="E37" s="55">
        <f>'Inidicador Social '!AR148</f>
        <v>1.7915258291646263</v>
      </c>
      <c r="F37" s="55">
        <f>'Indicador Ambiental '!BD148</f>
        <v>1.1093627653356632</v>
      </c>
      <c r="G37" s="55">
        <f>'Indicador Institucional '!AA148</f>
        <v>1.5802020311253264</v>
      </c>
      <c r="H37" s="55">
        <f t="shared" si="1"/>
        <v>1.4191353623186334</v>
      </c>
    </row>
    <row r="38" spans="2:8">
      <c r="B38" s="88">
        <v>806</v>
      </c>
      <c r="C38" s="117" t="s">
        <v>154</v>
      </c>
      <c r="D38" s="55">
        <f>'Indicador Econónomico '!AF141</f>
        <v>1.2620462784022186</v>
      </c>
      <c r="E38" s="55">
        <f>'Inidicador Social '!AR141</f>
        <v>3.1564052900707811</v>
      </c>
      <c r="F38" s="55">
        <f>'Indicador Ambiental '!BD141</f>
        <v>1.0013762620010556</v>
      </c>
      <c r="G38" s="55">
        <f>'Indicador Institucional '!AA141</f>
        <v>1.3839466179832025</v>
      </c>
      <c r="H38" s="55">
        <f t="shared" si="1"/>
        <v>1.7009436121143144</v>
      </c>
    </row>
    <row r="39" spans="2:8">
      <c r="B39" s="88">
        <v>807</v>
      </c>
      <c r="C39" s="117" t="s">
        <v>160</v>
      </c>
      <c r="D39" s="55">
        <f>'Indicador Econónomico '!AF147</f>
        <v>1.2629120576767972</v>
      </c>
      <c r="E39" s="55">
        <f>'Inidicador Social '!AR147</f>
        <v>3.1606128596936638</v>
      </c>
      <c r="F39" s="55">
        <f>'Indicador Ambiental '!BD147</f>
        <v>1.0126930895361199</v>
      </c>
      <c r="G39" s="55">
        <f>'Indicador Institucional '!AA147</f>
        <v>1.2386339580691976</v>
      </c>
      <c r="H39" s="55">
        <f t="shared" si="1"/>
        <v>1.6687129912439445</v>
      </c>
    </row>
    <row r="40" spans="2:8">
      <c r="B40" s="88">
        <v>1001</v>
      </c>
      <c r="C40" s="117" t="s">
        <v>145</v>
      </c>
      <c r="D40" s="55">
        <f>'Indicador Econónomico '!AF131</f>
        <v>1.2737786211272888</v>
      </c>
      <c r="E40" s="55">
        <f>'Inidicador Social '!AR131</f>
        <v>3.1467622780849309</v>
      </c>
      <c r="F40" s="55">
        <f>'Indicador Ambiental '!BD131</f>
        <v>1.1917355037727846</v>
      </c>
      <c r="G40" s="55">
        <f>'Indicador Institucional '!AA131</f>
        <v>1.8688541226488729</v>
      </c>
      <c r="H40" s="55">
        <f t="shared" si="1"/>
        <v>1.8702826314084695</v>
      </c>
    </row>
    <row r="41" spans="2:8">
      <c r="B41" s="88">
        <v>1002</v>
      </c>
      <c r="C41" s="117" t="s">
        <v>143</v>
      </c>
      <c r="D41" s="55">
        <f>'Indicador Econónomico '!AF129</f>
        <v>1.3786410662842843</v>
      </c>
      <c r="E41" s="55">
        <f>'Inidicador Social '!AR129</f>
        <v>3.3744700194337955</v>
      </c>
      <c r="F41" s="55">
        <f>'Indicador Ambiental '!BD129</f>
        <v>1.3047549338249749</v>
      </c>
      <c r="G41" s="55">
        <f>'Indicador Institucional '!AA129</f>
        <v>1.237782594231823</v>
      </c>
      <c r="H41" s="55">
        <f t="shared" si="1"/>
        <v>1.8239121534437195</v>
      </c>
    </row>
    <row r="42" spans="2:8">
      <c r="B42" s="88">
        <v>1003</v>
      </c>
      <c r="C42" s="117" t="s">
        <v>144</v>
      </c>
      <c r="D42" s="55">
        <f>'Indicador Econónomico '!AF130</f>
        <v>2.3200178705928658</v>
      </c>
      <c r="E42" s="55">
        <f>'Inidicador Social '!AR130</f>
        <v>2.4423481434849599</v>
      </c>
      <c r="F42" s="55">
        <f>'Indicador Ambiental '!BD130</f>
        <v>1.1069154199518689</v>
      </c>
      <c r="G42" s="55">
        <f>'Indicador Institucional '!AA130</f>
        <v>1.2648872705651455</v>
      </c>
      <c r="H42" s="55">
        <f t="shared" si="1"/>
        <v>1.7835421761487098</v>
      </c>
    </row>
    <row r="43" spans="2:8">
      <c r="B43" s="88">
        <v>1004</v>
      </c>
      <c r="C43" s="117" t="s">
        <v>146</v>
      </c>
      <c r="D43" s="55">
        <f>'Indicador Econónomico '!AF132</f>
        <v>3.210034766532039</v>
      </c>
      <c r="E43" s="55">
        <f>'Inidicador Social '!AR132</f>
        <v>4.5381256641041032</v>
      </c>
      <c r="F43" s="55">
        <f>'Indicador Ambiental '!BD132</f>
        <v>3.0407996203780847</v>
      </c>
      <c r="G43" s="55">
        <f>'Indicador Institucional '!AA132</f>
        <v>1.8057966205139329</v>
      </c>
      <c r="H43" s="55">
        <f t="shared" si="1"/>
        <v>3.1486891678820399</v>
      </c>
    </row>
    <row r="44" spans="2:8">
      <c r="B44" s="88">
        <v>1005</v>
      </c>
      <c r="C44" s="117" t="s">
        <v>147</v>
      </c>
      <c r="D44" s="55">
        <f>'Indicador Econónomico '!AF133</f>
        <v>1.0974343624201117</v>
      </c>
      <c r="E44" s="55">
        <f>'Inidicador Social '!AR133</f>
        <v>1.8605881667926742</v>
      </c>
      <c r="F44" s="55">
        <f>'Indicador Ambiental '!BD133</f>
        <v>0.99992259097559855</v>
      </c>
      <c r="G44" s="55">
        <f>'Indicador Institucional '!AA133</f>
        <v>1.1098482852916407</v>
      </c>
      <c r="H44" s="55">
        <f t="shared" si="1"/>
        <v>1.2669483513700064</v>
      </c>
    </row>
    <row r="45" spans="2:8">
      <c r="B45" s="88">
        <v>1006</v>
      </c>
      <c r="C45" s="117" t="s">
        <v>148</v>
      </c>
      <c r="D45" s="55">
        <f>'Indicador Econónomico '!AF134</f>
        <v>1.2126603000110039</v>
      </c>
      <c r="E45" s="55">
        <f>'Inidicador Social '!AR134</f>
        <v>3.0590532599286813</v>
      </c>
      <c r="F45" s="55">
        <f>'Indicador Ambiental '!BD134</f>
        <v>1.1295916565017159</v>
      </c>
      <c r="G45" s="55">
        <f>'Indicador Institucional '!AA134</f>
        <v>1.9203288369092268</v>
      </c>
      <c r="H45" s="55">
        <f t="shared" si="1"/>
        <v>1.8304085133376569</v>
      </c>
    </row>
    <row r="46" spans="2:8">
      <c r="B46" s="88">
        <v>1501</v>
      </c>
      <c r="C46" s="117" t="s">
        <v>166</v>
      </c>
      <c r="D46" s="55">
        <f>'Indicador Econónomico '!AF153</f>
        <v>3.0344744832297841</v>
      </c>
      <c r="E46" s="55">
        <f>'Inidicador Social '!AR153</f>
        <v>3.2184633231442712</v>
      </c>
      <c r="F46" s="55">
        <f>'Indicador Ambiental '!BD153</f>
        <v>1.2470097826316449</v>
      </c>
      <c r="G46" s="55">
        <f>'Indicador Institucional '!AA153</f>
        <v>1.4963973865873754</v>
      </c>
      <c r="H46" s="55">
        <f t="shared" si="1"/>
        <v>2.2490862438982688</v>
      </c>
    </row>
    <row r="47" spans="2:8">
      <c r="B47" s="88">
        <v>1503</v>
      </c>
      <c r="C47" s="117" t="s">
        <v>162</v>
      </c>
      <c r="D47" s="55">
        <f>'Indicador Econónomico '!AF149</f>
        <v>1.1555333309132185</v>
      </c>
      <c r="E47" s="55">
        <f>'Inidicador Social '!AR149</f>
        <v>2.1330697370841976</v>
      </c>
      <c r="F47" s="55">
        <f>'Indicador Ambiental '!BD149</f>
        <v>1.0486276756323187</v>
      </c>
      <c r="G47" s="55">
        <f>'Indicador Institucional '!AA149</f>
        <v>1.1557458308747575</v>
      </c>
      <c r="H47" s="55">
        <f t="shared" si="1"/>
        <v>1.3732441436261231</v>
      </c>
    </row>
    <row r="48" spans="2:8">
      <c r="B48" s="88">
        <v>1504</v>
      </c>
      <c r="C48" s="117" t="s">
        <v>164</v>
      </c>
      <c r="D48" s="55">
        <f>'Indicador Econónomico '!AF151</f>
        <v>1.2783835054728496</v>
      </c>
      <c r="E48" s="55">
        <f>'Inidicador Social '!AR151</f>
        <v>1.5619135238247894</v>
      </c>
      <c r="F48" s="55">
        <f>'Indicador Ambiental '!BD151</f>
        <v>1.0671337196333264</v>
      </c>
      <c r="G48" s="55">
        <f>'Indicador Institucional '!AA151</f>
        <v>1.1904526609354791</v>
      </c>
      <c r="H48" s="55">
        <f t="shared" si="1"/>
        <v>1.2744708524666111</v>
      </c>
    </row>
    <row r="49" spans="2:8">
      <c r="B49" s="88">
        <v>1507</v>
      </c>
      <c r="C49" s="117" t="s">
        <v>165</v>
      </c>
      <c r="D49" s="55">
        <f>'Indicador Econónomico '!AF152</f>
        <v>1.0478984589675553</v>
      </c>
      <c r="E49" s="55">
        <f>'Inidicador Social '!AR152</f>
        <v>2.2753316493913678</v>
      </c>
      <c r="F49" s="55">
        <f>'Indicador Ambiental '!BD152</f>
        <v>1.3057563813582773</v>
      </c>
      <c r="G49" s="55">
        <f>'Indicador Institucional '!AA152</f>
        <v>3.1045049579706276</v>
      </c>
      <c r="H49" s="55">
        <f t="shared" si="1"/>
        <v>1.933372861921957</v>
      </c>
    </row>
    <row r="50" spans="2:8">
      <c r="B50" s="88">
        <v>1509</v>
      </c>
      <c r="C50" s="117" t="s">
        <v>163</v>
      </c>
      <c r="D50" s="55">
        <f>'Indicador Econónomico '!AF150</f>
        <v>1.0287484797800235</v>
      </c>
      <c r="E50" s="55">
        <f>'Inidicador Social '!AR150</f>
        <v>2.2279168553777775</v>
      </c>
      <c r="F50" s="55">
        <f>'Indicador Ambiental '!BD150</f>
        <v>1.1227610690681706</v>
      </c>
      <c r="G50" s="55">
        <f>'Indicador Institucional '!AA150</f>
        <v>1.0610179695780999</v>
      </c>
      <c r="H50" s="55">
        <f t="shared" si="1"/>
        <v>1.3601110934510179</v>
      </c>
    </row>
    <row r="51" spans="2:8">
      <c r="B51" s="88">
        <v>1601</v>
      </c>
      <c r="C51" s="117" t="s">
        <v>133</v>
      </c>
      <c r="D51" s="55">
        <f>'Indicador Econónomico '!AF119</f>
        <v>1.5091227668900795</v>
      </c>
      <c r="E51" s="55">
        <f>'Inidicador Social '!AR119</f>
        <v>2.8773399261544763</v>
      </c>
      <c r="F51" s="55">
        <f>'Indicador Ambiental '!BD119</f>
        <v>1.1362549548569207</v>
      </c>
      <c r="G51" s="55">
        <f>'Indicador Institucional '!AA119</f>
        <v>1.3524585053565155</v>
      </c>
      <c r="H51" s="55">
        <f t="shared" si="1"/>
        <v>1.718794038314498</v>
      </c>
    </row>
    <row r="52" spans="2:8">
      <c r="B52" s="88">
        <v>1602</v>
      </c>
      <c r="C52" s="117" t="s">
        <v>132</v>
      </c>
      <c r="D52" s="55">
        <f>'Indicador Econónomico '!AF118</f>
        <v>1.0521946462378322</v>
      </c>
      <c r="E52" s="55">
        <f>'Inidicador Social '!AR118</f>
        <v>2.2887347306221804</v>
      </c>
      <c r="F52" s="55">
        <f>'Indicador Ambiental '!BD118</f>
        <v>0.98587896471970693</v>
      </c>
      <c r="G52" s="55">
        <f>'Indicador Institucional '!AA118</f>
        <v>1.1973724428907084</v>
      </c>
      <c r="H52" s="55">
        <f t="shared" si="1"/>
        <v>1.3810451961176071</v>
      </c>
    </row>
    <row r="53" spans="2:8">
      <c r="B53" s="88">
        <v>1603</v>
      </c>
      <c r="C53" s="117" t="s">
        <v>134</v>
      </c>
      <c r="D53" s="55">
        <f>'Indicador Econónomico '!AF120</f>
        <v>1.0311922351623939</v>
      </c>
      <c r="E53" s="55">
        <f>'Inidicador Social '!AR120</f>
        <v>2.8723924759846269</v>
      </c>
      <c r="F53" s="55">
        <f>'Indicador Ambiental '!BD120</f>
        <v>0.95572285118266953</v>
      </c>
      <c r="G53" s="55">
        <f>'Indicador Institucional '!AA120</f>
        <v>1.0933812372215368</v>
      </c>
      <c r="H53" s="55">
        <f t="shared" si="1"/>
        <v>1.4881721998878068</v>
      </c>
    </row>
    <row r="54" spans="2:8">
      <c r="B54" s="88">
        <v>1604</v>
      </c>
      <c r="C54" s="117" t="s">
        <v>131</v>
      </c>
      <c r="D54" s="55">
        <f>'Indicador Econónomico '!AF117</f>
        <v>1.1017335799386268</v>
      </c>
      <c r="E54" s="55">
        <f>'Inidicador Social '!AR117</f>
        <v>2.3682293314979979</v>
      </c>
      <c r="F54" s="55">
        <f>'Indicador Ambiental '!BD117</f>
        <v>0.93799886423316126</v>
      </c>
      <c r="G54" s="55">
        <f>'Indicador Institucional '!AA117</f>
        <v>1.140954860309388</v>
      </c>
      <c r="H54" s="55">
        <f t="shared" si="1"/>
        <v>1.3872291589947934</v>
      </c>
    </row>
    <row r="55" spans="2:8">
      <c r="B55" s="88">
        <v>1702</v>
      </c>
      <c r="C55" s="117" t="s">
        <v>135</v>
      </c>
      <c r="D55" s="55">
        <f>'Indicador Econónomico '!AF121</f>
        <v>1.2126550513866321</v>
      </c>
      <c r="E55" s="55">
        <f>'Inidicador Social '!AR121</f>
        <v>2.0746986843626027</v>
      </c>
      <c r="F55" s="55">
        <f>'Indicador Ambiental '!BD121</f>
        <v>0.96337772593317894</v>
      </c>
      <c r="G55" s="55">
        <f>'Indicador Institucional '!AA121</f>
        <v>1.2381242566387027</v>
      </c>
      <c r="H55" s="55">
        <f t="shared" si="1"/>
        <v>1.3722139295802793</v>
      </c>
    </row>
    <row r="56" spans="2:8">
      <c r="B56" s="88">
        <v>1703</v>
      </c>
      <c r="C56" s="117" t="s">
        <v>136</v>
      </c>
      <c r="D56" s="55">
        <f>'Indicador Econónomico '!AF122</f>
        <v>1.6465956296848938</v>
      </c>
      <c r="E56" s="55">
        <f>'Inidicador Social '!AR122</f>
        <v>3.8725289537031431</v>
      </c>
      <c r="F56" s="55">
        <f>'Indicador Ambiental '!BD122</f>
        <v>1.0483115158057033</v>
      </c>
      <c r="G56" s="55">
        <f>'Indicador Institucional '!AA122</f>
        <v>1.3480867136345809</v>
      </c>
      <c r="H56" s="55">
        <f t="shared" si="1"/>
        <v>1.9788807032070803</v>
      </c>
    </row>
    <row r="57" spans="2:8">
      <c r="B57" s="88">
        <v>1704</v>
      </c>
      <c r="C57" s="117" t="s">
        <v>137</v>
      </c>
      <c r="D57" s="55">
        <f>'Indicador Econónomico '!AF123</f>
        <v>1.1453312521198706</v>
      </c>
      <c r="E57" s="55">
        <f>'Inidicador Social '!AR123</f>
        <v>2.6413846507491225</v>
      </c>
      <c r="F57" s="55">
        <f>'Indicador Ambiental '!BD123</f>
        <v>1.1356603212634033</v>
      </c>
      <c r="G57" s="55">
        <f>'Indicador Institucional '!AA123</f>
        <v>1.1602294009171479</v>
      </c>
      <c r="H57" s="55">
        <f t="shared" si="1"/>
        <v>1.5206514062623859</v>
      </c>
    </row>
    <row r="58" spans="2:8">
      <c r="B58" s="88">
        <v>1705</v>
      </c>
      <c r="C58" s="117" t="s">
        <v>141</v>
      </c>
      <c r="D58" s="55">
        <f>'Indicador Econónomico '!AF127</f>
        <v>1.6975296847321362</v>
      </c>
      <c r="E58" s="55">
        <f>'Inidicador Social '!AR127</f>
        <v>2.8790742659626489</v>
      </c>
      <c r="F58" s="55">
        <f>'Indicador Ambiental '!BD127</f>
        <v>1.4883751939291321</v>
      </c>
      <c r="G58" s="55">
        <f>'Indicador Institucional '!AA127</f>
        <v>1.9189814359173019</v>
      </c>
      <c r="H58" s="55">
        <f t="shared" si="1"/>
        <v>1.9959901451353048</v>
      </c>
    </row>
    <row r="59" spans="2:8">
      <c r="B59" s="88">
        <v>1707</v>
      </c>
      <c r="C59" s="117" t="s">
        <v>142</v>
      </c>
      <c r="D59" s="55">
        <f>'Indicador Econónomico '!AF128</f>
        <v>1.0566616033403067</v>
      </c>
      <c r="E59" s="55">
        <f>'Inidicador Social '!AR128</f>
        <v>1.9791068562824836</v>
      </c>
      <c r="F59" s="55">
        <f>'Indicador Ambiental '!BD128</f>
        <v>1.0438782807132394</v>
      </c>
      <c r="G59" s="55">
        <f>'Indicador Institucional '!AA128</f>
        <v>1.126947202608755</v>
      </c>
      <c r="H59" s="55">
        <f t="shared" si="1"/>
        <v>1.3016484857361963</v>
      </c>
    </row>
    <row r="60" spans="2:8">
      <c r="B60" s="88">
        <v>1708</v>
      </c>
      <c r="C60" s="117" t="s">
        <v>138</v>
      </c>
      <c r="D60" s="55">
        <f>'Indicador Econónomico '!AF124</f>
        <v>1.0386914756291883</v>
      </c>
      <c r="E60" s="55">
        <f>'Inidicador Social '!AR124</f>
        <v>2.5311687747843106</v>
      </c>
      <c r="F60" s="55">
        <f>'Indicador Ambiental '!BD124</f>
        <v>1.5321818617625753</v>
      </c>
      <c r="G60" s="55">
        <f>'Indicador Institucional '!AA124</f>
        <v>1.2899257102741484</v>
      </c>
      <c r="H60" s="55">
        <f t="shared" si="1"/>
        <v>1.5979919556125557</v>
      </c>
    </row>
    <row r="61" spans="2:8">
      <c r="B61" s="88">
        <v>1709</v>
      </c>
      <c r="C61" s="117" t="s">
        <v>139</v>
      </c>
      <c r="D61" s="55">
        <f>'Indicador Econónomico '!AF125</f>
        <v>1.1414752962848991</v>
      </c>
      <c r="E61" s="55">
        <f>'Inidicador Social '!AR125</f>
        <v>2.1456361286545311</v>
      </c>
      <c r="F61" s="55">
        <f>'Indicador Ambiental '!BD125</f>
        <v>1.0319610275113302</v>
      </c>
      <c r="G61" s="55">
        <f>'Indicador Institucional '!AA125</f>
        <v>1.1189240161098988</v>
      </c>
      <c r="H61" s="55">
        <f t="shared" si="1"/>
        <v>1.3594991171401649</v>
      </c>
    </row>
    <row r="62" spans="2:8">
      <c r="B62" s="88">
        <v>1801</v>
      </c>
      <c r="C62" s="117" t="s">
        <v>105</v>
      </c>
      <c r="D62" s="55">
        <f>'Indicador Econónomico '!AF91</f>
        <v>2.1355459710831037</v>
      </c>
      <c r="E62" s="55">
        <f>'Inidicador Social '!AR91</f>
        <v>3.8969970812736996</v>
      </c>
      <c r="F62" s="55">
        <f>'Indicador Ambiental '!BD91</f>
        <v>1.87520571273382</v>
      </c>
      <c r="G62" s="55">
        <f>'Indicador Institucional '!AA91</f>
        <v>2.3975025847937128</v>
      </c>
      <c r="H62" s="55">
        <f t="shared" si="1"/>
        <v>2.5763128374710842</v>
      </c>
    </row>
    <row r="63" spans="2:8">
      <c r="B63" s="88">
        <v>1802</v>
      </c>
      <c r="C63" s="117" t="s">
        <v>106</v>
      </c>
      <c r="D63" s="55">
        <f>'Indicador Econónomico '!AF92</f>
        <v>1.1701342473904208</v>
      </c>
      <c r="E63" s="55">
        <f>'Inidicador Social '!AR92</f>
        <v>2.846257361446598</v>
      </c>
      <c r="F63" s="55">
        <f>'Indicador Ambiental '!BD92</f>
        <v>1.1864468788980125</v>
      </c>
      <c r="G63" s="55">
        <f>'Indicador Institucional '!AA92</f>
        <v>1.1926933552163126</v>
      </c>
      <c r="H63" s="55">
        <f t="shared" si="1"/>
        <v>1.5988829607378359</v>
      </c>
    </row>
    <row r="64" spans="2:8">
      <c r="B64" s="88">
        <v>1803</v>
      </c>
      <c r="C64" s="117" t="s">
        <v>107</v>
      </c>
      <c r="D64" s="55">
        <f>'Indicador Econónomico '!AF93</f>
        <v>1.0223233289401554</v>
      </c>
      <c r="E64" s="55">
        <f>'Inidicador Social '!AR93</f>
        <v>2.0331363385756229</v>
      </c>
      <c r="F64" s="55">
        <f>'Indicador Ambiental '!BD93</f>
        <v>1.0591641977406705</v>
      </c>
      <c r="G64" s="55">
        <f>'Indicador Institucional '!AA93</f>
        <v>1.0811729731559818</v>
      </c>
      <c r="H64" s="55">
        <f t="shared" si="1"/>
        <v>1.2989492096031079</v>
      </c>
    </row>
    <row r="65" spans="2:8">
      <c r="B65" s="88">
        <v>1804</v>
      </c>
      <c r="C65" s="117" t="s">
        <v>108</v>
      </c>
      <c r="D65" s="55">
        <f>'Indicador Econónomico '!AF94</f>
        <v>1.044503387148604</v>
      </c>
      <c r="E65" s="55">
        <f>'Inidicador Social '!AR94</f>
        <v>2.2925835901602745</v>
      </c>
      <c r="F65" s="55">
        <f>'Indicador Ambiental '!BD94</f>
        <v>0.99503113169656798</v>
      </c>
      <c r="G65" s="55">
        <f>'Indicador Institucional '!AA94</f>
        <v>1.0758142388141536</v>
      </c>
      <c r="H65" s="55">
        <f t="shared" si="1"/>
        <v>1.3519830869549001</v>
      </c>
    </row>
    <row r="66" spans="2:8">
      <c r="B66" s="88">
        <v>1805</v>
      </c>
      <c r="C66" s="117" t="s">
        <v>109</v>
      </c>
      <c r="D66" s="55">
        <f>'Indicador Econónomico '!AF95</f>
        <v>1.085051784269577</v>
      </c>
      <c r="E66" s="55">
        <f>'Inidicador Social '!AR95</f>
        <v>2.3993661713316889</v>
      </c>
      <c r="F66" s="55">
        <f>'Indicador Ambiental '!BD95</f>
        <v>1.0675106210643148</v>
      </c>
      <c r="G66" s="55">
        <f>'Indicador Institucional '!AA95</f>
        <v>1.339532208965714</v>
      </c>
      <c r="H66" s="55">
        <f t="shared" si="1"/>
        <v>1.4728651964078239</v>
      </c>
    </row>
    <row r="67" spans="2:8">
      <c r="B67" s="88">
        <v>1806</v>
      </c>
      <c r="C67" s="117" t="s">
        <v>112</v>
      </c>
      <c r="D67" s="55">
        <f>'Indicador Econónomico '!AF98</f>
        <v>1.0545982332291646</v>
      </c>
      <c r="E67" s="55">
        <f>'Inidicador Social '!AR98</f>
        <v>2.3520197154177027</v>
      </c>
      <c r="F67" s="55">
        <f>'Indicador Ambiental '!BD98</f>
        <v>1.0003506519901053</v>
      </c>
      <c r="G67" s="55">
        <f>'Indicador Institucional '!AA98</f>
        <v>1.072019268081043</v>
      </c>
      <c r="H67" s="55">
        <f t="shared" ref="H67:H98" si="2">AVERAGE(D67:G67)</f>
        <v>1.3697469671795039</v>
      </c>
    </row>
    <row r="68" spans="2:8">
      <c r="B68" s="88">
        <v>1807</v>
      </c>
      <c r="C68" s="117" t="s">
        <v>110</v>
      </c>
      <c r="D68" s="55">
        <f>'Indicador Econónomico '!AF96</f>
        <v>1.5446995719758867</v>
      </c>
      <c r="E68" s="55">
        <f>'Inidicador Social '!AR96</f>
        <v>2.9265430730647601</v>
      </c>
      <c r="F68" s="55">
        <f>'Indicador Ambiental '!BD96</f>
        <v>1.5340463498713641</v>
      </c>
      <c r="G68" s="55">
        <f>'Indicador Institucional '!AA96</f>
        <v>1.2964689451034614</v>
      </c>
      <c r="H68" s="55">
        <f t="shared" si="2"/>
        <v>1.825439485003868</v>
      </c>
    </row>
    <row r="69" spans="2:8">
      <c r="B69" s="88">
        <v>1808</v>
      </c>
      <c r="C69" s="117" t="s">
        <v>111</v>
      </c>
      <c r="D69" s="55">
        <f>'Indicador Econónomico '!AF97</f>
        <v>1.169871673653891</v>
      </c>
      <c r="E69" s="55">
        <f>'Inidicador Social '!AR97</f>
        <v>2.4942298761367541</v>
      </c>
      <c r="F69" s="55">
        <f>'Indicador Ambiental '!BD97</f>
        <v>1.3112655334712662</v>
      </c>
      <c r="G69" s="55">
        <f>'Indicador Institucional '!AA97</f>
        <v>1.1662843132637661</v>
      </c>
      <c r="H69" s="55">
        <f t="shared" si="2"/>
        <v>1.5354128491314194</v>
      </c>
    </row>
    <row r="70" spans="2:8">
      <c r="B70" s="88">
        <v>1809</v>
      </c>
      <c r="C70" s="117" t="s">
        <v>113</v>
      </c>
      <c r="D70" s="55">
        <f>'Indicador Econónomico '!AF99</f>
        <v>1.041629519559701</v>
      </c>
      <c r="E70" s="55">
        <f>'Inidicador Social '!AR99</f>
        <v>2.2973324864077269</v>
      </c>
      <c r="F70" s="55">
        <f>'Indicador Ambiental '!BD99</f>
        <v>1.1088595606797427</v>
      </c>
      <c r="G70" s="55">
        <f>'Indicador Institucional '!AA99</f>
        <v>1.866016847949876</v>
      </c>
      <c r="H70" s="55">
        <f t="shared" si="2"/>
        <v>1.5784596036492615</v>
      </c>
    </row>
    <row r="71" spans="2:8">
      <c r="B71" s="88">
        <v>2101</v>
      </c>
      <c r="C71" s="117" t="s">
        <v>175</v>
      </c>
      <c r="D71" s="55">
        <f>'Indicador Econónomico '!AF162</f>
        <v>1.1732651602109407</v>
      </c>
      <c r="E71" s="55">
        <f>'Inidicador Social '!AR162</f>
        <v>3.7696279106489272</v>
      </c>
      <c r="F71" s="55">
        <f>'Indicador Ambiental '!BD162</f>
        <v>1.2785658296602767</v>
      </c>
      <c r="G71" s="55">
        <f>'Indicador Institucional '!AA162</f>
        <v>1.893864626065848</v>
      </c>
      <c r="H71" s="55">
        <f t="shared" si="2"/>
        <v>2.0288308816464982</v>
      </c>
    </row>
    <row r="72" spans="2:8">
      <c r="B72" s="88">
        <v>2102</v>
      </c>
      <c r="C72" s="117" t="s">
        <v>174</v>
      </c>
      <c r="D72" s="55">
        <f>'Indicador Econónomico '!AF161</f>
        <v>1.1854578374975675</v>
      </c>
      <c r="E72" s="55">
        <f>'Inidicador Social '!AR161</f>
        <v>2.9775057888168046</v>
      </c>
      <c r="F72" s="55">
        <f>'Indicador Ambiental '!BD161</f>
        <v>1.1643862725748031</v>
      </c>
      <c r="G72" s="55">
        <f>'Indicador Institucional '!AA161</f>
        <v>1.5278500100508465</v>
      </c>
      <c r="H72" s="55">
        <f t="shared" si="2"/>
        <v>1.7137999772350054</v>
      </c>
    </row>
    <row r="73" spans="2:8">
      <c r="B73" s="88">
        <v>2103</v>
      </c>
      <c r="C73" s="117" t="s">
        <v>176</v>
      </c>
      <c r="D73" s="55">
        <f>'Indicador Econónomico '!AF163</f>
        <v>1.1903251415491338</v>
      </c>
      <c r="E73" s="55">
        <f>'Inidicador Social '!AR163</f>
        <v>3.3998949552975866</v>
      </c>
      <c r="F73" s="55">
        <f>'Indicador Ambiental '!BD163</f>
        <v>1.1008598780984815</v>
      </c>
      <c r="G73" s="55">
        <f>'Indicador Institucional '!AA163</f>
        <v>1.616123386412851</v>
      </c>
      <c r="H73" s="55">
        <f t="shared" si="2"/>
        <v>1.8268008403395133</v>
      </c>
    </row>
    <row r="74" spans="2:8">
      <c r="B74" s="88">
        <v>2104</v>
      </c>
      <c r="C74" s="117" t="s">
        <v>177</v>
      </c>
      <c r="D74" s="55">
        <f>'Indicador Econónomico '!AF164</f>
        <v>1.5437409643652049</v>
      </c>
      <c r="E74" s="55">
        <f>'Inidicador Social '!AR164</f>
        <v>3.3692922942144277</v>
      </c>
      <c r="F74" s="55">
        <f>'Indicador Ambiental '!BD164</f>
        <v>1.0383487050143563</v>
      </c>
      <c r="G74" s="55">
        <f>'Indicador Institucional '!AA164</f>
        <v>1.6169574292598516</v>
      </c>
      <c r="H74" s="55">
        <f t="shared" si="2"/>
        <v>1.8920848482134602</v>
      </c>
    </row>
    <row r="75" spans="2:8">
      <c r="B75" s="88">
        <v>2105</v>
      </c>
      <c r="C75" s="117" t="s">
        <v>178</v>
      </c>
      <c r="D75" s="55">
        <f>'Indicador Econónomico '!AF165</f>
        <v>1.0514744008349732</v>
      </c>
      <c r="E75" s="55">
        <f>'Inidicador Social '!AR165</f>
        <v>2.7241821687023569</v>
      </c>
      <c r="F75" s="55">
        <f>'Indicador Ambiental '!BD165</f>
        <v>0.98126636196014771</v>
      </c>
      <c r="G75" s="55">
        <f>'Indicador Institucional '!AA165</f>
        <v>1.4832912098248672</v>
      </c>
      <c r="H75" s="55">
        <f t="shared" si="2"/>
        <v>1.5600535353305862</v>
      </c>
    </row>
    <row r="76" spans="2:8">
      <c r="B76" s="88">
        <v>2106</v>
      </c>
      <c r="C76" s="117" t="s">
        <v>172</v>
      </c>
      <c r="D76" s="55">
        <f>'Indicador Econónomico '!AF159</f>
        <v>1.113118468816523</v>
      </c>
      <c r="E76" s="55">
        <f>'Inidicador Social '!AR159</f>
        <v>2.9396208705893714</v>
      </c>
      <c r="F76" s="55">
        <f>'Indicador Ambiental '!BD159</f>
        <v>0.98438174639189713</v>
      </c>
      <c r="G76" s="55">
        <f>'Indicador Institucional '!AA159</f>
        <v>1.1068107216920386</v>
      </c>
      <c r="H76" s="55">
        <f t="shared" si="2"/>
        <v>1.5359829518724575</v>
      </c>
    </row>
    <row r="77" spans="2:8">
      <c r="B77" s="88">
        <v>2107</v>
      </c>
      <c r="C77" s="117" t="s">
        <v>173</v>
      </c>
      <c r="D77" s="55">
        <f>'Indicador Econónomico '!AF160</f>
        <v>1.097578514953798</v>
      </c>
      <c r="E77" s="55">
        <f>'Inidicador Social '!AR160</f>
        <v>3.7712986597591582</v>
      </c>
      <c r="F77" s="55">
        <f>'Indicador Ambiental '!BD160</f>
        <v>1.1386608687913531</v>
      </c>
      <c r="G77" s="55">
        <f>'Indicador Institucional '!AA160</f>
        <v>1.8253817138332344</v>
      </c>
      <c r="H77" s="55">
        <f t="shared" si="2"/>
        <v>1.958229939334386</v>
      </c>
    </row>
    <row r="78" spans="2:8">
      <c r="B78" s="88">
        <v>2201</v>
      </c>
      <c r="C78" s="117" t="s">
        <v>170</v>
      </c>
      <c r="D78" s="55">
        <f>'Indicador Econónomico '!AF157</f>
        <v>1.0222615997474147</v>
      </c>
      <c r="E78" s="55">
        <f>'Inidicador Social '!AR157</f>
        <v>3.6564010012876733</v>
      </c>
      <c r="F78" s="55">
        <f>'Indicador Ambiental '!BD157</f>
        <v>1.350838248052856</v>
      </c>
      <c r="G78" s="55">
        <f>'Indicador Institucional '!AA157</f>
        <v>1.6510065799566989</v>
      </c>
      <c r="H78" s="55">
        <f t="shared" si="2"/>
        <v>1.9201268572611605</v>
      </c>
    </row>
    <row r="79" spans="2:8">
      <c r="B79" s="88">
        <v>2202</v>
      </c>
      <c r="C79" s="117" t="s">
        <v>167</v>
      </c>
      <c r="D79" s="55">
        <f>'Indicador Econónomico '!AF154</f>
        <v>1.0918983109169031</v>
      </c>
      <c r="E79" s="55">
        <f>'Inidicador Social '!AR154</f>
        <v>3.002066712616756</v>
      </c>
      <c r="F79" s="55">
        <f>'Indicador Ambiental '!BD154</f>
        <v>1.0482249488049351</v>
      </c>
      <c r="G79" s="55">
        <f>'Indicador Institucional '!AA154</f>
        <v>1.3355268342000857</v>
      </c>
      <c r="H79" s="55">
        <f t="shared" si="2"/>
        <v>1.6194292016346701</v>
      </c>
    </row>
    <row r="80" spans="2:8">
      <c r="B80" s="88">
        <v>2203</v>
      </c>
      <c r="C80" s="117" t="s">
        <v>168</v>
      </c>
      <c r="D80" s="55">
        <f>'Indicador Econónomico '!AF155</f>
        <v>1.1755505872810867</v>
      </c>
      <c r="E80" s="55">
        <f>'Inidicador Social '!AR155</f>
        <v>3.1054767288535801</v>
      </c>
      <c r="F80" s="55">
        <f>'Indicador Ambiental '!BD155</f>
        <v>1.1645779031789307</v>
      </c>
      <c r="G80" s="55">
        <f>'Indicador Institucional '!AA155</f>
        <v>1.3532950160444648</v>
      </c>
      <c r="H80" s="55">
        <f t="shared" si="2"/>
        <v>1.6997250588395154</v>
      </c>
    </row>
    <row r="81" spans="2:8">
      <c r="B81" s="88">
        <v>2204</v>
      </c>
      <c r="C81" s="117" t="s">
        <v>169</v>
      </c>
      <c r="D81" s="55">
        <f>'Indicador Econónomico '!AF156</f>
        <v>1.0694743540792813</v>
      </c>
      <c r="E81" s="55">
        <f>'Inidicador Social '!AR156</f>
        <v>2.1303007050281635</v>
      </c>
      <c r="F81" s="55">
        <f>'Indicador Ambiental '!BD156</f>
        <v>1.2452618917416181</v>
      </c>
      <c r="G81" s="55">
        <f>'Indicador Institucional '!AA156</f>
        <v>1.2125145090835934</v>
      </c>
      <c r="H81" s="55">
        <f t="shared" si="2"/>
        <v>1.4143878649831643</v>
      </c>
    </row>
    <row r="82" spans="2:8">
      <c r="B82" s="88">
        <v>2301</v>
      </c>
      <c r="C82" s="117" t="s">
        <v>171</v>
      </c>
      <c r="D82" s="55">
        <f>'Indicador Econónomico '!AF158</f>
        <v>2.1293712284511992</v>
      </c>
      <c r="E82" s="55">
        <f>'Inidicador Social '!AR158</f>
        <v>2.2127380572995028</v>
      </c>
      <c r="F82" s="55">
        <f>'Indicador Ambiental '!BD158</f>
        <v>2.7894670977135707</v>
      </c>
      <c r="G82" s="55">
        <f>'Indicador Institucional '!AA158</f>
        <v>2.4888277067529554</v>
      </c>
      <c r="H82" s="55">
        <f t="shared" si="2"/>
        <v>2.405101022554307</v>
      </c>
    </row>
    <row r="83" spans="2:8">
      <c r="B83" s="88">
        <v>9001</v>
      </c>
      <c r="C83" s="91" t="s">
        <v>339</v>
      </c>
      <c r="D83" s="55">
        <f>'Indicador Econónomico '!AF225</f>
        <v>0.99679623374103166</v>
      </c>
      <c r="E83" s="55">
        <f>'Inidicador Social '!AR225</f>
        <v>0.84532155121173058</v>
      </c>
      <c r="F83" s="55">
        <f>'Indicador Ambiental '!BD225</f>
        <v>0.92991330068603351</v>
      </c>
      <c r="G83" s="55">
        <f>'Indicador Institucional '!AA225</f>
        <v>0.96740224774184724</v>
      </c>
      <c r="H83" s="55">
        <f t="shared" si="2"/>
        <v>0.93485833334516077</v>
      </c>
    </row>
    <row r="84" spans="2:8">
      <c r="B84" s="88">
        <v>9004</v>
      </c>
      <c r="C84" s="91" t="s">
        <v>340</v>
      </c>
      <c r="D84" s="55">
        <f>'Indicador Econónomico '!AF226</f>
        <v>0.99679623374103166</v>
      </c>
      <c r="E84" s="55">
        <f>'Inidicador Social '!AR226</f>
        <v>0.84532155121173058</v>
      </c>
      <c r="F84" s="55">
        <f>'Indicador Ambiental '!BD226</f>
        <v>0.92991330068603351</v>
      </c>
      <c r="G84" s="55">
        <f>'Indicador Institucional '!AA226</f>
        <v>0.96740224774184724</v>
      </c>
      <c r="H84" s="55">
        <f t="shared" si="2"/>
        <v>0.93485833334516077</v>
      </c>
    </row>
    <row r="85" spans="2:8">
      <c r="B85" s="88">
        <v>1701</v>
      </c>
      <c r="C85" s="117" t="s">
        <v>140</v>
      </c>
      <c r="D85" s="55">
        <f>'Indicador Econónomico '!AF126</f>
        <v>6.3574940412330996</v>
      </c>
      <c r="E85" s="55">
        <f>'Inidicador Social '!AR126</f>
        <v>5.1869711103078115</v>
      </c>
      <c r="F85" s="55">
        <f>'Indicador Ambiental '!BD126</f>
        <v>4.7743985561676014</v>
      </c>
      <c r="G85" s="55">
        <f>'Indicador Institucional '!AA126</f>
        <v>6.0645749074028652</v>
      </c>
      <c r="H85" s="55">
        <f t="shared" si="2"/>
        <v>5.5958596537778442</v>
      </c>
    </row>
    <row r="86" spans="2:8">
      <c r="B86" s="88">
        <v>808</v>
      </c>
      <c r="C86" s="117" t="s">
        <v>157</v>
      </c>
      <c r="D86" s="55">
        <f>'Indicador Econónomico '!AF144</f>
        <v>1.0972711446297814</v>
      </c>
      <c r="E86" s="55">
        <f>'Inidicador Social '!AR144</f>
        <v>2.0781791185338947</v>
      </c>
      <c r="F86" s="55">
        <f>'Indicador Ambiental '!BD144</f>
        <v>1.0463494831335034</v>
      </c>
      <c r="G86" s="55">
        <f>'Indicador Institucional '!AA144</f>
        <v>1.4470485976387375</v>
      </c>
      <c r="H86" s="55">
        <f t="shared" si="2"/>
        <v>1.4172120859839792</v>
      </c>
    </row>
    <row r="87" spans="2:8">
      <c r="B87" s="88">
        <v>101</v>
      </c>
      <c r="C87" s="117" t="s">
        <v>181</v>
      </c>
      <c r="D87" s="55">
        <f>'Indicador Econónomico '!AF168</f>
        <v>3.9496019614076046</v>
      </c>
      <c r="E87" s="55">
        <f>'Inidicador Social '!AR168</f>
        <v>4.7614303175700696</v>
      </c>
      <c r="F87" s="55">
        <f>'Indicador Ambiental '!BD168</f>
        <v>2.4449065618337555</v>
      </c>
      <c r="G87" s="55">
        <f>'Indicador Institucional '!AA168</f>
        <v>3.2595759600369223</v>
      </c>
      <c r="H87" s="55">
        <f t="shared" si="2"/>
        <v>3.6038787002120882</v>
      </c>
    </row>
    <row r="88" spans="2:8">
      <c r="B88" s="88">
        <v>102</v>
      </c>
      <c r="C88" s="117" t="s">
        <v>183</v>
      </c>
      <c r="D88" s="55">
        <f>'Indicador Econónomico '!AF170</f>
        <v>1.146304256131605</v>
      </c>
      <c r="E88" s="55">
        <f>'Inidicador Social '!AR170</f>
        <v>2.8630599283293101</v>
      </c>
      <c r="F88" s="55">
        <f>'Indicador Ambiental '!BD170</f>
        <v>1.0103800282912399</v>
      </c>
      <c r="G88" s="55">
        <f>'Indicador Institucional '!AA170</f>
        <v>1.0683775764579018</v>
      </c>
      <c r="H88" s="55">
        <f t="shared" si="2"/>
        <v>1.5220304473025144</v>
      </c>
    </row>
    <row r="89" spans="2:8">
      <c r="B89" s="88">
        <v>103</v>
      </c>
      <c r="C89" s="117" t="s">
        <v>185</v>
      </c>
      <c r="D89" s="55">
        <f>'Indicador Econónomico '!AF172</f>
        <v>1.0836026119208313</v>
      </c>
      <c r="E89" s="55">
        <f>'Inidicador Social '!AR172</f>
        <v>2.9700987885633108</v>
      </c>
      <c r="F89" s="55">
        <f>'Indicador Ambiental '!BD172</f>
        <v>0.97579813316898711</v>
      </c>
      <c r="G89" s="55">
        <f>'Indicador Institucional '!AA172</f>
        <v>1.2124783102908265</v>
      </c>
      <c r="H89" s="55">
        <f t="shared" si="2"/>
        <v>1.560494460985989</v>
      </c>
    </row>
    <row r="90" spans="2:8">
      <c r="B90" s="88">
        <v>105</v>
      </c>
      <c r="C90" s="117" t="s">
        <v>188</v>
      </c>
      <c r="D90" s="55">
        <f>'Indicador Econónomico '!AF175</f>
        <v>1.1216772592702438</v>
      </c>
      <c r="E90" s="55">
        <f>'Inidicador Social '!AR175</f>
        <v>2.4766029602662076</v>
      </c>
      <c r="F90" s="55">
        <f>'Indicador Ambiental '!BD175</f>
        <v>1.0046117199349653</v>
      </c>
      <c r="G90" s="55">
        <f>'Indicador Institucional '!AA175</f>
        <v>1.2062140723710499</v>
      </c>
      <c r="H90" s="55">
        <f t="shared" si="2"/>
        <v>1.4522765029606166</v>
      </c>
    </row>
    <row r="91" spans="2:8">
      <c r="B91" s="88">
        <v>106</v>
      </c>
      <c r="C91" s="117" t="s">
        <v>189</v>
      </c>
      <c r="D91" s="55">
        <f>'Indicador Econónomico '!AF176</f>
        <v>1.0504319836115619</v>
      </c>
      <c r="E91" s="55">
        <f>'Inidicador Social '!AR176</f>
        <v>2.9088936703316848</v>
      </c>
      <c r="F91" s="55">
        <f>'Indicador Ambiental '!BD176</f>
        <v>0.99986951588371209</v>
      </c>
      <c r="G91" s="55">
        <f>'Indicador Institucional '!AA176</f>
        <v>1.0748409775885812</v>
      </c>
      <c r="H91" s="55">
        <f t="shared" si="2"/>
        <v>1.5085090368538849</v>
      </c>
    </row>
    <row r="92" spans="2:8">
      <c r="B92" s="88">
        <v>107</v>
      </c>
      <c r="C92" s="117" t="s">
        <v>190</v>
      </c>
      <c r="D92" s="55">
        <f>'Indicador Econónomico '!AF177</f>
        <v>1.0365469015184441</v>
      </c>
      <c r="E92" s="55">
        <f>'Inidicador Social '!AR177</f>
        <v>3.2455347308932865</v>
      </c>
      <c r="F92" s="55">
        <f>'Indicador Ambiental '!BD177</f>
        <v>0.98127487267780167</v>
      </c>
      <c r="G92" s="55">
        <f>'Indicador Institucional '!AA177</f>
        <v>1.0281951617452783</v>
      </c>
      <c r="H92" s="55">
        <f t="shared" si="2"/>
        <v>1.5728879167087029</v>
      </c>
    </row>
    <row r="93" spans="2:8">
      <c r="B93" s="88">
        <v>108</v>
      </c>
      <c r="C93" s="117" t="s">
        <v>191</v>
      </c>
      <c r="D93" s="55">
        <f>'Indicador Econónomico '!AF178</f>
        <v>1.096046121594346</v>
      </c>
      <c r="E93" s="55">
        <f>'Inidicador Social '!AR178</f>
        <v>3.1567460711225799</v>
      </c>
      <c r="F93" s="55">
        <f>'Indicador Ambiental '!BD178</f>
        <v>1.1538102577020153</v>
      </c>
      <c r="G93" s="55">
        <f>'Indicador Institucional '!AA178</f>
        <v>1.0786166150184799</v>
      </c>
      <c r="H93" s="55">
        <f t="shared" si="2"/>
        <v>1.6213047663593554</v>
      </c>
    </row>
    <row r="94" spans="2:8">
      <c r="B94" s="88">
        <v>109</v>
      </c>
      <c r="C94" s="117" t="s">
        <v>193</v>
      </c>
      <c r="D94" s="55">
        <f>'Indicador Econónomico '!AF180</f>
        <v>1.0570242270783721</v>
      </c>
      <c r="E94" s="55">
        <f>'Inidicador Social '!AR180</f>
        <v>2.3658391862049521</v>
      </c>
      <c r="F94" s="55">
        <f>'Indicador Ambiental '!BD180</f>
        <v>0.9781536698581772</v>
      </c>
      <c r="G94" s="55">
        <f>'Indicador Institucional '!AA180</f>
        <v>1.0955861478385751</v>
      </c>
      <c r="H94" s="55">
        <f t="shared" si="2"/>
        <v>1.3741508077450193</v>
      </c>
    </row>
    <row r="95" spans="2:8">
      <c r="B95" s="88">
        <v>110</v>
      </c>
      <c r="C95" s="117" t="s">
        <v>187</v>
      </c>
      <c r="D95" s="55">
        <f>'Indicador Econónomico '!AF174</f>
        <v>1.0697370767142824</v>
      </c>
      <c r="E95" s="55">
        <f>'Inidicador Social '!AR174</f>
        <v>2.6962221711289871</v>
      </c>
      <c r="F95" s="55">
        <f>'Indicador Ambiental '!BD174</f>
        <v>0.95446456239788369</v>
      </c>
      <c r="G95" s="55">
        <f>'Indicador Institucional '!AA174</f>
        <v>1.0388965068068765</v>
      </c>
      <c r="H95" s="55">
        <f t="shared" si="2"/>
        <v>1.4398300792620076</v>
      </c>
    </row>
    <row r="96" spans="2:8">
      <c r="B96" s="88">
        <v>111</v>
      </c>
      <c r="C96" s="117" t="s">
        <v>180</v>
      </c>
      <c r="D96" s="55">
        <f>'Indicador Econónomico '!AF167</f>
        <v>1.070988134743343</v>
      </c>
      <c r="E96" s="55">
        <f>'Inidicador Social '!AR167</f>
        <v>2.2801736881348695</v>
      </c>
      <c r="F96" s="55">
        <f>'Indicador Ambiental '!BD167</f>
        <v>0.93693362246530054</v>
      </c>
      <c r="G96" s="55">
        <f>'Indicador Institucional '!AA167</f>
        <v>1.055283717309476</v>
      </c>
      <c r="H96" s="55">
        <f t="shared" si="2"/>
        <v>1.3358447906632474</v>
      </c>
    </row>
    <row r="97" spans="2:11">
      <c r="B97" s="88">
        <v>112</v>
      </c>
      <c r="C97" s="117" t="s">
        <v>182</v>
      </c>
      <c r="D97" s="55">
        <f>'Indicador Econónomico '!AF169</f>
        <v>1.0474208178515954</v>
      </c>
      <c r="E97" s="55">
        <f>'Inidicador Social '!AR169</f>
        <v>2.3713647879641684</v>
      </c>
      <c r="F97" s="55">
        <f>'Indicador Ambiental '!BD169</f>
        <v>0.99963480216025546</v>
      </c>
      <c r="G97" s="55">
        <f>'Indicador Institucional '!AA169</f>
        <v>1.0352270376301953</v>
      </c>
      <c r="H97" s="55">
        <f t="shared" si="2"/>
        <v>1.3634118614015533</v>
      </c>
    </row>
    <row r="98" spans="2:11">
      <c r="B98" s="88">
        <v>113</v>
      </c>
      <c r="C98" s="117" t="s">
        <v>192</v>
      </c>
      <c r="D98" s="55">
        <f>'Indicador Econónomico '!AF179</f>
        <v>1.1164112525362668</v>
      </c>
      <c r="E98" s="55">
        <f>'Inidicador Social '!AR179</f>
        <v>1.3794297764638233</v>
      </c>
      <c r="F98" s="55">
        <f>'Indicador Ambiental '!BD179</f>
        <v>0.93221553431781035</v>
      </c>
      <c r="G98" s="55">
        <f>'Indicador Institucional '!AA179</f>
        <v>1.0795204197370649</v>
      </c>
      <c r="H98" s="55">
        <f t="shared" si="2"/>
        <v>1.1268942457637412</v>
      </c>
    </row>
    <row r="99" spans="2:11">
      <c r="B99" s="88">
        <v>114</v>
      </c>
      <c r="C99" s="117" t="s">
        <v>184</v>
      </c>
      <c r="D99" s="55">
        <f>'Indicador Econónomico '!AF171</f>
        <v>1.0367401226356041</v>
      </c>
      <c r="E99" s="55">
        <f>'Inidicador Social '!AR171</f>
        <v>2.2572593581498288</v>
      </c>
      <c r="F99" s="55">
        <f>'Indicador Ambiental '!BD171</f>
        <v>0.93316941581448132</v>
      </c>
      <c r="G99" s="55">
        <f>'Indicador Institucional '!AA171</f>
        <v>1.3032234684694166</v>
      </c>
      <c r="H99" s="55">
        <f t="shared" ref="H99:H121" si="3">AVERAGE(D99:G99)</f>
        <v>1.3825980912673326</v>
      </c>
    </row>
    <row r="100" spans="2:11">
      <c r="B100" s="88">
        <v>115</v>
      </c>
      <c r="C100" s="117" t="s">
        <v>179</v>
      </c>
      <c r="D100" s="55">
        <f>'Indicador Econónomico '!AF166</f>
        <v>1.1003139847144237</v>
      </c>
      <c r="E100" s="55">
        <f>'Inidicador Social '!AR166</f>
        <v>2.1070823871856525</v>
      </c>
      <c r="F100" s="55">
        <f>'Indicador Ambiental '!BD166</f>
        <v>1.0366681946499059</v>
      </c>
      <c r="G100" s="55">
        <f>'Indicador Institucional '!AA166</f>
        <v>1.0939055208686053</v>
      </c>
      <c r="H100" s="55">
        <f t="shared" si="3"/>
        <v>1.3344925218546468</v>
      </c>
    </row>
    <row r="101" spans="2:11">
      <c r="B101" s="88">
        <v>301</v>
      </c>
      <c r="C101" s="117" t="s">
        <v>194</v>
      </c>
      <c r="D101" s="55">
        <f>'Indicador Econónomico '!AF181</f>
        <v>1.9269958003890093</v>
      </c>
      <c r="E101" s="55">
        <f>'Inidicador Social '!AR181</f>
        <v>3.5239051436976334</v>
      </c>
      <c r="F101" s="55">
        <f>'Indicador Ambiental '!BD181</f>
        <v>1.4683439887862606</v>
      </c>
      <c r="G101" s="55">
        <f>'Indicador Institucional '!AA181</f>
        <v>1.4414014353619518</v>
      </c>
      <c r="H101" s="55">
        <f t="shared" si="3"/>
        <v>2.0901615920587138</v>
      </c>
    </row>
    <row r="102" spans="2:11">
      <c r="B102" s="88">
        <v>302</v>
      </c>
      <c r="C102" s="117" t="s">
        <v>195</v>
      </c>
      <c r="D102" s="55">
        <f>'Indicador Econónomico '!AF182</f>
        <v>1.143478261363531</v>
      </c>
      <c r="E102" s="55">
        <f>'Inidicador Social '!AR182</f>
        <v>2.6008554997396542</v>
      </c>
      <c r="F102" s="55">
        <f>'Indicador Ambiental '!BD182</f>
        <v>1.0263712125556534</v>
      </c>
      <c r="G102" s="55">
        <f>'Indicador Institucional '!AA182</f>
        <v>1.1892807189727748</v>
      </c>
      <c r="H102" s="55">
        <f t="shared" si="3"/>
        <v>1.4899964231579033</v>
      </c>
    </row>
    <row r="103" spans="2:11">
      <c r="B103" s="88">
        <v>303</v>
      </c>
      <c r="C103" s="117" t="s">
        <v>196</v>
      </c>
      <c r="D103" s="55">
        <f>'Indicador Econónomico '!AF183</f>
        <v>1.5212345485023515</v>
      </c>
      <c r="E103" s="55">
        <f>'Inidicador Social '!AR183</f>
        <v>2.4415593937152678</v>
      </c>
      <c r="F103" s="55">
        <f>'Indicador Ambiental '!BD183</f>
        <v>0.94962744030690971</v>
      </c>
      <c r="G103" s="55">
        <f>'Indicador Institucional '!AA183</f>
        <v>1.4786929293245243</v>
      </c>
      <c r="H103" s="55">
        <f t="shared" si="3"/>
        <v>1.5977785779622633</v>
      </c>
    </row>
    <row r="104" spans="2:11">
      <c r="B104" s="88">
        <v>304</v>
      </c>
      <c r="C104" s="117" t="s">
        <v>199</v>
      </c>
      <c r="D104" s="55">
        <f>'Indicador Econónomico '!AF186</f>
        <v>1.2185578221499687</v>
      </c>
      <c r="E104" s="55">
        <f>'Inidicador Social '!AR186</f>
        <v>2.0848446948848602</v>
      </c>
      <c r="F104" s="55">
        <f>'Indicador Ambiental '!BD186</f>
        <v>1.1528269205455051</v>
      </c>
      <c r="G104" s="55">
        <f>'Indicador Institucional '!AA186</f>
        <v>1.3284517631602635</v>
      </c>
      <c r="H104" s="55">
        <f t="shared" si="3"/>
        <v>1.4461703001851494</v>
      </c>
    </row>
    <row r="105" spans="2:11">
      <c r="B105" s="88">
        <v>305</v>
      </c>
      <c r="C105" s="117" t="s">
        <v>198</v>
      </c>
      <c r="D105" s="55">
        <f>'Indicador Econónomico '!AF185</f>
        <v>1.0591578471552732</v>
      </c>
      <c r="E105" s="55">
        <f>'Inidicador Social '!AR185</f>
        <v>2.3520439197641103</v>
      </c>
      <c r="F105" s="55">
        <f>'Indicador Ambiental '!BD185</f>
        <v>0.94452516198331393</v>
      </c>
      <c r="G105" s="55">
        <f>'Indicador Institucional '!AA185</f>
        <v>1.0917834273765878</v>
      </c>
      <c r="H105" s="55">
        <f t="shared" si="3"/>
        <v>1.3618775890698214</v>
      </c>
    </row>
    <row r="106" spans="2:11">
      <c r="B106" s="88">
        <v>306</v>
      </c>
      <c r="C106" s="117" t="s">
        <v>197</v>
      </c>
      <c r="D106" s="55">
        <f>'Indicador Econónomico '!AF184</f>
        <v>1.0692732221847887</v>
      </c>
      <c r="E106" s="55">
        <f>'Inidicador Social '!AR184</f>
        <v>2.8530408596075096</v>
      </c>
      <c r="F106" s="55">
        <f>'Indicador Ambiental '!BD184</f>
        <v>1.0400967042797327</v>
      </c>
      <c r="G106" s="55">
        <f>'Indicador Institucional '!AA184</f>
        <v>1.0754898409436033</v>
      </c>
      <c r="H106" s="55">
        <f t="shared" si="3"/>
        <v>1.5094751567539086</v>
      </c>
    </row>
    <row r="107" spans="2:11">
      <c r="B107" s="88">
        <v>307</v>
      </c>
      <c r="C107" s="117" t="s">
        <v>200</v>
      </c>
      <c r="D107" s="55">
        <f>'Indicador Econónomico '!AF187</f>
        <v>1.0350117194459858</v>
      </c>
      <c r="E107" s="55">
        <f>'Inidicador Social '!AR187</f>
        <v>2.3238838136861126</v>
      </c>
      <c r="F107" s="55">
        <f>'Indicador Ambiental '!BD187</f>
        <v>1.0119489431991682</v>
      </c>
      <c r="G107" s="55">
        <f>'Indicador Institucional '!AA187</f>
        <v>1.0224481455834769</v>
      </c>
      <c r="H107" s="55">
        <f t="shared" si="3"/>
        <v>1.3483231554786859</v>
      </c>
    </row>
    <row r="108" spans="2:11">
      <c r="B108" s="88">
        <v>701</v>
      </c>
      <c r="C108" s="117" t="s">
        <v>50</v>
      </c>
      <c r="D108" s="55">
        <f>'Indicador Econónomico '!AF36</f>
        <v>1.9784659305673111</v>
      </c>
      <c r="E108" s="55">
        <f>'Inidicador Social '!AR36</f>
        <v>2.5710669552724696</v>
      </c>
      <c r="F108" s="55">
        <f>'Indicador Ambiental '!BD36</f>
        <v>0.94945879452590898</v>
      </c>
      <c r="G108" s="55">
        <f>'Indicador Institucional '!AA36</f>
        <v>2.2010110718956906</v>
      </c>
      <c r="H108" s="55">
        <f t="shared" si="3"/>
        <v>1.9250006880653452</v>
      </c>
    </row>
    <row r="109" spans="2:11" ht="15">
      <c r="B109" s="88">
        <v>703</v>
      </c>
      <c r="C109" s="117" t="s">
        <v>44</v>
      </c>
      <c r="D109" s="55">
        <f>'Indicador Econónomico '!AF30</f>
        <v>1.0159936941705843</v>
      </c>
      <c r="E109" s="55">
        <f>'Inidicador Social '!AR30</f>
        <v>2.8779684497903304</v>
      </c>
      <c r="F109" s="55">
        <f>'Indicador Ambiental '!BD30</f>
        <v>1.2809939074042618</v>
      </c>
      <c r="G109" s="55">
        <f>'Indicador Institucional '!AA30</f>
        <v>1.0357984870683448</v>
      </c>
      <c r="H109" s="55">
        <f t="shared" si="3"/>
        <v>1.5526886346083801</v>
      </c>
      <c r="K109" s="68"/>
    </row>
    <row r="110" spans="2:11">
      <c r="B110" s="88">
        <v>704</v>
      </c>
      <c r="C110" s="117" t="s">
        <v>45</v>
      </c>
      <c r="D110" s="55">
        <f>'Indicador Econónomico '!AF31</f>
        <v>1.0284399680232001</v>
      </c>
      <c r="E110" s="55">
        <f>'Inidicador Social '!AR31</f>
        <v>2.8611414518582561</v>
      </c>
      <c r="F110" s="55">
        <f>'Indicador Ambiental '!BD31</f>
        <v>0.97750242174020319</v>
      </c>
      <c r="G110" s="55">
        <f>'Indicador Institucional '!AA31</f>
        <v>1.0258848814122834</v>
      </c>
      <c r="H110" s="55">
        <f t="shared" si="3"/>
        <v>1.4732421807584857</v>
      </c>
    </row>
    <row r="111" spans="2:11">
      <c r="B111" s="88">
        <v>705</v>
      </c>
      <c r="C111" s="117" t="s">
        <v>46</v>
      </c>
      <c r="D111" s="55">
        <f>'Indicador Econónomico '!AF32</f>
        <v>1.0446532865169427</v>
      </c>
      <c r="E111" s="55">
        <f>'Inidicador Social '!AR32</f>
        <v>2.0805315081587747</v>
      </c>
      <c r="F111" s="55">
        <f>'Indicador Ambiental '!BD32</f>
        <v>1.1141848282646278</v>
      </c>
      <c r="G111" s="55">
        <f>'Indicador Institucional '!AA32</f>
        <v>1.0552827975462515</v>
      </c>
      <c r="H111" s="55">
        <f t="shared" si="3"/>
        <v>1.323663105121649</v>
      </c>
    </row>
    <row r="112" spans="2:11">
      <c r="B112" s="88">
        <v>706</v>
      </c>
      <c r="C112" s="117" t="s">
        <v>47</v>
      </c>
      <c r="D112" s="55">
        <f>'Indicador Econónomico '!AF33</f>
        <v>1.3269358489518952</v>
      </c>
      <c r="E112" s="55">
        <f>'Inidicador Social '!AR33</f>
        <v>2.2360215838377244</v>
      </c>
      <c r="F112" s="55">
        <f>'Indicador Ambiental '!BD33</f>
        <v>1.2060946022717534</v>
      </c>
      <c r="G112" s="55">
        <f>'Indicador Institucional '!AA33</f>
        <v>1.4983527560823229</v>
      </c>
      <c r="H112" s="55">
        <f t="shared" si="3"/>
        <v>1.5668511977859239</v>
      </c>
    </row>
    <row r="113" spans="2:8">
      <c r="B113" s="88">
        <v>708</v>
      </c>
      <c r="C113" s="117" t="s">
        <v>51</v>
      </c>
      <c r="D113" s="55">
        <f>'Indicador Econónomico '!AF37</f>
        <v>1.023201485944943</v>
      </c>
      <c r="E113" s="55">
        <f>'Inidicador Social '!AR37</f>
        <v>2.9014798791470495</v>
      </c>
      <c r="F113" s="55">
        <f>'Indicador Ambiental '!BD37</f>
        <v>0.96281754304870082</v>
      </c>
      <c r="G113" s="55">
        <f>'Indicador Institucional '!AA37</f>
        <v>1.0495765164363116</v>
      </c>
      <c r="H113" s="55">
        <f t="shared" si="3"/>
        <v>1.4842688561442512</v>
      </c>
    </row>
    <row r="114" spans="2:8">
      <c r="B114" s="88">
        <v>709</v>
      </c>
      <c r="C114" s="117" t="s">
        <v>52</v>
      </c>
      <c r="D114" s="55">
        <f>'Indicador Econónomico '!AF38</f>
        <v>1.3617207763292962</v>
      </c>
      <c r="E114" s="55">
        <f>'Inidicador Social '!AR38</f>
        <v>2.4429690502686863</v>
      </c>
      <c r="F114" s="55">
        <f>'Indicador Ambiental '!BD38</f>
        <v>0.97023027304647547</v>
      </c>
      <c r="G114" s="55">
        <f>'Indicador Institucional '!AA38</f>
        <v>1.3941171625596567</v>
      </c>
      <c r="H114" s="55">
        <f t="shared" si="3"/>
        <v>1.5422593155510287</v>
      </c>
    </row>
    <row r="115" spans="2:8">
      <c r="B115" s="88">
        <v>710</v>
      </c>
      <c r="C115" s="117" t="s">
        <v>53</v>
      </c>
      <c r="D115" s="55">
        <f>'Indicador Econónomico '!AF39</f>
        <v>1.1374996062200036</v>
      </c>
      <c r="E115" s="55">
        <f>'Inidicador Social '!AR39</f>
        <v>1.7146241672696281</v>
      </c>
      <c r="F115" s="55">
        <f>'Indicador Ambiental '!BD39</f>
        <v>1.0844240765813373</v>
      </c>
      <c r="G115" s="55">
        <f>'Indicador Institucional '!AA39</f>
        <v>1.1394281369938581</v>
      </c>
      <c r="H115" s="55">
        <f t="shared" si="3"/>
        <v>1.2689939967662069</v>
      </c>
    </row>
    <row r="116" spans="2:8">
      <c r="B116" s="88">
        <v>711</v>
      </c>
      <c r="C116" s="117" t="s">
        <v>54</v>
      </c>
      <c r="D116" s="55">
        <f>'Indicador Econónomico '!AF40</f>
        <v>1.0479503352246384</v>
      </c>
      <c r="E116" s="55">
        <f>'Inidicador Social '!AR40</f>
        <v>2.1729491911726497</v>
      </c>
      <c r="F116" s="55">
        <f>'Indicador Ambiental '!BD40</f>
        <v>1.0839168352525839</v>
      </c>
      <c r="G116" s="55">
        <f>'Indicador Institucional '!AA40</f>
        <v>1.0683948984324951</v>
      </c>
      <c r="H116" s="55">
        <f t="shared" si="3"/>
        <v>1.3433028150205917</v>
      </c>
    </row>
    <row r="117" spans="2:8">
      <c r="B117" s="88">
        <v>712</v>
      </c>
      <c r="C117" s="117" t="s">
        <v>55</v>
      </c>
      <c r="D117" s="55">
        <f>'Indicador Econónomico '!AF41</f>
        <v>1.1251654497735228</v>
      </c>
      <c r="E117" s="55">
        <f>'Inidicador Social '!AR41</f>
        <v>2.4259913063814667</v>
      </c>
      <c r="F117" s="55">
        <f>'Indicador Ambiental '!BD41</f>
        <v>1.0236048391194643</v>
      </c>
      <c r="G117" s="55">
        <f>'Indicador Institucional '!AA41</f>
        <v>1.2226638282677322</v>
      </c>
      <c r="H117" s="55">
        <f t="shared" si="3"/>
        <v>1.4493563558855467</v>
      </c>
    </row>
    <row r="118" spans="2:8">
      <c r="B118" s="88">
        <v>713</v>
      </c>
      <c r="C118" s="117" t="s">
        <v>56</v>
      </c>
      <c r="D118" s="55">
        <f>'Indicador Econónomico '!AF42</f>
        <v>1.0773179065695584</v>
      </c>
      <c r="E118" s="55">
        <f>'Inidicador Social '!AR42</f>
        <v>2.829158652039756</v>
      </c>
      <c r="F118" s="55">
        <f>'Indicador Ambiental '!BD42</f>
        <v>0.94242197233270775</v>
      </c>
      <c r="G118" s="55">
        <f>'Indicador Institucional '!AA42</f>
        <v>1.1095110070933041</v>
      </c>
      <c r="H118" s="55">
        <f t="shared" si="3"/>
        <v>1.4896023845088315</v>
      </c>
    </row>
    <row r="119" spans="2:8">
      <c r="B119" s="88">
        <v>714</v>
      </c>
      <c r="C119" s="117" t="s">
        <v>49</v>
      </c>
      <c r="D119" s="55">
        <f>'Indicador Econónomico '!AF35</f>
        <v>1.0522693116220123</v>
      </c>
      <c r="E119" s="55">
        <f>'Inidicador Social '!AR35</f>
        <v>2.3016728125326562</v>
      </c>
      <c r="F119" s="55">
        <f>'Indicador Ambiental '!BD35</f>
        <v>1.0790981305029383</v>
      </c>
      <c r="G119" s="55">
        <f>'Indicador Institucional '!AA35</f>
        <v>1.0849012247526091</v>
      </c>
      <c r="H119" s="55">
        <f t="shared" si="3"/>
        <v>1.379485369852554</v>
      </c>
    </row>
    <row r="120" spans="2:8" ht="13.5" thickBot="1">
      <c r="B120" s="88">
        <v>901</v>
      </c>
      <c r="C120" s="117" t="s">
        <v>28</v>
      </c>
      <c r="D120" s="55">
        <f>'Indicador Econónomico '!AF14</f>
        <v>0.99679623374103166</v>
      </c>
      <c r="E120" s="55">
        <f>'Inidicador Social '!AR14</f>
        <v>0.84532155121173058</v>
      </c>
      <c r="F120" s="55">
        <f>'Indicador Ambiental '!BD14</f>
        <v>0.92991330068603351</v>
      </c>
      <c r="G120" s="55">
        <f>'Indicador Institucional '!AA14</f>
        <v>0.96740224774184724</v>
      </c>
      <c r="H120" s="55">
        <f t="shared" si="3"/>
        <v>0.93485833334516077</v>
      </c>
    </row>
    <row r="121" spans="2:8">
      <c r="B121" s="88">
        <v>902</v>
      </c>
      <c r="C121" s="116" t="s">
        <v>19</v>
      </c>
      <c r="D121" s="55">
        <f>'Indicador Econónomico '!AF4</f>
        <v>1.0331812314016848</v>
      </c>
      <c r="E121" s="55">
        <f>'Inidicador Social '!AR4</f>
        <v>2.2515965222343057</v>
      </c>
      <c r="F121" s="55">
        <f>'Indicador Ambiental '!BD4</f>
        <v>0.93216849615011454</v>
      </c>
      <c r="G121" s="55">
        <f>'Indicador Institucional '!AA4</f>
        <v>1.6519771197270741</v>
      </c>
      <c r="H121" s="55">
        <f t="shared" si="3"/>
        <v>1.4672308423782947</v>
      </c>
    </row>
    <row r="122" spans="2:8">
      <c r="B122" s="88">
        <v>903</v>
      </c>
      <c r="C122" s="117" t="s">
        <v>20</v>
      </c>
      <c r="D122" s="55">
        <f>'Indicador Econónomico '!AF5</f>
        <v>1.0890475917990838</v>
      </c>
      <c r="E122" s="55">
        <f>'Inidicador Social '!AR5</f>
        <v>2.3401954652510315</v>
      </c>
      <c r="F122" s="55">
        <f>'Indicador Ambiental '!BD5</f>
        <v>1.0002473056630663</v>
      </c>
      <c r="G122" s="55">
        <f>'Indicador Institucional '!AA5</f>
        <v>1.2268420300065586</v>
      </c>
      <c r="H122" s="55">
        <f t="shared" ref="H122:H226" si="4">AVERAGE(D122:G122)</f>
        <v>1.414083098179935</v>
      </c>
    </row>
    <row r="123" spans="2:8">
      <c r="B123" s="88">
        <v>904</v>
      </c>
      <c r="C123" s="117" t="s">
        <v>21</v>
      </c>
      <c r="D123" s="55">
        <f>'Indicador Econónomico '!AF6</f>
        <v>1.0943011546878045</v>
      </c>
      <c r="E123" s="55">
        <f>'Inidicador Social '!AR6</f>
        <v>2.4301059342687039</v>
      </c>
      <c r="F123" s="55">
        <f>'Indicador Ambiental '!BD6</f>
        <v>1.1793454510926951</v>
      </c>
      <c r="G123" s="55">
        <f>'Indicador Institucional '!AA6</f>
        <v>1.3392754478841769</v>
      </c>
      <c r="H123" s="55">
        <f t="shared" si="4"/>
        <v>1.510756996983345</v>
      </c>
    </row>
    <row r="124" spans="2:8">
      <c r="B124" s="88">
        <v>905</v>
      </c>
      <c r="C124" s="117" t="s">
        <v>22</v>
      </c>
      <c r="D124" s="55">
        <f>'Indicador Econónomico '!AF8</f>
        <v>1.1881847874647928</v>
      </c>
      <c r="E124" s="55">
        <f>'Inidicador Social '!AR8</f>
        <v>2.1206061946724177</v>
      </c>
      <c r="F124" s="55">
        <f>'Indicador Ambiental '!BD8</f>
        <v>1.1699285518044495</v>
      </c>
      <c r="G124" s="55">
        <f>'Indicador Institucional '!AA8</f>
        <v>1.1703247515722095</v>
      </c>
      <c r="H124" s="55">
        <f t="shared" si="4"/>
        <v>1.4122610713784676</v>
      </c>
    </row>
    <row r="125" spans="2:8">
      <c r="B125" s="88">
        <v>906</v>
      </c>
      <c r="C125" s="117" t="s">
        <v>23</v>
      </c>
      <c r="D125" s="55">
        <f>'Indicador Econónomico '!AF9</f>
        <v>1.2631199668660604</v>
      </c>
      <c r="E125" s="55">
        <f>'Inidicador Social '!AR9</f>
        <v>2.4437461497024771</v>
      </c>
      <c r="F125" s="55">
        <f>'Indicador Ambiental '!BD9</f>
        <v>1.2348001160797437</v>
      </c>
      <c r="G125" s="55">
        <f>'Indicador Institucional '!AA9</f>
        <v>1.4087373985236116</v>
      </c>
      <c r="H125" s="55">
        <f t="shared" si="4"/>
        <v>1.5876009077929734</v>
      </c>
    </row>
    <row r="126" spans="2:8">
      <c r="B126" s="88">
        <v>907</v>
      </c>
      <c r="C126" s="117" t="s">
        <v>24</v>
      </c>
      <c r="D126" s="55">
        <f>'Indicador Econónomico '!AF10</f>
        <v>1.3048338455843358</v>
      </c>
      <c r="E126" s="55">
        <f>'Inidicador Social '!AR10</f>
        <v>2.5142735014414943</v>
      </c>
      <c r="F126" s="55">
        <f>'Indicador Ambiental '!BD10</f>
        <v>1.1623386828296456</v>
      </c>
      <c r="G126" s="55">
        <f>'Indicador Institucional '!AA10</f>
        <v>1.7140027545478889</v>
      </c>
      <c r="H126" s="55">
        <f t="shared" si="4"/>
        <v>1.6738621961008411</v>
      </c>
    </row>
    <row r="127" spans="2:8">
      <c r="B127" s="88">
        <v>908</v>
      </c>
      <c r="C127" s="117" t="s">
        <v>25</v>
      </c>
      <c r="D127" s="55">
        <f>'Indicador Econónomico '!AF11</f>
        <v>1.0808086009339275</v>
      </c>
      <c r="E127" s="55">
        <f>'Inidicador Social '!AR11</f>
        <v>2.8824838044111214</v>
      </c>
      <c r="F127" s="55">
        <f>'Indicador Ambiental '!BD11</f>
        <v>1.0478163534455909</v>
      </c>
      <c r="G127" s="55">
        <f>'Indicador Institucional '!AA11</f>
        <v>1.2805503507617717</v>
      </c>
      <c r="H127" s="55">
        <f t="shared" si="4"/>
        <v>1.5729147773881029</v>
      </c>
    </row>
    <row r="128" spans="2:8">
      <c r="B128" s="88">
        <v>909</v>
      </c>
      <c r="C128" s="117" t="s">
        <v>26</v>
      </c>
      <c r="D128" s="55">
        <f>'Indicador Econónomico '!AF12</f>
        <v>1.0940714926769946</v>
      </c>
      <c r="E128" s="55">
        <f>'Inidicador Social '!AR12</f>
        <v>2.5505778726601855</v>
      </c>
      <c r="F128" s="55">
        <f>'Indicador Ambiental '!BD12</f>
        <v>0.9620791013687614</v>
      </c>
      <c r="G128" s="55">
        <f>'Indicador Institucional '!AA12</f>
        <v>1.3978806197520608</v>
      </c>
      <c r="H128" s="55">
        <f t="shared" si="4"/>
        <v>1.5011522716145007</v>
      </c>
    </row>
    <row r="129" spans="2:8">
      <c r="B129" s="88">
        <v>910</v>
      </c>
      <c r="C129" s="117" t="s">
        <v>32</v>
      </c>
      <c r="D129" s="55">
        <f>'Indicador Econónomico '!AF18</f>
        <v>1.4293361066314481</v>
      </c>
      <c r="E129" s="55">
        <f>'Inidicador Social '!AR18</f>
        <v>2.9320609959258599</v>
      </c>
      <c r="F129" s="55">
        <f>'Indicador Ambiental '!BD18</f>
        <v>1.0507246728447028</v>
      </c>
      <c r="G129" s="55">
        <f>'Indicador Institucional '!AA18</f>
        <v>1.7065940109026139</v>
      </c>
      <c r="H129" s="55">
        <f t="shared" ref="H129:H137" si="5">AVERAGE(D129:G129)</f>
        <v>1.779678946576156</v>
      </c>
    </row>
    <row r="130" spans="2:8">
      <c r="B130" s="88">
        <v>911</v>
      </c>
      <c r="C130" s="117" t="s">
        <v>33</v>
      </c>
      <c r="D130" s="55">
        <f>'Indicador Econónomico '!AF19</f>
        <v>1.3927619527311816</v>
      </c>
      <c r="E130" s="55">
        <f>'Inidicador Social '!AR19</f>
        <v>3.1498703268381227</v>
      </c>
      <c r="F130" s="55">
        <f>'Indicador Ambiental '!BD19</f>
        <v>1.1378702616787524</v>
      </c>
      <c r="G130" s="55">
        <f>'Indicador Institucional '!AA19</f>
        <v>1.3646526181764325</v>
      </c>
      <c r="H130" s="55">
        <f t="shared" si="5"/>
        <v>1.7612887898561222</v>
      </c>
    </row>
    <row r="131" spans="2:8">
      <c r="B131" s="88">
        <v>912</v>
      </c>
      <c r="C131" s="117" t="s">
        <v>34</v>
      </c>
      <c r="D131" s="55">
        <f>'Indicador Econónomico '!AF20</f>
        <v>1.1144461855863759</v>
      </c>
      <c r="E131" s="55">
        <f>'Inidicador Social '!AR20</f>
        <v>2.8843057753920762</v>
      </c>
      <c r="F131" s="55">
        <f>'Indicador Ambiental '!BD20</f>
        <v>1.2665698249346777</v>
      </c>
      <c r="G131" s="55">
        <f>'Indicador Institucional '!AA20</f>
        <v>1.2119565428831167</v>
      </c>
      <c r="H131" s="55">
        <f t="shared" si="5"/>
        <v>1.6193195821990616</v>
      </c>
    </row>
    <row r="132" spans="2:8">
      <c r="B132" s="88">
        <v>913</v>
      </c>
      <c r="C132" s="117" t="s">
        <v>36</v>
      </c>
      <c r="D132" s="55">
        <f>'Indicador Econónomico '!AF22</f>
        <v>1.0100697694599183</v>
      </c>
      <c r="E132" s="55">
        <f>'Inidicador Social '!AR22</f>
        <v>2.2836110462164885</v>
      </c>
      <c r="F132" s="55">
        <f>'Indicador Ambiental '!BD22</f>
        <v>1.0216867861756256</v>
      </c>
      <c r="G132" s="55">
        <f>'Indicador Institucional '!AA22</f>
        <v>3.1344616986164699</v>
      </c>
      <c r="H132" s="55">
        <f t="shared" si="5"/>
        <v>1.8624573251171257</v>
      </c>
    </row>
    <row r="133" spans="2:8">
      <c r="B133" s="88">
        <v>914</v>
      </c>
      <c r="C133" s="117" t="s">
        <v>37</v>
      </c>
      <c r="D133" s="55">
        <f>'Indicador Econónomico '!AF23</f>
        <v>1.4522983219826509</v>
      </c>
      <c r="E133" s="55">
        <f>'Inidicador Social '!AR23</f>
        <v>2.5850189620394999</v>
      </c>
      <c r="F133" s="55">
        <f>'Indicador Ambiental '!BD23</f>
        <v>1.2731019586765717</v>
      </c>
      <c r="G133" s="55">
        <f>'Indicador Institucional '!AA23</f>
        <v>1.1195426811924536</v>
      </c>
      <c r="H133" s="55">
        <f t="shared" si="5"/>
        <v>1.6074904809727939</v>
      </c>
    </row>
    <row r="134" spans="2:8">
      <c r="B134" s="88">
        <v>916</v>
      </c>
      <c r="C134" s="117" t="s">
        <v>39</v>
      </c>
      <c r="D134" s="55">
        <f>'Indicador Econónomico '!AF25</f>
        <v>1.2484256779010039</v>
      </c>
      <c r="E134" s="55">
        <f>'Inidicador Social '!AR25</f>
        <v>2.8734330071396479</v>
      </c>
      <c r="F134" s="55">
        <f>'Indicador Ambiental '!BD25</f>
        <v>1.1223000982464519</v>
      </c>
      <c r="G134" s="55">
        <f>'Indicador Institucional '!AA25</f>
        <v>1.9961779027818709</v>
      </c>
      <c r="H134" s="55">
        <f t="shared" si="5"/>
        <v>1.8100841715172435</v>
      </c>
    </row>
    <row r="135" spans="2:8">
      <c r="B135" s="88">
        <v>918</v>
      </c>
      <c r="C135" s="117" t="s">
        <v>41</v>
      </c>
      <c r="D135" s="55">
        <f>'Indicador Econónomico '!AF27</f>
        <v>1.0986756066632046</v>
      </c>
      <c r="E135" s="55">
        <f>'Inidicador Social '!AR27</f>
        <v>2.3823617683975682</v>
      </c>
      <c r="F135" s="55">
        <f>'Indicador Ambiental '!BD27</f>
        <v>1.1116459310139777</v>
      </c>
      <c r="G135" s="55">
        <f>'Indicador Institucional '!AA27</f>
        <v>1.1942945309318429</v>
      </c>
      <c r="H135" s="55">
        <f t="shared" si="5"/>
        <v>1.4467444592516483</v>
      </c>
    </row>
    <row r="136" spans="2:8">
      <c r="B136" s="88">
        <v>919</v>
      </c>
      <c r="C136" s="117" t="s">
        <v>38</v>
      </c>
      <c r="D136" s="55">
        <f>'Indicador Econónomico '!AF24</f>
        <v>1.1789642197674721</v>
      </c>
      <c r="E136" s="55">
        <f>'Inidicador Social '!AR24</f>
        <v>2.093979003831564</v>
      </c>
      <c r="F136" s="55">
        <f>'Indicador Ambiental '!BD24</f>
        <v>1.6030039517636832</v>
      </c>
      <c r="G136" s="55">
        <f>'Indicador Institucional '!AA24</f>
        <v>1.6806639110130865</v>
      </c>
      <c r="H136" s="55">
        <f t="shared" si="5"/>
        <v>1.6391527715939513</v>
      </c>
    </row>
    <row r="137" spans="2:8">
      <c r="B137" s="88">
        <v>920</v>
      </c>
      <c r="C137" s="117" t="s">
        <v>40</v>
      </c>
      <c r="D137" s="55">
        <f>'Indicador Econónomico '!AF26</f>
        <v>1.1218547961679803</v>
      </c>
      <c r="E137" s="55">
        <f>'Inidicador Social '!AR26</f>
        <v>2.4465973451685645</v>
      </c>
      <c r="F137" s="55">
        <f>'Indicador Ambiental '!BD26</f>
        <v>1.0359436933011894</v>
      </c>
      <c r="G137" s="55">
        <f>'Indicador Institucional '!AA26</f>
        <v>1.2824332857955307</v>
      </c>
      <c r="H137" s="55">
        <f t="shared" si="5"/>
        <v>1.4717072801083162</v>
      </c>
    </row>
    <row r="138" spans="2:8">
      <c r="B138" s="88">
        <v>921</v>
      </c>
      <c r="C138" s="117" t="s">
        <v>27</v>
      </c>
      <c r="D138" s="55">
        <f>'Indicador Econónomico '!AF13</f>
        <v>1.0565656630591411</v>
      </c>
      <c r="E138" s="55">
        <f>'Inidicador Social '!AR13</f>
        <v>2.1436545127679536</v>
      </c>
      <c r="F138" s="55">
        <f>'Indicador Ambiental '!BD13</f>
        <v>1.4821769406958645</v>
      </c>
      <c r="G138" s="55">
        <f>'Indicador Institucional '!AA13</f>
        <v>1.3369379956276009</v>
      </c>
      <c r="H138" s="55">
        <f t="shared" si="4"/>
        <v>1.50483377803764</v>
      </c>
    </row>
    <row r="139" spans="2:8">
      <c r="B139" s="88">
        <v>922</v>
      </c>
      <c r="C139" s="117" t="s">
        <v>42</v>
      </c>
      <c r="D139" s="55">
        <f>'Indicador Econónomico '!AF28</f>
        <v>1.0348155633351841</v>
      </c>
      <c r="E139" s="55">
        <f>'Inidicador Social '!AR28</f>
        <v>2.3094391128395979</v>
      </c>
      <c r="F139" s="55">
        <f>'Indicador Ambiental '!BD28</f>
        <v>1.020814264607927</v>
      </c>
      <c r="G139" s="55">
        <f>'Indicador Institucional '!AA28</f>
        <v>1.1477598099829189</v>
      </c>
      <c r="H139" s="55">
        <f>AVERAGE(D139:G139)</f>
        <v>1.378207187691407</v>
      </c>
    </row>
    <row r="140" spans="2:8">
      <c r="B140" s="88">
        <v>923</v>
      </c>
      <c r="C140" s="117" t="s">
        <v>31</v>
      </c>
      <c r="D140" s="55">
        <f>'Indicador Econónomico '!AF17</f>
        <v>1.0503387114573033</v>
      </c>
      <c r="E140" s="55">
        <f>'Inidicador Social '!AR17</f>
        <v>2.4306459079225915</v>
      </c>
      <c r="F140" s="55">
        <f>'Indicador Ambiental '!BD17</f>
        <v>1.056992609295357</v>
      </c>
      <c r="G140" s="55">
        <f>'Indicador Institucional '!AA17</f>
        <v>1.0975984303361266</v>
      </c>
      <c r="H140" s="55">
        <f>AVERAGE(D140:G140)</f>
        <v>1.4088939147528445</v>
      </c>
    </row>
    <row r="141" spans="2:8">
      <c r="B141" s="88">
        <v>924</v>
      </c>
      <c r="C141" s="117" t="s">
        <v>30</v>
      </c>
      <c r="D141" s="55">
        <f>'Indicador Econónomico '!AF16</f>
        <v>1.0839798445604498</v>
      </c>
      <c r="E141" s="55">
        <f>'Inidicador Social '!AR16</f>
        <v>2.4172805819599259</v>
      </c>
      <c r="F141" s="55">
        <f>'Indicador Ambiental '!BD16</f>
        <v>1.23342158179615</v>
      </c>
      <c r="G141" s="55">
        <f>'Indicador Institucional '!AA16</f>
        <v>1.3716460077002888</v>
      </c>
      <c r="H141" s="55">
        <f>AVERAGE(D141:G141)</f>
        <v>1.5265820040042035</v>
      </c>
    </row>
    <row r="142" spans="2:8">
      <c r="B142" s="88">
        <v>925</v>
      </c>
      <c r="C142" s="117" t="s">
        <v>35</v>
      </c>
      <c r="D142" s="55">
        <f>'Indicador Econónomico '!AF21</f>
        <v>1.16060177396014</v>
      </c>
      <c r="E142" s="55">
        <f>'Inidicador Social '!AR21</f>
        <v>2.4281664771374416</v>
      </c>
      <c r="F142" s="55">
        <f>'Indicador Ambiental '!BD21</f>
        <v>1.1559628160327418</v>
      </c>
      <c r="G142" s="55">
        <f>'Indicador Institucional '!AA21</f>
        <v>1.1326330592861391</v>
      </c>
      <c r="H142" s="55">
        <f>AVERAGE(D142:G142)</f>
        <v>1.4693410316041156</v>
      </c>
    </row>
    <row r="143" spans="2:8">
      <c r="B143" s="88">
        <v>927</v>
      </c>
      <c r="C143" s="117" t="s">
        <v>356</v>
      </c>
      <c r="D143" s="55">
        <f>'Indicador Econónomico '!AF7</f>
        <v>1.0432297944059568</v>
      </c>
      <c r="E143" s="55">
        <f>'Inidicador Social '!AR7</f>
        <v>2.4176914620281935</v>
      </c>
      <c r="F143" s="55">
        <f>'Indicador Ambiental '!BD7</f>
        <v>0.98548687038481531</v>
      </c>
      <c r="G143" s="55">
        <f>'Indicador Institucional '!AA7</f>
        <v>1.0768318675199906</v>
      </c>
      <c r="H143" s="55">
        <f>AVERAGE(D143:G143)</f>
        <v>1.3808099985847391</v>
      </c>
    </row>
    <row r="144" spans="2:8">
      <c r="B144" s="88">
        <v>928</v>
      </c>
      <c r="C144" s="117" t="s">
        <v>29</v>
      </c>
      <c r="D144" s="55">
        <f>'Indicador Econónomico '!AF15</f>
        <v>1.0824568774155983</v>
      </c>
      <c r="E144" s="55">
        <f>'Inidicador Social '!AR15</f>
        <v>1.9654187168076132</v>
      </c>
      <c r="F144" s="55">
        <f>'Indicador Ambiental '!BD15</f>
        <v>0.94123754571901552</v>
      </c>
      <c r="G144" s="55">
        <f>'Indicador Institucional '!AA15</f>
        <v>1.2958378012717287</v>
      </c>
      <c r="H144" s="55">
        <f t="shared" si="4"/>
        <v>1.3212377353034888</v>
      </c>
    </row>
    <row r="145" spans="2:8">
      <c r="B145" s="88">
        <v>1101</v>
      </c>
      <c r="C145" s="117" t="s">
        <v>207</v>
      </c>
      <c r="D145" s="55">
        <f>'Indicador Econónomico '!AF194</f>
        <v>3.1319615205305071</v>
      </c>
      <c r="E145" s="55">
        <f>'Inidicador Social '!AR194</f>
        <v>3.9774396386688626</v>
      </c>
      <c r="F145" s="55">
        <f>'Indicador Ambiental '!BD194</f>
        <v>2.7381458105675587</v>
      </c>
      <c r="G145" s="55">
        <f>'Indicador Institucional '!AA194</f>
        <v>2.3068301932144775</v>
      </c>
      <c r="H145" s="55">
        <f>AVERAGE(D145:G145)</f>
        <v>3.0385942907453516</v>
      </c>
    </row>
    <row r="146" spans="2:8">
      <c r="B146" s="88">
        <v>1102</v>
      </c>
      <c r="C146" s="117" t="s">
        <v>201</v>
      </c>
      <c r="D146" s="55">
        <f>'Indicador Econónomico '!AF188</f>
        <v>1.0914777272971776</v>
      </c>
      <c r="E146" s="55">
        <f>'Inidicador Social '!AR188</f>
        <v>2.4847036272244813</v>
      </c>
      <c r="F146" s="55">
        <f>'Indicador Ambiental '!BD188</f>
        <v>1.365926590591944</v>
      </c>
      <c r="G146" s="55">
        <f>'Indicador Institucional '!AA188</f>
        <v>1.1320799965126118</v>
      </c>
      <c r="H146" s="55">
        <f t="shared" ref="H146:H159" si="6">AVERAGE(D146:G146)</f>
        <v>1.5185469854065539</v>
      </c>
    </row>
    <row r="147" spans="2:8">
      <c r="B147" s="88">
        <v>1103</v>
      </c>
      <c r="C147" s="117" t="s">
        <v>202</v>
      </c>
      <c r="D147" s="55">
        <f>'Indicador Econónomico '!AF189</f>
        <v>1.1788463366840909</v>
      </c>
      <c r="E147" s="55">
        <f>'Inidicador Social '!AR189</f>
        <v>1.899730940311305</v>
      </c>
      <c r="F147" s="55">
        <f>'Indicador Ambiental '!BD189</f>
        <v>0.97793818003172006</v>
      </c>
      <c r="G147" s="55">
        <f>'Indicador Institucional '!AA189</f>
        <v>1.4471835873905987</v>
      </c>
      <c r="H147" s="55">
        <f t="shared" si="6"/>
        <v>1.3759247611044287</v>
      </c>
    </row>
    <row r="148" spans="2:8">
      <c r="B148" s="88">
        <v>1104</v>
      </c>
      <c r="C148" s="117" t="s">
        <v>203</v>
      </c>
      <c r="D148" s="55">
        <f>'Indicador Econónomico '!AF190</f>
        <v>1.234512829580924</v>
      </c>
      <c r="E148" s="55">
        <f>'Inidicador Social '!AR190</f>
        <v>2.8922981389404718</v>
      </c>
      <c r="F148" s="55">
        <f>'Indicador Ambiental '!BD190</f>
        <v>1.2279117854219053</v>
      </c>
      <c r="G148" s="55">
        <f>'Indicador Institucional '!AA190</f>
        <v>1.1233642302587394</v>
      </c>
      <c r="H148" s="55">
        <f t="shared" si="6"/>
        <v>1.61952174605051</v>
      </c>
    </row>
    <row r="149" spans="2:8">
      <c r="B149" s="88">
        <v>1105</v>
      </c>
      <c r="C149" s="117" t="s">
        <v>204</v>
      </c>
      <c r="D149" s="55">
        <f>'Indicador Econónomico '!AF191</f>
        <v>1.2156084343715359</v>
      </c>
      <c r="E149" s="55">
        <f>'Inidicador Social '!AR191</f>
        <v>2.5638000568873514</v>
      </c>
      <c r="F149" s="55">
        <f>'Indicador Ambiental '!BD191</f>
        <v>0.95447911334954749</v>
      </c>
      <c r="G149" s="55">
        <f>'Indicador Institucional '!AA191</f>
        <v>1.1383164480926118</v>
      </c>
      <c r="H149" s="55">
        <f t="shared" si="6"/>
        <v>1.4680510131752615</v>
      </c>
    </row>
    <row r="150" spans="2:8">
      <c r="B150" s="88">
        <v>1106</v>
      </c>
      <c r="C150" s="117" t="s">
        <v>205</v>
      </c>
      <c r="D150" s="55">
        <f>'Indicador Econónomico '!AF192</f>
        <v>1.0887405692260201</v>
      </c>
      <c r="E150" s="55">
        <f>'Inidicador Social '!AR192</f>
        <v>3.1722510729860063</v>
      </c>
      <c r="F150" s="55">
        <f>'Indicador Ambiental '!BD192</f>
        <v>1.2411943159049363</v>
      </c>
      <c r="G150" s="55">
        <f>'Indicador Institucional '!AA192</f>
        <v>1.1005752674558997</v>
      </c>
      <c r="H150" s="55">
        <f t="shared" si="6"/>
        <v>1.6506903063932157</v>
      </c>
    </row>
    <row r="151" spans="2:8">
      <c r="B151" s="88">
        <v>1107</v>
      </c>
      <c r="C151" s="117" t="s">
        <v>206</v>
      </c>
      <c r="D151" s="55">
        <f>'Indicador Econónomico '!AF193</f>
        <v>1.0963879182402145</v>
      </c>
      <c r="E151" s="55">
        <f>'Inidicador Social '!AR193</f>
        <v>3.3785446095595919</v>
      </c>
      <c r="F151" s="55">
        <f>'Indicador Ambiental '!BD193</f>
        <v>1.0327584860740859</v>
      </c>
      <c r="G151" s="55">
        <f>'Indicador Institucional '!AA193</f>
        <v>1.070643942557667</v>
      </c>
      <c r="H151" s="55">
        <f t="shared" si="6"/>
        <v>1.6445837391078899</v>
      </c>
    </row>
    <row r="152" spans="2:8">
      <c r="B152" s="88">
        <v>1108</v>
      </c>
      <c r="C152" s="117" t="s">
        <v>208</v>
      </c>
      <c r="D152" s="55">
        <f>'Indicador Econónomico '!AF195</f>
        <v>1.0880598249529474</v>
      </c>
      <c r="E152" s="55">
        <f>'Inidicador Social '!AR195</f>
        <v>1.688308272480245</v>
      </c>
      <c r="F152" s="55">
        <f>'Indicador Ambiental '!BD195</f>
        <v>1.0581258085151641</v>
      </c>
      <c r="G152" s="55">
        <f>'Indicador Institucional '!AA195</f>
        <v>1.0870109307139544</v>
      </c>
      <c r="H152" s="55">
        <f t="shared" si="6"/>
        <v>1.2303762091655777</v>
      </c>
    </row>
    <row r="153" spans="2:8">
      <c r="B153" s="88">
        <v>1109</v>
      </c>
      <c r="C153" s="117" t="s">
        <v>209</v>
      </c>
      <c r="D153" s="55">
        <f>'Indicador Econónomico '!AF197</f>
        <v>1.3186886032334018</v>
      </c>
      <c r="E153" s="55">
        <f>'Inidicador Social '!AR197</f>
        <v>2.4878990712216891</v>
      </c>
      <c r="F153" s="55">
        <f>'Indicador Ambiental '!BD197</f>
        <v>0.9885574676842509</v>
      </c>
      <c r="G153" s="55">
        <f>'Indicador Institucional '!AA197</f>
        <v>1.2088946539335881</v>
      </c>
      <c r="H153" s="55">
        <f t="shared" ref="H153:H158" si="7">AVERAGE(D153:G153)</f>
        <v>1.5010099490182325</v>
      </c>
    </row>
    <row r="154" spans="2:8">
      <c r="B154" s="88">
        <v>1110</v>
      </c>
      <c r="C154" s="117" t="s">
        <v>211</v>
      </c>
      <c r="D154" s="55">
        <f>'Indicador Econónomico '!AF199</f>
        <v>1.1416030003369988</v>
      </c>
      <c r="E154" s="55">
        <f>'Inidicador Social '!AR199</f>
        <v>2.5942295465753125</v>
      </c>
      <c r="F154" s="55">
        <f>'Indicador Ambiental '!BD199</f>
        <v>0.99599815976832762</v>
      </c>
      <c r="G154" s="55">
        <f>'Indicador Institucional '!AA199</f>
        <v>1.1094873521348871</v>
      </c>
      <c r="H154" s="55">
        <f t="shared" si="7"/>
        <v>1.4603295147038815</v>
      </c>
    </row>
    <row r="155" spans="2:8">
      <c r="B155" s="88">
        <v>1111</v>
      </c>
      <c r="C155" s="117" t="s">
        <v>213</v>
      </c>
      <c r="D155" s="55">
        <f>'Indicador Econónomico '!AF201</f>
        <v>1.1092238617049219</v>
      </c>
      <c r="E155" s="55">
        <f>'Inidicador Social '!AR201</f>
        <v>2.8601143102782323</v>
      </c>
      <c r="F155" s="55">
        <f>'Indicador Ambiental '!BD201</f>
        <v>1.1295957098965641</v>
      </c>
      <c r="G155" s="55">
        <f>'Indicador Institucional '!AA201</f>
        <v>1.1769407409443635</v>
      </c>
      <c r="H155" s="55">
        <f t="shared" si="7"/>
        <v>1.5689686557060205</v>
      </c>
    </row>
    <row r="156" spans="2:8">
      <c r="B156" s="88">
        <v>1112</v>
      </c>
      <c r="C156" s="117" t="s">
        <v>214</v>
      </c>
      <c r="D156" s="55">
        <f>'Indicador Econónomico '!AF202</f>
        <v>1.0798705032824119</v>
      </c>
      <c r="E156" s="55">
        <f>'Inidicador Social '!AR202</f>
        <v>2.8223857468909346</v>
      </c>
      <c r="F156" s="55">
        <f>'Indicador Ambiental '!BD202</f>
        <v>0.93709880805187995</v>
      </c>
      <c r="G156" s="55">
        <f>'Indicador Institucional '!AA202</f>
        <v>1.067428297847413</v>
      </c>
      <c r="H156" s="55">
        <f t="shared" si="7"/>
        <v>1.4766958390181599</v>
      </c>
    </row>
    <row r="157" spans="2:8">
      <c r="B157" s="88">
        <v>1113</v>
      </c>
      <c r="C157" s="117" t="s">
        <v>215</v>
      </c>
      <c r="D157" s="55">
        <f>'Indicador Econónomico '!AF203</f>
        <v>1.35852855746874</v>
      </c>
      <c r="E157" s="55">
        <f>'Inidicador Social '!AR203</f>
        <v>2.5721375674702784</v>
      </c>
      <c r="F157" s="55">
        <f>'Indicador Ambiental '!BD203</f>
        <v>0.95515294095680037</v>
      </c>
      <c r="G157" s="55">
        <f>'Indicador Institucional '!AA203</f>
        <v>1.1030366260166351</v>
      </c>
      <c r="H157" s="55">
        <f t="shared" si="7"/>
        <v>1.4972139229781136</v>
      </c>
    </row>
    <row r="158" spans="2:8">
      <c r="B158" s="88">
        <v>1115</v>
      </c>
      <c r="C158" s="117" t="s">
        <v>212</v>
      </c>
      <c r="D158" s="55">
        <f>'Indicador Econónomico '!AF200</f>
        <v>1.2043618553403459</v>
      </c>
      <c r="E158" s="55">
        <f>'Inidicador Social '!AR200</f>
        <v>2.7179747587597358</v>
      </c>
      <c r="F158" s="55">
        <f>'Indicador Ambiental '!BD200</f>
        <v>1.0373428744640145</v>
      </c>
      <c r="G158" s="55">
        <f>'Indicador Institucional '!AA200</f>
        <v>1.0466861637411609</v>
      </c>
      <c r="H158" s="55">
        <f t="shared" si="7"/>
        <v>1.5015914130763144</v>
      </c>
    </row>
    <row r="159" spans="2:8">
      <c r="B159" s="88">
        <v>1116</v>
      </c>
      <c r="C159" s="117" t="s">
        <v>81</v>
      </c>
      <c r="D159" s="55">
        <f>'Indicador Econónomico '!AF196</f>
        <v>1.1632997143889308</v>
      </c>
      <c r="E159" s="55">
        <f>'Inidicador Social '!AR196</f>
        <v>2.7801153896618578</v>
      </c>
      <c r="F159" s="55">
        <f>'Indicador Ambiental '!BD196</f>
        <v>0.96109118226725754</v>
      </c>
      <c r="G159" s="55">
        <f>'Indicador Institucional '!AA196</f>
        <v>1.0247903251584811</v>
      </c>
      <c r="H159" s="55">
        <f t="shared" si="6"/>
        <v>1.4823241528691318</v>
      </c>
    </row>
    <row r="160" spans="2:8">
      <c r="B160" s="88">
        <v>1201</v>
      </c>
      <c r="C160" s="117" t="s">
        <v>58</v>
      </c>
      <c r="D160" s="55">
        <f>'Indicador Econónomico '!AF44</f>
        <v>1.347766279611003</v>
      </c>
      <c r="E160" s="55">
        <f>'Inidicador Social '!AR44</f>
        <v>2.814199900009025</v>
      </c>
      <c r="F160" s="55">
        <f>'Indicador Ambiental '!BD44</f>
        <v>1.2611464770504981</v>
      </c>
      <c r="G160" s="55">
        <f>'Indicador Institucional '!AA44</f>
        <v>1.8692854567293333</v>
      </c>
      <c r="H160" s="55">
        <f t="shared" ref="H160:H191" si="8">AVERAGE(D160:G160)</f>
        <v>1.8230995283499647</v>
      </c>
    </row>
    <row r="161" spans="2:8">
      <c r="B161" s="88">
        <v>1202</v>
      </c>
      <c r="C161" s="117" t="s">
        <v>57</v>
      </c>
      <c r="D161" s="55">
        <f>'Indicador Econónomico '!AF43</f>
        <v>1.116513410500537</v>
      </c>
      <c r="E161" s="55">
        <f>'Inidicador Social '!AR43</f>
        <v>2.1512915643364621</v>
      </c>
      <c r="F161" s="55">
        <f>'Indicador Ambiental '!BD43</f>
        <v>1.053104945735327</v>
      </c>
      <c r="G161" s="55">
        <f>'Indicador Institucional '!AA43</f>
        <v>1.3961348216070208</v>
      </c>
      <c r="H161" s="55">
        <f t="shared" si="8"/>
        <v>1.4292611855448367</v>
      </c>
    </row>
    <row r="162" spans="2:8">
      <c r="B162" s="88">
        <v>1203</v>
      </c>
      <c r="C162" s="117" t="s">
        <v>61</v>
      </c>
      <c r="D162" s="55">
        <f>'Indicador Econónomico '!AF47</f>
        <v>1.0411032967008671</v>
      </c>
      <c r="E162" s="55">
        <f>'Inidicador Social '!AR47</f>
        <v>2.6280561969126492</v>
      </c>
      <c r="F162" s="55">
        <f>'Indicador Ambiental '!BD47</f>
        <v>1.1044678629953684</v>
      </c>
      <c r="G162" s="55">
        <f>'Indicador Institucional '!AA47</f>
        <v>1.1056078532334934</v>
      </c>
      <c r="H162" s="55">
        <f t="shared" si="8"/>
        <v>1.4698088024605946</v>
      </c>
    </row>
    <row r="163" spans="2:8">
      <c r="B163" s="88">
        <v>1204</v>
      </c>
      <c r="C163" s="117" t="s">
        <v>63</v>
      </c>
      <c r="D163" s="55">
        <f>'Indicador Econónomico '!AF49</f>
        <v>1.0483844683566619</v>
      </c>
      <c r="E163" s="55">
        <f>'Inidicador Social '!AR49</f>
        <v>2.4865914643940679</v>
      </c>
      <c r="F163" s="55">
        <f>'Indicador Ambiental '!BD49</f>
        <v>1.1063670519646953</v>
      </c>
      <c r="G163" s="55">
        <f>'Indicador Institucional '!AA49</f>
        <v>1.4487605666651022</v>
      </c>
      <c r="H163" s="55">
        <f t="shared" si="8"/>
        <v>1.522525887845132</v>
      </c>
    </row>
    <row r="164" spans="2:8">
      <c r="B164" s="88">
        <v>1205</v>
      </c>
      <c r="C164" s="117" t="s">
        <v>64</v>
      </c>
      <c r="D164" s="55">
        <f>'Indicador Econónomico '!AF50</f>
        <v>1.4597647542790355</v>
      </c>
      <c r="E164" s="55">
        <f>'Inidicador Social '!AR50</f>
        <v>2.8210860373030386</v>
      </c>
      <c r="F164" s="55">
        <f>'Indicador Ambiental '!BD50</f>
        <v>1.1377288370144651</v>
      </c>
      <c r="G164" s="55">
        <f>'Indicador Institucional '!AA50</f>
        <v>1.6846692532231629</v>
      </c>
      <c r="H164" s="55">
        <f t="shared" si="8"/>
        <v>1.7758122204549254</v>
      </c>
    </row>
    <row r="165" spans="2:8">
      <c r="B165" s="88">
        <v>1206</v>
      </c>
      <c r="C165" s="117" t="s">
        <v>66</v>
      </c>
      <c r="D165" s="55">
        <f>'Indicador Econónomico '!AF52</f>
        <v>1.1292935833918107</v>
      </c>
      <c r="E165" s="55">
        <f>'Inidicador Social '!AR52</f>
        <v>2.9226594617936725</v>
      </c>
      <c r="F165" s="55">
        <f>'Indicador Ambiental '!BD52</f>
        <v>1.0368423196570298</v>
      </c>
      <c r="G165" s="55">
        <f>'Indicador Institucional '!AA52</f>
        <v>1.1471458786755049</v>
      </c>
      <c r="H165" s="55">
        <f t="shared" si="8"/>
        <v>1.5589853108795044</v>
      </c>
    </row>
    <row r="166" spans="2:8">
      <c r="B166" s="88">
        <v>1207</v>
      </c>
      <c r="C166" s="117" t="s">
        <v>68</v>
      </c>
      <c r="D166" s="55">
        <f>'Indicador Econónomico '!AF54</f>
        <v>1.1348515689216632</v>
      </c>
      <c r="E166" s="55">
        <f>'Inidicador Social '!AR54</f>
        <v>2.4950181062571128</v>
      </c>
      <c r="F166" s="55">
        <f>'Indicador Ambiental '!BD54</f>
        <v>1.3097249758827287</v>
      </c>
      <c r="G166" s="55">
        <f>'Indicador Institucional '!AA54</f>
        <v>1.3258789641162609</v>
      </c>
      <c r="H166" s="55">
        <f t="shared" si="8"/>
        <v>1.5663684037944414</v>
      </c>
    </row>
    <row r="167" spans="2:8">
      <c r="B167" s="88">
        <v>1208</v>
      </c>
      <c r="C167" s="117" t="s">
        <v>69</v>
      </c>
      <c r="D167" s="55">
        <f>'Indicador Econónomico '!AF55</f>
        <v>1.169522431039836</v>
      </c>
      <c r="E167" s="55">
        <f>'Inidicador Social '!AR55</f>
        <v>2.2680669985752688</v>
      </c>
      <c r="F167" s="55">
        <f>'Indicador Ambiental '!BD55</f>
        <v>1.370621550242803</v>
      </c>
      <c r="G167" s="55">
        <f>'Indicador Institucional '!AA55</f>
        <v>1.761376846896165</v>
      </c>
      <c r="H167" s="55">
        <f t="shared" si="8"/>
        <v>1.6423969566885182</v>
      </c>
    </row>
    <row r="168" spans="2:8">
      <c r="B168" s="88">
        <v>1209</v>
      </c>
      <c r="C168" s="117" t="s">
        <v>62</v>
      </c>
      <c r="D168" s="55">
        <f>'Indicador Econónomico '!AF48</f>
        <v>1.1571655971466317</v>
      </c>
      <c r="E168" s="55">
        <f>'Inidicador Social '!AR48</f>
        <v>2.8322932432997154</v>
      </c>
      <c r="F168" s="55">
        <f>'Indicador Ambiental '!BD48</f>
        <v>1.1235970184599682</v>
      </c>
      <c r="G168" s="55">
        <f>'Indicador Institucional '!AA48</f>
        <v>1.506931430143291</v>
      </c>
      <c r="H168" s="55">
        <f t="shared" si="8"/>
        <v>1.6549968222624014</v>
      </c>
    </row>
    <row r="169" spans="2:8">
      <c r="B169" s="88">
        <v>1210</v>
      </c>
      <c r="C169" s="117" t="s">
        <v>59</v>
      </c>
      <c r="D169" s="55">
        <f>'Indicador Econónomico '!AF45</f>
        <v>1.0554903790171155</v>
      </c>
      <c r="E169" s="55">
        <f>'Inidicador Social '!AR45</f>
        <v>1.8916934208921148</v>
      </c>
      <c r="F169" s="55">
        <f>'Indicador Ambiental '!BD45</f>
        <v>1.1214959699858211</v>
      </c>
      <c r="G169" s="55">
        <f>'Indicador Institucional '!AA45</f>
        <v>1.5997555797229632</v>
      </c>
      <c r="H169" s="55">
        <f t="shared" si="8"/>
        <v>1.4171088374045036</v>
      </c>
    </row>
    <row r="170" spans="2:8">
      <c r="B170" s="88">
        <v>1211</v>
      </c>
      <c r="C170" s="117" t="s">
        <v>67</v>
      </c>
      <c r="D170" s="55">
        <f>'Indicador Econónomico '!AF53</f>
        <v>1.1016672625036183</v>
      </c>
      <c r="E170" s="55">
        <f>'Inidicador Social '!AR53</f>
        <v>2.0648740462239532</v>
      </c>
      <c r="F170" s="55">
        <f>'Indicador Ambiental '!BD53</f>
        <v>1.0226072047885864</v>
      </c>
      <c r="G170" s="55">
        <f>'Indicador Institucional '!AA53</f>
        <v>1.1676103507228337</v>
      </c>
      <c r="H170" s="55">
        <f t="shared" si="8"/>
        <v>1.3391897160597479</v>
      </c>
    </row>
    <row r="171" spans="2:8">
      <c r="B171" s="88">
        <v>1212</v>
      </c>
      <c r="C171" s="117" t="s">
        <v>60</v>
      </c>
      <c r="D171" s="55">
        <f>'Indicador Econónomico '!AF46</f>
        <v>1.0196441437095036</v>
      </c>
      <c r="E171" s="55">
        <f>'Inidicador Social '!AR46</f>
        <v>1.9852541235589805</v>
      </c>
      <c r="F171" s="55">
        <f>'Indicador Ambiental '!BD46</f>
        <v>0.98671707691874866</v>
      </c>
      <c r="G171" s="55">
        <f>'Indicador Institucional '!AA46</f>
        <v>1.4016401935802956</v>
      </c>
      <c r="H171" s="55">
        <f t="shared" si="8"/>
        <v>1.348313884441882</v>
      </c>
    </row>
    <row r="172" spans="2:8">
      <c r="B172" s="88">
        <v>1213</v>
      </c>
      <c r="C172" s="117" t="s">
        <v>65</v>
      </c>
      <c r="D172" s="55">
        <f>'Indicador Econónomico '!AF51</f>
        <v>1.0164223749041383</v>
      </c>
      <c r="E172" s="55">
        <f>'Inidicador Social '!AR51</f>
        <v>2.1960132582396361</v>
      </c>
      <c r="F172" s="55">
        <f>'Indicador Ambiental '!BD51</f>
        <v>1.0046268216658227</v>
      </c>
      <c r="G172" s="55">
        <f>'Indicador Institucional '!AA51</f>
        <v>1.1040895510259761</v>
      </c>
      <c r="H172" s="55">
        <f t="shared" si="8"/>
        <v>1.3302880014588934</v>
      </c>
    </row>
    <row r="173" spans="2:8">
      <c r="B173" s="88">
        <v>1301</v>
      </c>
      <c r="C173" s="117" t="s">
        <v>85</v>
      </c>
      <c r="D173" s="55">
        <f>'Indicador Econónomico '!AF71</f>
        <v>1.2179615829854171</v>
      </c>
      <c r="E173" s="55">
        <f>'Inidicador Social '!AR71</f>
        <v>2.9634041634193875</v>
      </c>
      <c r="F173" s="55">
        <f>'Indicador Ambiental '!BD71</f>
        <v>1.7379352055565265</v>
      </c>
      <c r="G173" s="55">
        <f>'Indicador Institucional '!AA71</f>
        <v>2.5433452391378952</v>
      </c>
      <c r="H173" s="55">
        <f t="shared" si="8"/>
        <v>2.1156615477748066</v>
      </c>
    </row>
    <row r="174" spans="2:8">
      <c r="B174" s="88">
        <v>1302</v>
      </c>
      <c r="C174" s="117" t="s">
        <v>71</v>
      </c>
      <c r="D174" s="55">
        <f>'Indicador Econónomico '!AF57</f>
        <v>1.0573570376365924</v>
      </c>
      <c r="E174" s="55">
        <f>'Inidicador Social '!AR57</f>
        <v>2.6553612650809777</v>
      </c>
      <c r="F174" s="55">
        <f>'Indicador Ambiental '!BD57</f>
        <v>1.1471125569055793</v>
      </c>
      <c r="G174" s="55">
        <f>'Indicador Institucional '!AA57</f>
        <v>1.395492937662264</v>
      </c>
      <c r="H174" s="55">
        <f t="shared" si="8"/>
        <v>1.5638309493213534</v>
      </c>
    </row>
    <row r="175" spans="2:8">
      <c r="B175" s="88">
        <v>1303</v>
      </c>
      <c r="C175" s="117" t="s">
        <v>72</v>
      </c>
      <c r="D175" s="55">
        <f>'Indicador Econónomico '!AF58</f>
        <v>1.0789851866271087</v>
      </c>
      <c r="E175" s="55">
        <f>'Inidicador Social '!AR58</f>
        <v>2.9297934742614307</v>
      </c>
      <c r="F175" s="55">
        <f>'Indicador Ambiental '!BD58</f>
        <v>1.0517974403856252</v>
      </c>
      <c r="G175" s="55">
        <f>'Indicador Institucional '!AA58</f>
        <v>1.4452013271898005</v>
      </c>
      <c r="H175" s="55">
        <f t="shared" si="8"/>
        <v>1.6264443571159914</v>
      </c>
    </row>
    <row r="176" spans="2:8">
      <c r="B176" s="88">
        <v>1304</v>
      </c>
      <c r="C176" s="117" t="s">
        <v>73</v>
      </c>
      <c r="D176" s="55">
        <f>'Indicador Econónomico '!AF59</f>
        <v>1.0876894182309884</v>
      </c>
      <c r="E176" s="55">
        <f>'Inidicador Social '!AR59</f>
        <v>2.51189239000961</v>
      </c>
      <c r="F176" s="55">
        <f>'Indicador Ambiental '!BD59</f>
        <v>1.3066658715167938</v>
      </c>
      <c r="G176" s="55">
        <f>'Indicador Institucional '!AA59</f>
        <v>1.2360910564814669</v>
      </c>
      <c r="H176" s="55">
        <f t="shared" si="8"/>
        <v>1.5355846840597147</v>
      </c>
    </row>
    <row r="177" spans="2:8">
      <c r="B177" s="88">
        <v>1305</v>
      </c>
      <c r="C177" s="117" t="s">
        <v>74</v>
      </c>
      <c r="D177" s="55">
        <f>'Indicador Econónomico '!AF60</f>
        <v>1.079267186340447</v>
      </c>
      <c r="E177" s="55">
        <f>'Inidicador Social '!AR60</f>
        <v>2.1094586339528512</v>
      </c>
      <c r="F177" s="55">
        <f>'Indicador Ambiental '!BD60</f>
        <v>1.0622205779728906</v>
      </c>
      <c r="G177" s="55">
        <f>'Indicador Institucional '!AA60</f>
        <v>1.5036336790004194</v>
      </c>
      <c r="H177" s="55">
        <f t="shared" si="8"/>
        <v>1.438645019316652</v>
      </c>
    </row>
    <row r="178" spans="2:8">
      <c r="B178" s="88">
        <v>1306</v>
      </c>
      <c r="C178" s="117" t="s">
        <v>77</v>
      </c>
      <c r="D178" s="55">
        <f>'Indicador Econónomico '!AF63</f>
        <v>1.1998113662942744</v>
      </c>
      <c r="E178" s="55">
        <f>'Inidicador Social '!AR63</f>
        <v>1.951915407880654</v>
      </c>
      <c r="F178" s="55">
        <f>'Indicador Ambiental '!BD63</f>
        <v>1.0077288251354417</v>
      </c>
      <c r="G178" s="55">
        <f>'Indicador Institucional '!AA63</f>
        <v>1.6327814518387753</v>
      </c>
      <c r="H178" s="55">
        <f t="shared" si="8"/>
        <v>1.4480592627872864</v>
      </c>
    </row>
    <row r="179" spans="2:8">
      <c r="B179" s="88">
        <v>1307</v>
      </c>
      <c r="C179" s="117" t="s">
        <v>78</v>
      </c>
      <c r="D179" s="55">
        <f>'Indicador Econónomico '!AF64</f>
        <v>1.051790582428445</v>
      </c>
      <c r="E179" s="55">
        <f>'Inidicador Social '!AR64</f>
        <v>2.0897733913054974</v>
      </c>
      <c r="F179" s="55">
        <f>'Indicador Ambiental '!BD64</f>
        <v>1.0191044582509756</v>
      </c>
      <c r="G179" s="55">
        <f>'Indicador Institucional '!AA64</f>
        <v>1.3920120002602479</v>
      </c>
      <c r="H179" s="55">
        <f t="shared" si="8"/>
        <v>1.3881701080612916</v>
      </c>
    </row>
    <row r="180" spans="2:8">
      <c r="B180" s="88">
        <v>1308</v>
      </c>
      <c r="C180" s="117" t="s">
        <v>79</v>
      </c>
      <c r="D180" s="55">
        <f>'Indicador Econónomico '!AF65</f>
        <v>1.7805568100428757</v>
      </c>
      <c r="E180" s="55">
        <f>'Inidicador Social '!AR65</f>
        <v>3.3055158137113296</v>
      </c>
      <c r="F180" s="55">
        <f>'Indicador Ambiental '!BD65</f>
        <v>2.951993273881611</v>
      </c>
      <c r="G180" s="55">
        <f>'Indicador Institucional '!AA65</f>
        <v>2.742039313793597</v>
      </c>
      <c r="H180" s="55">
        <f t="shared" si="8"/>
        <v>2.6950263028573533</v>
      </c>
    </row>
    <row r="181" spans="2:8">
      <c r="B181" s="88">
        <v>1309</v>
      </c>
      <c r="C181" s="117" t="s">
        <v>80</v>
      </c>
      <c r="D181" s="55">
        <f>'Indicador Econónomico '!AF66</f>
        <v>1.0540805139394638</v>
      </c>
      <c r="E181" s="55">
        <f>'Inidicador Social '!AR66</f>
        <v>2.4214102859074345</v>
      </c>
      <c r="F181" s="55">
        <f>'Indicador Ambiental '!BD66</f>
        <v>1.1024285593733307</v>
      </c>
      <c r="G181" s="55">
        <f>'Indicador Institucional '!AA66</f>
        <v>1.6925976405741745</v>
      </c>
      <c r="H181" s="55">
        <f t="shared" si="8"/>
        <v>1.5676292499486009</v>
      </c>
    </row>
    <row r="182" spans="2:8">
      <c r="B182" s="88">
        <v>1310</v>
      </c>
      <c r="C182" s="117" t="s">
        <v>82</v>
      </c>
      <c r="D182" s="55">
        <f>'Indicador Econónomico '!AF68</f>
        <v>1.0762327409803958</v>
      </c>
      <c r="E182" s="55">
        <f>'Inidicador Social '!AR68</f>
        <v>2.9091110234767563</v>
      </c>
      <c r="F182" s="55">
        <f>'Indicador Ambiental '!BD68</f>
        <v>1.1086859857398961</v>
      </c>
      <c r="G182" s="55">
        <f>'Indicador Institucional '!AA68</f>
        <v>1.4726749472059633</v>
      </c>
      <c r="H182" s="55">
        <f t="shared" si="8"/>
        <v>1.6416761743507529</v>
      </c>
    </row>
    <row r="183" spans="2:8">
      <c r="B183" s="88">
        <v>1311</v>
      </c>
      <c r="C183" s="117" t="s">
        <v>84</v>
      </c>
      <c r="D183" s="55">
        <f>'Indicador Econónomico '!AF70</f>
        <v>1.0314442603202862</v>
      </c>
      <c r="E183" s="55">
        <f>'Inidicador Social '!AR70</f>
        <v>2.3794833943631217</v>
      </c>
      <c r="F183" s="55">
        <f>'Indicador Ambiental '!BD70</f>
        <v>1.0865719988586346</v>
      </c>
      <c r="G183" s="55">
        <f>'Indicador Institucional '!AA70</f>
        <v>1.5233826942661712</v>
      </c>
      <c r="H183" s="55">
        <f t="shared" si="8"/>
        <v>1.5052205869520536</v>
      </c>
    </row>
    <row r="184" spans="2:8">
      <c r="B184" s="88">
        <v>1312</v>
      </c>
      <c r="C184" s="117" t="s">
        <v>87</v>
      </c>
      <c r="D184" s="55">
        <f>'Indicador Econónomico '!AF73</f>
        <v>1.1201146359973242</v>
      </c>
      <c r="E184" s="55">
        <f>'Inidicador Social '!AR73</f>
        <v>2.322890629430475</v>
      </c>
      <c r="F184" s="55">
        <f>'Indicador Ambiental '!BD73</f>
        <v>1.0425284440432481</v>
      </c>
      <c r="G184" s="55">
        <f>'Indicador Institucional '!AA73</f>
        <v>1.1833112448693739</v>
      </c>
      <c r="H184" s="55">
        <f t="shared" si="8"/>
        <v>1.4172112385851054</v>
      </c>
    </row>
    <row r="185" spans="2:8">
      <c r="B185" s="88">
        <v>1313</v>
      </c>
      <c r="C185" s="117" t="s">
        <v>89</v>
      </c>
      <c r="D185" s="55">
        <f>'Indicador Econónomico '!AF75</f>
        <v>1.118613504687737</v>
      </c>
      <c r="E185" s="55">
        <f>'Inidicador Social '!AR75</f>
        <v>2.5508904270998149</v>
      </c>
      <c r="F185" s="55">
        <f>'Indicador Ambiental '!BD75</f>
        <v>1.0697120087862564</v>
      </c>
      <c r="G185" s="55">
        <f>'Indicador Institucional '!AA75</f>
        <v>1.1972074869613236</v>
      </c>
      <c r="H185" s="55">
        <f t="shared" si="8"/>
        <v>1.4841058568837828</v>
      </c>
    </row>
    <row r="186" spans="2:8">
      <c r="B186" s="88">
        <v>1314</v>
      </c>
      <c r="C186" s="117" t="s">
        <v>90</v>
      </c>
      <c r="D186" s="55">
        <f>'Indicador Econónomico '!AF76</f>
        <v>1.143904567230845</v>
      </c>
      <c r="E186" s="55">
        <f>'Inidicador Social '!AR76</f>
        <v>3.3498680457784289</v>
      </c>
      <c r="F186" s="55">
        <f>'Indicador Ambiental '!BD76</f>
        <v>1.0307944170428422</v>
      </c>
      <c r="G186" s="55">
        <f>'Indicador Institucional '!AA76</f>
        <v>1.3662467732927868</v>
      </c>
      <c r="H186" s="55">
        <f t="shared" si="8"/>
        <v>1.7227034508362256</v>
      </c>
    </row>
    <row r="187" spans="2:8">
      <c r="B187" s="88">
        <v>1315</v>
      </c>
      <c r="C187" s="117" t="s">
        <v>91</v>
      </c>
      <c r="D187" s="55">
        <f>'Indicador Econónomico '!AF77</f>
        <v>1.0127874135961212</v>
      </c>
      <c r="E187" s="55">
        <f>'Inidicador Social '!AR77</f>
        <v>2.0516899194561793</v>
      </c>
      <c r="F187" s="55">
        <f>'Indicador Ambiental '!BD77</f>
        <v>1.0097037977022805</v>
      </c>
      <c r="G187" s="55">
        <f>'Indicador Institucional '!AA77</f>
        <v>1.3940445500270682</v>
      </c>
      <c r="H187" s="55">
        <f t="shared" si="8"/>
        <v>1.3670564201954123</v>
      </c>
    </row>
    <row r="188" spans="2:8">
      <c r="B188" s="88">
        <v>1316</v>
      </c>
      <c r="C188" s="117" t="s">
        <v>70</v>
      </c>
      <c r="D188" s="55">
        <f>'Indicador Econónomico '!AF56</f>
        <v>1.0952828881196435</v>
      </c>
      <c r="E188" s="55">
        <f>'Inidicador Social '!AR56</f>
        <v>2.34079436707531</v>
      </c>
      <c r="F188" s="55">
        <f>'Indicador Ambiental '!BD56</f>
        <v>1.0109522062739191</v>
      </c>
      <c r="G188" s="55">
        <f>'Indicador Institucional '!AA56</f>
        <v>1.1930469094336822</v>
      </c>
      <c r="H188" s="55">
        <f t="shared" si="8"/>
        <v>1.4100190927256386</v>
      </c>
    </row>
    <row r="189" spans="2:8">
      <c r="B189" s="88">
        <v>1317</v>
      </c>
      <c r="C189" s="117" t="s">
        <v>83</v>
      </c>
      <c r="D189" s="55">
        <f>'Indicador Econónomico '!AF69</f>
        <v>1.0989756774190542</v>
      </c>
      <c r="E189" s="55">
        <f>'Inidicador Social '!AR69</f>
        <v>2.1134776235241439</v>
      </c>
      <c r="F189" s="55">
        <f>'Indicador Ambiental '!BD69</f>
        <v>1.0479364306414078</v>
      </c>
      <c r="G189" s="55">
        <f>'Indicador Institucional '!AA69</f>
        <v>1.4523375387559325</v>
      </c>
      <c r="H189" s="55">
        <f t="shared" si="8"/>
        <v>1.4281818175851346</v>
      </c>
    </row>
    <row r="190" spans="2:8">
      <c r="B190" s="88">
        <v>1318</v>
      </c>
      <c r="C190" s="117" t="s">
        <v>81</v>
      </c>
      <c r="D190" s="55">
        <f>'Indicador Econónomico '!AF67</f>
        <v>1.0318165634242571</v>
      </c>
      <c r="E190" s="55">
        <f>'Inidicador Social '!AR67</f>
        <v>1.851230919704377</v>
      </c>
      <c r="F190" s="55">
        <f>'Indicador Ambiental '!BD67</f>
        <v>1.0368074820092334</v>
      </c>
      <c r="G190" s="55">
        <f>'Indicador Institucional '!AA67</f>
        <v>1.3037259472468319</v>
      </c>
      <c r="H190" s="55">
        <f t="shared" si="8"/>
        <v>1.3058952280961749</v>
      </c>
    </row>
    <row r="191" spans="2:8">
      <c r="B191" s="88">
        <v>1319</v>
      </c>
      <c r="C191" s="117" t="s">
        <v>86</v>
      </c>
      <c r="D191" s="55">
        <f>'Indicador Econónomico '!AF72</f>
        <v>1.1802916553968248</v>
      </c>
      <c r="E191" s="55">
        <f>'Inidicador Social '!AR72</f>
        <v>1.8360450231430396</v>
      </c>
      <c r="F191" s="55">
        <f>'Indicador Ambiental '!BD72</f>
        <v>1.0875814907176944</v>
      </c>
      <c r="G191" s="55">
        <f>'Indicador Institucional '!AA72</f>
        <v>1.1005309665175171</v>
      </c>
      <c r="H191" s="55">
        <f t="shared" si="8"/>
        <v>1.3011122839437688</v>
      </c>
    </row>
    <row r="192" spans="2:8">
      <c r="B192" s="88">
        <v>1320</v>
      </c>
      <c r="C192" s="117" t="s">
        <v>75</v>
      </c>
      <c r="D192" s="55">
        <f>'Indicador Econónomico '!AF61</f>
        <v>1.0583845897124913</v>
      </c>
      <c r="E192" s="55">
        <f>'Inidicador Social '!AR61</f>
        <v>1.7824192010652333</v>
      </c>
      <c r="F192" s="55">
        <f>'Indicador Ambiental '!BD61</f>
        <v>1.1993606955293301</v>
      </c>
      <c r="G192" s="55">
        <f>'Indicador Institucional '!AA61</f>
        <v>1.1146716935354168</v>
      </c>
      <c r="H192" s="55">
        <f t="shared" ref="H192:H217" si="9">AVERAGE(D192:G192)</f>
        <v>1.2887090449606178</v>
      </c>
    </row>
    <row r="193" spans="2:8">
      <c r="B193" s="88">
        <v>1321</v>
      </c>
      <c r="C193" s="117" t="s">
        <v>76</v>
      </c>
      <c r="D193" s="55">
        <f>'Indicador Econónomico '!AF62</f>
        <v>1.0959977537518353</v>
      </c>
      <c r="E193" s="55">
        <f>'Inidicador Social '!AR62</f>
        <v>2.6822602627159662</v>
      </c>
      <c r="F193" s="55">
        <f>'Indicador Ambiental '!BD62</f>
        <v>0.9801089954904989</v>
      </c>
      <c r="G193" s="55">
        <f>'Indicador Institucional '!AA62</f>
        <v>1.1170842837353538</v>
      </c>
      <c r="H193" s="55">
        <f t="shared" si="9"/>
        <v>1.4688628239234136</v>
      </c>
    </row>
    <row r="194" spans="2:8">
      <c r="B194" s="88">
        <v>1322</v>
      </c>
      <c r="C194" s="117" t="s">
        <v>88</v>
      </c>
      <c r="D194" s="55">
        <f>'Indicador Econónomico '!AF74</f>
        <v>1.0777588514321184</v>
      </c>
      <c r="E194" s="55">
        <f>'Inidicador Social '!AR74</f>
        <v>3.3636791266539952</v>
      </c>
      <c r="F194" s="55">
        <f>'Indicador Ambiental '!BD74</f>
        <v>1.0299787759346015</v>
      </c>
      <c r="G194" s="55">
        <f>'Indicador Institucional '!AA74</f>
        <v>1.3342136767207389</v>
      </c>
      <c r="H194" s="55">
        <f t="shared" si="9"/>
        <v>1.7014076076853637</v>
      </c>
    </row>
    <row r="195" spans="2:8">
      <c r="B195" s="88">
        <v>1401</v>
      </c>
      <c r="C195" s="117" t="s">
        <v>221</v>
      </c>
      <c r="D195" s="55">
        <f>'Indicador Econónomico '!AF208</f>
        <v>1.597775877055176</v>
      </c>
      <c r="E195" s="55">
        <f>'Inidicador Social '!AR208</f>
        <v>2.826458238783216</v>
      </c>
      <c r="F195" s="55">
        <f>'Indicador Ambiental '!BD208</f>
        <v>1.1243998573139253</v>
      </c>
      <c r="G195" s="55">
        <f>'Indicador Institucional '!AA208</f>
        <v>1.4172686162671182</v>
      </c>
      <c r="H195" s="55">
        <f t="shared" si="9"/>
        <v>1.7414756473548587</v>
      </c>
    </row>
    <row r="196" spans="2:8">
      <c r="B196" s="88">
        <v>1402</v>
      </c>
      <c r="C196" s="117" t="s">
        <v>216</v>
      </c>
      <c r="D196" s="55">
        <f>'Indicador Econónomico '!AF204</f>
        <v>1.3290010023775325</v>
      </c>
      <c r="E196" s="55">
        <f>'Inidicador Social '!AR204</f>
        <v>1.8759734411579043</v>
      </c>
      <c r="F196" s="55">
        <f>'Indicador Ambiental '!BD204</f>
        <v>1.0335993949807976</v>
      </c>
      <c r="G196" s="55">
        <f>'Indicador Institucional '!AA204</f>
        <v>1.2440642272149869</v>
      </c>
      <c r="H196" s="55">
        <f t="shared" si="9"/>
        <v>1.3706595164328055</v>
      </c>
    </row>
    <row r="197" spans="2:8">
      <c r="B197" s="88">
        <v>1403</v>
      </c>
      <c r="C197" s="117" t="s">
        <v>218</v>
      </c>
      <c r="D197" s="55">
        <f>'Indicador Econónomico '!AF206</f>
        <v>1.0919446626498608</v>
      </c>
      <c r="E197" s="55">
        <f>'Inidicador Social '!AR206</f>
        <v>2.2011213670406402</v>
      </c>
      <c r="F197" s="55">
        <f>'Indicador Ambiental '!BD206</f>
        <v>0.97442397716761631</v>
      </c>
      <c r="G197" s="55">
        <f>'Indicador Institucional '!AA206</f>
        <v>1.1667590967324433</v>
      </c>
      <c r="H197" s="55">
        <f t="shared" si="9"/>
        <v>1.3585622758976401</v>
      </c>
    </row>
    <row r="198" spans="2:8">
      <c r="B198" s="88">
        <v>1404</v>
      </c>
      <c r="C198" s="117" t="s">
        <v>223</v>
      </c>
      <c r="D198" s="55">
        <f>'Indicador Econónomico '!AF210</f>
        <v>1.2401238355654038</v>
      </c>
      <c r="E198" s="55">
        <f>'Inidicador Social '!AR210</f>
        <v>2.0388011540994109</v>
      </c>
      <c r="F198" s="55">
        <f>'Indicador Ambiental '!BD210</f>
        <v>0.98641717878231994</v>
      </c>
      <c r="G198" s="55">
        <f>'Indicador Institucional '!AA210</f>
        <v>1.1209291490808366</v>
      </c>
      <c r="H198" s="55">
        <f t="shared" si="9"/>
        <v>1.3465678293819929</v>
      </c>
    </row>
    <row r="199" spans="2:8">
      <c r="B199" s="88">
        <v>1405</v>
      </c>
      <c r="C199" s="117" t="s">
        <v>225</v>
      </c>
      <c r="D199" s="55">
        <f>'Indicador Econónomico '!AF212</f>
        <v>1.0872210443223806</v>
      </c>
      <c r="E199" s="55">
        <f>'Inidicador Social '!AR212</f>
        <v>2.4287541660969523</v>
      </c>
      <c r="F199" s="55">
        <f>'Indicador Ambiental '!BD212</f>
        <v>1.1752857227027818</v>
      </c>
      <c r="G199" s="55">
        <f>'Indicador Institucional '!AA212</f>
        <v>1.1235185994433652</v>
      </c>
      <c r="H199" s="55">
        <f t="shared" si="9"/>
        <v>1.4536948831413699</v>
      </c>
    </row>
    <row r="200" spans="2:8">
      <c r="B200" s="88">
        <v>1406</v>
      </c>
      <c r="C200" s="117" t="s">
        <v>226</v>
      </c>
      <c r="D200" s="55">
        <f>'Indicador Econónomico '!AF213</f>
        <v>1.1304003132962279</v>
      </c>
      <c r="E200" s="55">
        <f>'Inidicador Social '!AR213</f>
        <v>2.5356132589090792</v>
      </c>
      <c r="F200" s="55">
        <f>'Indicador Ambiental '!BD213</f>
        <v>1.0354549845656973</v>
      </c>
      <c r="G200" s="55">
        <f>'Indicador Institucional '!AA213</f>
        <v>1.3622551228224127</v>
      </c>
      <c r="H200" s="55">
        <f t="shared" si="9"/>
        <v>1.5159309198983544</v>
      </c>
    </row>
    <row r="201" spans="2:8">
      <c r="B201" s="88">
        <v>1407</v>
      </c>
      <c r="C201" s="117" t="s">
        <v>217</v>
      </c>
      <c r="D201" s="55">
        <f>'Indicador Econónomico '!AF205</f>
        <v>1.0726774372949015</v>
      </c>
      <c r="E201" s="55">
        <f>'Inidicador Social '!AR205</f>
        <v>1.959108804813015</v>
      </c>
      <c r="F201" s="55">
        <f>'Indicador Ambiental '!BD205</f>
        <v>0.9340471806308529</v>
      </c>
      <c r="G201" s="55">
        <f>'Indicador Institucional '!AA205</f>
        <v>1.0786811571917523</v>
      </c>
      <c r="H201" s="55">
        <f t="shared" si="9"/>
        <v>1.2611286449826304</v>
      </c>
    </row>
    <row r="202" spans="2:8">
      <c r="B202" s="88">
        <v>1408</v>
      </c>
      <c r="C202" s="117" t="s">
        <v>224</v>
      </c>
      <c r="D202" s="55">
        <f>'Indicador Econónomico '!AF211</f>
        <v>1.1919992076839723</v>
      </c>
      <c r="E202" s="55">
        <f>'Inidicador Social '!AR211</f>
        <v>2.955509619360646</v>
      </c>
      <c r="F202" s="55">
        <f>'Indicador Ambiental '!BD211</f>
        <v>1.0055399540530863</v>
      </c>
      <c r="G202" s="55">
        <f>'Indicador Institucional '!AA211</f>
        <v>1.1123818049424938</v>
      </c>
      <c r="H202" s="55">
        <f t="shared" si="9"/>
        <v>1.5663576465100495</v>
      </c>
    </row>
    <row r="203" spans="2:8">
      <c r="B203" s="88">
        <v>1409</v>
      </c>
      <c r="C203" s="117" t="s">
        <v>227</v>
      </c>
      <c r="D203" s="55">
        <f>'Indicador Econónomico '!AF214</f>
        <v>1.1217601236773715</v>
      </c>
      <c r="E203" s="55">
        <f>'Inidicador Social '!AR214</f>
        <v>1.4981273256848731</v>
      </c>
      <c r="F203" s="55">
        <f>'Indicador Ambiental '!BD214</f>
        <v>0.98360942051764744</v>
      </c>
      <c r="G203" s="55">
        <f>'Indicador Institucional '!AA214</f>
        <v>1.3884501385201624</v>
      </c>
      <c r="H203" s="55">
        <f t="shared" si="9"/>
        <v>1.2479867521000136</v>
      </c>
    </row>
    <row r="204" spans="2:8">
      <c r="B204" s="88">
        <v>1410</v>
      </c>
      <c r="C204" s="117" t="s">
        <v>219</v>
      </c>
      <c r="D204" s="55">
        <f>'Indicador Econónomico '!AF207</f>
        <v>1.1972986773925465</v>
      </c>
      <c r="E204" s="55">
        <f>'Inidicador Social '!AR207</f>
        <v>2.2949821271028861</v>
      </c>
      <c r="F204" s="55">
        <f>'Indicador Ambiental '!BD207</f>
        <v>0.95706106045771444</v>
      </c>
      <c r="G204" s="55">
        <f>'Indicador Institucional '!AA207</f>
        <v>1.0644494801068374</v>
      </c>
      <c r="H204" s="55">
        <f t="shared" si="9"/>
        <v>1.3784478362649961</v>
      </c>
    </row>
    <row r="205" spans="2:8">
      <c r="B205" s="88">
        <v>1411</v>
      </c>
      <c r="C205" s="117" t="s">
        <v>222</v>
      </c>
      <c r="D205" s="55">
        <f>'Indicador Econónomico '!AF209</f>
        <v>1.0546565520547724</v>
      </c>
      <c r="E205" s="55">
        <f>'Inidicador Social '!AR209</f>
        <v>1.5640092955444829</v>
      </c>
      <c r="F205" s="55">
        <f>'Indicador Ambiental '!BD209</f>
        <v>0.96244062838480982</v>
      </c>
      <c r="G205" s="55">
        <f>'Indicador Institucional '!AA209</f>
        <v>1.0818298309827974</v>
      </c>
      <c r="H205" s="55">
        <f t="shared" si="9"/>
        <v>1.1657340767417157</v>
      </c>
    </row>
    <row r="206" spans="2:8">
      <c r="B206" s="88">
        <v>1412</v>
      </c>
      <c r="C206" s="117" t="s">
        <v>228</v>
      </c>
      <c r="D206" s="55">
        <f>'Indicador Econónomico '!AF215</f>
        <v>1.0251609354925604</v>
      </c>
      <c r="E206" s="55">
        <f>'Inidicador Social '!AR215</f>
        <v>1.317446588433774</v>
      </c>
      <c r="F206" s="55">
        <f>'Indicador Ambiental '!BD215</f>
        <v>1.134175464390681</v>
      </c>
      <c r="G206" s="55">
        <f>'Indicador Institucional '!AA215</f>
        <v>1.9146379679984171</v>
      </c>
      <c r="H206" s="55">
        <f t="shared" si="9"/>
        <v>1.3478552390788581</v>
      </c>
    </row>
    <row r="207" spans="2:8">
      <c r="B207" s="88">
        <v>1901</v>
      </c>
      <c r="C207" s="117" t="s">
        <v>237</v>
      </c>
      <c r="D207" s="55">
        <f>'Indicador Econónomico '!AF224</f>
        <v>1.2448462215123004</v>
      </c>
      <c r="E207" s="55">
        <f>'Inidicador Social '!AR224</f>
        <v>3.2951608087354858</v>
      </c>
      <c r="F207" s="55">
        <f>'Indicador Ambiental '!BD224</f>
        <v>1.4875587048530805</v>
      </c>
      <c r="G207" s="55">
        <f>'Indicador Institucional '!AA224</f>
        <v>1.3871587222318686</v>
      </c>
      <c r="H207" s="55">
        <f t="shared" si="9"/>
        <v>1.8536811143331837</v>
      </c>
    </row>
    <row r="208" spans="2:8">
      <c r="B208" s="88">
        <v>1902</v>
      </c>
      <c r="C208" s="117" t="s">
        <v>230</v>
      </c>
      <c r="D208" s="55">
        <f>'Indicador Econónomico '!AF217</f>
        <v>1.2137886131795954</v>
      </c>
      <c r="E208" s="55">
        <f>'Inidicador Social '!AR217</f>
        <v>2.9825656522690283</v>
      </c>
      <c r="F208" s="55">
        <f>'Indicador Ambiental '!BD217</f>
        <v>0.93525051060703046</v>
      </c>
      <c r="G208" s="55">
        <f>'Indicador Institucional '!AA217</f>
        <v>1.0839384490610813</v>
      </c>
      <c r="H208" s="55">
        <f t="shared" si="9"/>
        <v>1.5538858062791838</v>
      </c>
    </row>
    <row r="209" spans="2:8">
      <c r="B209" s="88">
        <v>1903</v>
      </c>
      <c r="C209" s="117" t="s">
        <v>232</v>
      </c>
      <c r="D209" s="55">
        <f>'Indicador Econónomico '!AF219</f>
        <v>1.5243574919845351</v>
      </c>
      <c r="E209" s="55">
        <f>'Inidicador Social '!AR219</f>
        <v>3.1524471416684654</v>
      </c>
      <c r="F209" s="55">
        <f>'Indicador Ambiental '!BD219</f>
        <v>1.040497643322571</v>
      </c>
      <c r="G209" s="55">
        <f>'Indicador Institucional '!AA219</f>
        <v>1.0766323604244128</v>
      </c>
      <c r="H209" s="55">
        <f t="shared" si="9"/>
        <v>1.6984836593499961</v>
      </c>
    </row>
    <row r="210" spans="2:8">
      <c r="B210" s="88">
        <v>1904</v>
      </c>
      <c r="C210" s="117" t="s">
        <v>235</v>
      </c>
      <c r="D210" s="55">
        <f>'Indicador Econónomico '!AF222</f>
        <v>1.0752369180304675</v>
      </c>
      <c r="E210" s="55">
        <f>'Inidicador Social '!AR222</f>
        <v>3.4117615961282208</v>
      </c>
      <c r="F210" s="55">
        <f>'Indicador Ambiental '!BD222</f>
        <v>0.97545705315699349</v>
      </c>
      <c r="G210" s="55">
        <f>'Indicador Institucional '!AA222</f>
        <v>1.1318505304966593</v>
      </c>
      <c r="H210" s="55">
        <f t="shared" si="9"/>
        <v>1.6485765244530854</v>
      </c>
    </row>
    <row r="211" spans="2:8">
      <c r="B211" s="88">
        <v>1905</v>
      </c>
      <c r="C211" s="117" t="s">
        <v>236</v>
      </c>
      <c r="D211" s="55">
        <f>'Indicador Econónomico '!AF223</f>
        <v>1.1330497804365782</v>
      </c>
      <c r="E211" s="55">
        <f>'Inidicador Social '!AR223</f>
        <v>2.9068179852949512</v>
      </c>
      <c r="F211" s="55">
        <f>'Indicador Ambiental '!BD223</f>
        <v>1.0386539504100496</v>
      </c>
      <c r="G211" s="55">
        <f>'Indicador Institucional '!AA223</f>
        <v>1.1461187586174317</v>
      </c>
      <c r="H211" s="55">
        <f t="shared" si="9"/>
        <v>1.5561601186897525</v>
      </c>
    </row>
    <row r="212" spans="2:8">
      <c r="B212" s="88">
        <v>1906</v>
      </c>
      <c r="C212" s="117" t="s">
        <v>231</v>
      </c>
      <c r="D212" s="55">
        <f>'Indicador Econónomico '!AF218</f>
        <v>1.1578366017131425</v>
      </c>
      <c r="E212" s="55">
        <f>'Inidicador Social '!AR218</f>
        <v>2.5991826508139502</v>
      </c>
      <c r="F212" s="55">
        <f>'Indicador Ambiental '!BD218</f>
        <v>1.0165327765068695</v>
      </c>
      <c r="G212" s="55">
        <f>'Indicador Institucional '!AA218</f>
        <v>1.1551623170732797</v>
      </c>
      <c r="H212" s="55">
        <f t="shared" si="9"/>
        <v>1.4821785865268104</v>
      </c>
    </row>
    <row r="213" spans="2:8">
      <c r="B213" s="88">
        <v>1907</v>
      </c>
      <c r="C213" s="117" t="s">
        <v>229</v>
      </c>
      <c r="D213" s="55">
        <f>'Indicador Econónomico '!AF216</f>
        <v>1.1505173781314471</v>
      </c>
      <c r="E213" s="55">
        <f>'Inidicador Social '!AR216</f>
        <v>2.796538517227166</v>
      </c>
      <c r="F213" s="55">
        <f>'Indicador Ambiental '!BD216</f>
        <v>1.0082075187125292</v>
      </c>
      <c r="G213" s="55">
        <f>'Indicador Institucional '!AA216</f>
        <v>1.0565334141356002</v>
      </c>
      <c r="H213" s="55">
        <f t="shared" si="9"/>
        <v>1.5029492070516857</v>
      </c>
    </row>
    <row r="214" spans="2:8">
      <c r="B214" s="88">
        <v>1908</v>
      </c>
      <c r="C214" s="117" t="s">
        <v>233</v>
      </c>
      <c r="D214" s="55">
        <f>'Indicador Econónomico '!AF220</f>
        <v>1.0782086688855919</v>
      </c>
      <c r="E214" s="55">
        <f>'Inidicador Social '!AR220</f>
        <v>2.3858904229646654</v>
      </c>
      <c r="F214" s="55">
        <f>'Indicador Ambiental '!BD220</f>
        <v>1.0066356186975383</v>
      </c>
      <c r="G214" s="55">
        <f>'Indicador Institucional '!AA220</f>
        <v>1.1462196364525681</v>
      </c>
      <c r="H214" s="55">
        <f t="shared" si="9"/>
        <v>1.4042385867500908</v>
      </c>
    </row>
    <row r="215" spans="2:8">
      <c r="B215" s="88">
        <v>1909</v>
      </c>
      <c r="C215" s="117" t="s">
        <v>234</v>
      </c>
      <c r="D215" s="55">
        <f>'Indicador Econónomico '!AF221</f>
        <v>1.0414862070151212</v>
      </c>
      <c r="E215" s="55">
        <f>'Inidicador Social '!AR221</f>
        <v>2.6955078640705921</v>
      </c>
      <c r="F215" s="55">
        <f>'Indicador Ambiental '!BD221</f>
        <v>0.95674916284459177</v>
      </c>
      <c r="G215" s="55">
        <f>'Indicador Institucional '!AA221</f>
        <v>1.1013917656287366</v>
      </c>
      <c r="H215" s="55">
        <f t="shared" si="9"/>
        <v>1.4487837498897604</v>
      </c>
    </row>
    <row r="216" spans="2:8">
      <c r="B216" s="88">
        <v>2401</v>
      </c>
      <c r="C216" s="117" t="s">
        <v>93</v>
      </c>
      <c r="D216" s="55">
        <f>'Indicador Econónomico '!AF79</f>
        <v>1.2114668295084781</v>
      </c>
      <c r="E216" s="55">
        <f>'Inidicador Social '!AR79</f>
        <v>2.4266111502353911</v>
      </c>
      <c r="F216" s="55">
        <f>'Indicador Ambiental '!BD79</f>
        <v>1.3895939863733886</v>
      </c>
      <c r="G216" s="55">
        <f>'Indicador Institucional '!AA79</f>
        <v>1.6426408044852712</v>
      </c>
      <c r="H216" s="55">
        <f t="shared" si="9"/>
        <v>1.6675781926506323</v>
      </c>
    </row>
    <row r="217" spans="2:8">
      <c r="B217" s="88">
        <v>2403</v>
      </c>
      <c r="C217" s="117" t="s">
        <v>94</v>
      </c>
      <c r="D217" s="55">
        <f>'Indicador Econónomico '!AF80</f>
        <v>1.0868548197944037</v>
      </c>
      <c r="E217" s="55">
        <f>'Inidicador Social '!AR80</f>
        <v>1.862226988699448</v>
      </c>
      <c r="F217" s="55">
        <f>'Indicador Ambiental '!BD80</f>
        <v>1.2301770220674122</v>
      </c>
      <c r="G217" s="55">
        <f>'Indicador Institucional '!AA80</f>
        <v>1.6365636991080541</v>
      </c>
      <c r="H217" s="55">
        <f t="shared" si="9"/>
        <v>1.4539556324173295</v>
      </c>
    </row>
    <row r="218" spans="2:8" ht="13.5" thickBot="1">
      <c r="B218" s="88">
        <v>9003</v>
      </c>
      <c r="C218" s="92" t="s">
        <v>355</v>
      </c>
      <c r="D218" s="55">
        <f>'Indicador Econónomico '!AF227</f>
        <v>0.99679623374103166</v>
      </c>
      <c r="E218" s="55">
        <f>'Inidicador Social '!AR227</f>
        <v>0.84532155121173058</v>
      </c>
      <c r="F218" s="55">
        <f>'Indicador Ambiental '!BD227</f>
        <v>0.92991330068603351</v>
      </c>
      <c r="G218" s="55">
        <f>'Indicador Institucional '!AA227</f>
        <v>0.96740224774184724</v>
      </c>
      <c r="H218" s="55">
        <f t="shared" ref="H218" si="10">AVERAGE(D218:G218)</f>
        <v>0.93485833334516077</v>
      </c>
    </row>
    <row r="219" spans="2:8">
      <c r="B219" s="88">
        <v>104</v>
      </c>
      <c r="C219" s="117" t="s">
        <v>186</v>
      </c>
      <c r="D219" s="55">
        <f>'Indicador Econónomico '!AF173</f>
        <v>1.0914820916206218</v>
      </c>
      <c r="E219" s="55">
        <f>'Inidicador Social '!AR173</f>
        <v>2.3868720711342122</v>
      </c>
      <c r="F219" s="55">
        <f>'Indicador Ambiental '!BD173</f>
        <v>0.93416898519842295</v>
      </c>
      <c r="G219" s="55">
        <f>'Indicador Institucional '!AA173</f>
        <v>1.0621332219090682</v>
      </c>
      <c r="H219" s="55">
        <f>AVERAGE(D219:G219)</f>
        <v>1.3686640924655813</v>
      </c>
    </row>
    <row r="220" spans="2:8">
      <c r="B220" s="88">
        <v>2001</v>
      </c>
      <c r="C220" s="117" t="s">
        <v>102</v>
      </c>
      <c r="D220" s="55">
        <f>'Indicador Econónomico '!AF88</f>
        <v>1.1553407866949099</v>
      </c>
      <c r="E220" s="55">
        <f>'Inidicador Social '!AR88</f>
        <v>2.6321950750326755</v>
      </c>
      <c r="F220" s="55">
        <f>'Indicador Ambiental '!BD88</f>
        <v>1.3203698483717472</v>
      </c>
      <c r="G220" s="55">
        <f>'Indicador Institucional '!AA88</f>
        <v>1.3962331294326222</v>
      </c>
      <c r="H220" s="55">
        <f>AVERAGE(D220:G220)</f>
        <v>1.6260347098829888</v>
      </c>
    </row>
    <row r="221" spans="2:8">
      <c r="B221" s="88">
        <v>2003</v>
      </c>
      <c r="C221" s="117" t="s">
        <v>104</v>
      </c>
      <c r="D221" s="55">
        <f>'Indicador Econónomico '!AF90</f>
        <v>2.0827566254193033</v>
      </c>
      <c r="E221" s="55">
        <f>'Inidicador Social '!AR90</f>
        <v>3.3910680577418266</v>
      </c>
      <c r="F221" s="55">
        <f>'Indicador Ambiental '!BD90</f>
        <v>1.0289193869262798</v>
      </c>
      <c r="G221" s="55">
        <f>'Indicador Institucional '!AA90</f>
        <v>1.5062210126966549</v>
      </c>
      <c r="H221" s="55">
        <f>AVERAGE(D221:G221)</f>
        <v>2.002241270696016</v>
      </c>
    </row>
    <row r="222" spans="2:8">
      <c r="B222" s="88">
        <v>2002</v>
      </c>
      <c r="C222" s="117" t="s">
        <v>103</v>
      </c>
      <c r="D222" s="55">
        <f>'Indicador Econónomico '!AF89</f>
        <v>1.4252430642054661</v>
      </c>
      <c r="E222" s="55">
        <f>'Inidicador Social '!AR89</f>
        <v>2.8486809163586768</v>
      </c>
      <c r="F222" s="55">
        <f>'Indicador Ambiental '!BD89</f>
        <v>0.96396558038949343</v>
      </c>
      <c r="G222" s="55">
        <f>'Indicador Institucional '!AA89</f>
        <v>1.0975733690006106</v>
      </c>
      <c r="H222" s="55">
        <f>AVERAGE(D222:G222)</f>
        <v>1.5838657324885617</v>
      </c>
    </row>
    <row r="223" spans="2:8">
      <c r="B223" s="88">
        <v>2402</v>
      </c>
      <c r="C223" s="117" t="s">
        <v>92</v>
      </c>
      <c r="D223" s="55">
        <f>'Indicador Econónomico '!AF78</f>
        <v>1.1334138954715958</v>
      </c>
      <c r="E223" s="55">
        <f>'Inidicador Social '!AR78</f>
        <v>2.2726334157785106</v>
      </c>
      <c r="F223" s="55">
        <f>'Indicador Ambiental '!BD78</f>
        <v>1.3141261067523538</v>
      </c>
      <c r="G223" s="55">
        <f>'Indicador Institucional '!AA78</f>
        <v>1.7397084504389833</v>
      </c>
      <c r="H223" s="55">
        <f t="shared" ref="H223" si="11">AVERAGE(D223:G223)</f>
        <v>1.6149704671103609</v>
      </c>
    </row>
    <row r="224" spans="2:8">
      <c r="B224" s="88">
        <v>1114</v>
      </c>
      <c r="C224" s="117" t="s">
        <v>210</v>
      </c>
      <c r="D224" s="55">
        <f>'Indicador Econónomico '!AF198</f>
        <v>1.1054261164184458</v>
      </c>
      <c r="E224" s="55">
        <f>'Inidicador Social '!AR198</f>
        <v>2.6738293116947296</v>
      </c>
      <c r="F224" s="55">
        <f>'Indicador Ambiental '!BD198</f>
        <v>1.0103221550667936</v>
      </c>
      <c r="G224" s="55">
        <f>'Indicador Institucional '!AA198</f>
        <v>1.1188252639042806</v>
      </c>
      <c r="H224" s="55">
        <f>AVERAGE(D224:G224)</f>
        <v>1.4771007117710624</v>
      </c>
    </row>
    <row r="225" spans="2:8">
      <c r="B225" s="88">
        <v>702</v>
      </c>
      <c r="C225" s="117" t="s">
        <v>43</v>
      </c>
      <c r="D225" s="55">
        <f>'Indicador Econónomico '!AF29</f>
        <v>1.0829533744636288</v>
      </c>
      <c r="E225" s="55">
        <f>'Inidicador Social '!AR29</f>
        <v>2.0675292272665637</v>
      </c>
      <c r="F225" s="55">
        <f>'Indicador Ambiental '!BD29</f>
        <v>1.0579130978493965</v>
      </c>
      <c r="G225" s="55">
        <f>'Indicador Institucional '!AA29</f>
        <v>1.2393329661422503</v>
      </c>
      <c r="H225" s="55">
        <f t="shared" si="4"/>
        <v>1.36193216643046</v>
      </c>
    </row>
    <row r="226" spans="2:8" ht="13.5" thickBot="1">
      <c r="B226" s="89">
        <v>707</v>
      </c>
      <c r="C226" s="118" t="s">
        <v>48</v>
      </c>
      <c r="D226" s="119">
        <f>'Indicador Econónomico '!AF34</f>
        <v>1.2100893020481587</v>
      </c>
      <c r="E226" s="119">
        <f>'Inidicador Social '!AR34</f>
        <v>2.1039324314939307</v>
      </c>
      <c r="F226" s="119">
        <f>'Indicador Ambiental '!BD34</f>
        <v>1.237163941385591</v>
      </c>
      <c r="G226" s="119">
        <f>'Indicador Institucional '!AA34</f>
        <v>1.2825521470454839</v>
      </c>
      <c r="H226" s="119">
        <f t="shared" si="4"/>
        <v>1.4584344554932911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4"/>
  <sheetViews>
    <sheetView zoomScale="90" zoomScaleNormal="90" workbookViewId="0">
      <selection activeCell="G211" sqref="G211"/>
    </sheetView>
  </sheetViews>
  <sheetFormatPr baseColWidth="10" defaultRowHeight="15"/>
  <cols>
    <col min="1" max="1" width="22.42578125" customWidth="1"/>
    <col min="2" max="2" width="28.42578125" customWidth="1"/>
  </cols>
  <sheetData>
    <row r="1" spans="1:2">
      <c r="A1" s="73"/>
      <c r="B1" t="s">
        <v>95</v>
      </c>
    </row>
    <row r="2" spans="1:2">
      <c r="A2" s="73"/>
      <c r="B2" t="s">
        <v>97</v>
      </c>
    </row>
    <row r="3" spans="1:2">
      <c r="A3" s="73"/>
      <c r="B3" t="s">
        <v>98</v>
      </c>
    </row>
    <row r="4" spans="1:2">
      <c r="A4" s="73"/>
      <c r="B4" t="s">
        <v>304</v>
      </c>
    </row>
    <row r="5" spans="1:2">
      <c r="A5" s="73"/>
      <c r="B5" t="s">
        <v>101</v>
      </c>
    </row>
    <row r="6" spans="1:2">
      <c r="A6" s="73"/>
      <c r="B6" t="s">
        <v>96</v>
      </c>
    </row>
    <row r="7" spans="1:2">
      <c r="A7" s="73"/>
      <c r="B7" t="s">
        <v>100</v>
      </c>
    </row>
    <row r="8" spans="1:2">
      <c r="A8" s="73"/>
      <c r="B8" t="s">
        <v>153</v>
      </c>
    </row>
    <row r="9" spans="1:2">
      <c r="A9" s="73"/>
      <c r="B9" t="s">
        <v>71</v>
      </c>
    </row>
    <row r="10" spans="1:2">
      <c r="A10" s="73"/>
      <c r="B10" t="s">
        <v>149</v>
      </c>
    </row>
    <row r="11" spans="1:2">
      <c r="A11" s="73"/>
      <c r="B11" t="s">
        <v>151</v>
      </c>
    </row>
    <row r="12" spans="1:2">
      <c r="A12" s="73"/>
      <c r="B12" t="s">
        <v>152</v>
      </c>
    </row>
    <row r="13" spans="1:2">
      <c r="A13" s="73"/>
      <c r="B13" t="s">
        <v>305</v>
      </c>
    </row>
    <row r="14" spans="1:2">
      <c r="A14" s="73"/>
      <c r="B14" t="s">
        <v>125</v>
      </c>
    </row>
    <row r="15" spans="1:2">
      <c r="A15" s="73"/>
      <c r="B15" t="s">
        <v>124</v>
      </c>
    </row>
    <row r="16" spans="1:2">
      <c r="A16" s="73"/>
      <c r="B16" t="s">
        <v>126</v>
      </c>
    </row>
    <row r="17" spans="1:2">
      <c r="A17" s="73"/>
      <c r="B17" t="s">
        <v>127</v>
      </c>
    </row>
    <row r="18" spans="1:2">
      <c r="A18" s="73"/>
      <c r="B18" t="s">
        <v>128</v>
      </c>
    </row>
    <row r="19" spans="1:2">
      <c r="A19" s="73"/>
      <c r="B19" t="s">
        <v>129</v>
      </c>
    </row>
    <row r="20" spans="1:2">
      <c r="A20" s="73"/>
      <c r="B20" t="s">
        <v>130</v>
      </c>
    </row>
    <row r="21" spans="1:2">
      <c r="A21" s="73"/>
      <c r="B21" t="s">
        <v>123</v>
      </c>
    </row>
    <row r="22" spans="1:2">
      <c r="A22" s="73"/>
      <c r="B22" t="s">
        <v>114</v>
      </c>
    </row>
    <row r="23" spans="1:2">
      <c r="A23" s="73"/>
      <c r="B23" t="s">
        <v>117</v>
      </c>
    </row>
    <row r="24" spans="1:2">
      <c r="A24" s="73"/>
      <c r="B24" t="s">
        <v>115</v>
      </c>
    </row>
    <row r="25" spans="1:2">
      <c r="A25" s="73"/>
      <c r="B25" t="s">
        <v>116</v>
      </c>
    </row>
    <row r="26" spans="1:2">
      <c r="A26" s="73"/>
      <c r="B26" t="s">
        <v>119</v>
      </c>
    </row>
    <row r="27" spans="1:2">
      <c r="A27" s="73"/>
      <c r="B27" t="s">
        <v>120</v>
      </c>
    </row>
    <row r="28" spans="1:2">
      <c r="A28" s="73"/>
      <c r="B28" t="s">
        <v>121</v>
      </c>
    </row>
    <row r="29" spans="1:2">
      <c r="A29" s="73"/>
      <c r="B29" t="s">
        <v>122</v>
      </c>
    </row>
    <row r="30" spans="1:2">
      <c r="A30" s="73"/>
      <c r="B30" t="s">
        <v>118</v>
      </c>
    </row>
    <row r="31" spans="1:2">
      <c r="A31" s="73"/>
      <c r="B31" s="32" t="s">
        <v>156</v>
      </c>
    </row>
    <row r="32" spans="1:2">
      <c r="A32" s="73"/>
      <c r="B32" s="32" t="s">
        <v>155</v>
      </c>
    </row>
    <row r="33" spans="1:2">
      <c r="A33" s="73"/>
      <c r="B33" s="32" t="s">
        <v>158</v>
      </c>
    </row>
    <row r="34" spans="1:2">
      <c r="A34" s="73"/>
      <c r="B34" s="32" t="s">
        <v>159</v>
      </c>
    </row>
    <row r="35" spans="1:2">
      <c r="A35" s="73"/>
      <c r="B35" s="32" t="s">
        <v>161</v>
      </c>
    </row>
    <row r="36" spans="1:2">
      <c r="A36" s="73"/>
      <c r="B36" s="32" t="s">
        <v>154</v>
      </c>
    </row>
    <row r="37" spans="1:2">
      <c r="A37" s="73"/>
      <c r="B37" s="32" t="s">
        <v>160</v>
      </c>
    </row>
    <row r="38" spans="1:2">
      <c r="A38" s="73"/>
      <c r="B38" s="75" t="s">
        <v>145</v>
      </c>
    </row>
    <row r="39" spans="1:2">
      <c r="A39" s="73"/>
      <c r="B39" s="75" t="s">
        <v>309</v>
      </c>
    </row>
    <row r="40" spans="1:2">
      <c r="A40" s="73"/>
      <c r="B40" s="74" t="s">
        <v>144</v>
      </c>
    </row>
    <row r="41" spans="1:2">
      <c r="A41" s="73"/>
      <c r="B41" s="74" t="s">
        <v>146</v>
      </c>
    </row>
    <row r="42" spans="1:2">
      <c r="A42" s="73"/>
      <c r="B42" s="74" t="s">
        <v>308</v>
      </c>
    </row>
    <row r="43" spans="1:2">
      <c r="A43" s="73"/>
      <c r="B43" t="s">
        <v>307</v>
      </c>
    </row>
    <row r="44" spans="1:2">
      <c r="A44" s="73"/>
      <c r="B44" s="74" t="s">
        <v>313</v>
      </c>
    </row>
    <row r="45" spans="1:2">
      <c r="A45" s="73"/>
      <c r="B45" s="74" t="s">
        <v>312</v>
      </c>
    </row>
    <row r="46" spans="1:2">
      <c r="A46" s="73"/>
      <c r="B46" t="s">
        <v>310</v>
      </c>
    </row>
    <row r="47" spans="1:2">
      <c r="A47" s="73"/>
      <c r="B47" t="s">
        <v>311</v>
      </c>
    </row>
    <row r="48" spans="1:2">
      <c r="A48" s="73"/>
      <c r="B48" t="s">
        <v>314</v>
      </c>
    </row>
    <row r="49" spans="1:2">
      <c r="A49" s="73"/>
      <c r="B49" t="s">
        <v>315</v>
      </c>
    </row>
    <row r="50" spans="1:2">
      <c r="A50" s="73"/>
      <c r="B50" t="s">
        <v>317</v>
      </c>
    </row>
    <row r="51" spans="1:2">
      <c r="A51" s="73"/>
      <c r="B51" t="s">
        <v>316</v>
      </c>
    </row>
    <row r="52" spans="1:2">
      <c r="A52" s="73"/>
      <c r="B52" t="s">
        <v>131</v>
      </c>
    </row>
    <row r="53" spans="1:2">
      <c r="A53" s="73"/>
      <c r="B53" t="s">
        <v>319</v>
      </c>
    </row>
    <row r="54" spans="1:2">
      <c r="A54" s="73"/>
      <c r="B54" t="s">
        <v>136</v>
      </c>
    </row>
    <row r="55" spans="1:2">
      <c r="A55" s="73"/>
      <c r="B55" t="s">
        <v>137</v>
      </c>
    </row>
    <row r="56" spans="1:2">
      <c r="A56" s="73"/>
      <c r="B56" t="s">
        <v>141</v>
      </c>
    </row>
    <row r="57" spans="1:2">
      <c r="A57" s="73"/>
      <c r="B57" t="s">
        <v>322</v>
      </c>
    </row>
    <row r="58" spans="1:2">
      <c r="A58" s="73"/>
      <c r="B58" t="s">
        <v>320</v>
      </c>
    </row>
    <row r="59" spans="1:2">
      <c r="A59" s="73"/>
      <c r="B59" t="s">
        <v>321</v>
      </c>
    </row>
    <row r="60" spans="1:2">
      <c r="A60" s="73"/>
      <c r="B60" t="s">
        <v>105</v>
      </c>
    </row>
    <row r="61" spans="1:2">
      <c r="A61" s="73"/>
      <c r="B61" t="s">
        <v>325</v>
      </c>
    </row>
    <row r="62" spans="1:2">
      <c r="A62" s="73"/>
      <c r="B62" t="s">
        <v>329</v>
      </c>
    </row>
    <row r="63" spans="1:2">
      <c r="A63" s="73"/>
      <c r="B63" t="s">
        <v>327</v>
      </c>
    </row>
    <row r="64" spans="1:2">
      <c r="A64" s="73"/>
      <c r="B64" t="s">
        <v>324</v>
      </c>
    </row>
    <row r="65" spans="1:2">
      <c r="A65" s="73"/>
      <c r="B65" t="s">
        <v>112</v>
      </c>
    </row>
    <row r="66" spans="1:2">
      <c r="A66" s="73"/>
      <c r="B66" t="s">
        <v>326</v>
      </c>
    </row>
    <row r="67" spans="1:2">
      <c r="A67" s="73"/>
      <c r="B67" t="s">
        <v>323</v>
      </c>
    </row>
    <row r="68" spans="1:2">
      <c r="A68" s="73"/>
      <c r="B68" t="s">
        <v>328</v>
      </c>
    </row>
    <row r="69" spans="1:2">
      <c r="A69" s="73"/>
      <c r="B69" t="s">
        <v>331</v>
      </c>
    </row>
    <row r="70" spans="1:2">
      <c r="A70" s="73"/>
      <c r="B70" t="s">
        <v>334</v>
      </c>
    </row>
    <row r="71" spans="1:2">
      <c r="A71" s="73"/>
      <c r="B71" t="s">
        <v>176</v>
      </c>
    </row>
    <row r="72" spans="1:2">
      <c r="A72" s="73"/>
      <c r="B72" t="s">
        <v>330</v>
      </c>
    </row>
    <row r="73" spans="1:2">
      <c r="A73" s="73"/>
      <c r="B73" t="s">
        <v>333</v>
      </c>
    </row>
    <row r="74" spans="1:2">
      <c r="A74" s="73"/>
      <c r="B74" t="s">
        <v>332</v>
      </c>
    </row>
    <row r="75" spans="1:2">
      <c r="A75" s="73"/>
      <c r="B75" t="s">
        <v>173</v>
      </c>
    </row>
    <row r="76" spans="1:2">
      <c r="A76" s="73"/>
      <c r="B76" t="s">
        <v>170</v>
      </c>
    </row>
    <row r="77" spans="1:2">
      <c r="A77" s="73"/>
      <c r="B77" t="s">
        <v>335</v>
      </c>
    </row>
    <row r="78" spans="1:2">
      <c r="A78" s="73"/>
      <c r="B78" t="s">
        <v>336</v>
      </c>
    </row>
    <row r="79" spans="1:2">
      <c r="A79" s="73"/>
      <c r="B79" t="s">
        <v>337</v>
      </c>
    </row>
    <row r="80" spans="1:2">
      <c r="A80" s="73"/>
      <c r="B80" t="s">
        <v>338</v>
      </c>
    </row>
    <row r="81" spans="1:2">
      <c r="A81" s="73"/>
      <c r="B81" t="s">
        <v>339</v>
      </c>
    </row>
    <row r="82" spans="1:2">
      <c r="A82" s="73"/>
      <c r="B82" t="s">
        <v>340</v>
      </c>
    </row>
    <row r="83" spans="1:2">
      <c r="A83" s="73"/>
      <c r="B83" t="s">
        <v>318</v>
      </c>
    </row>
    <row r="84" spans="1:2">
      <c r="A84" s="73"/>
      <c r="B84" t="s">
        <v>306</v>
      </c>
    </row>
    <row r="85" spans="1:2">
      <c r="A85" s="73"/>
      <c r="B85" t="s">
        <v>181</v>
      </c>
    </row>
    <row r="86" spans="1:2">
      <c r="A86" s="73"/>
      <c r="B86" t="s">
        <v>183</v>
      </c>
    </row>
    <row r="87" spans="1:2">
      <c r="A87" s="73"/>
      <c r="B87" t="s">
        <v>185</v>
      </c>
    </row>
    <row r="88" spans="1:2">
      <c r="A88" s="73"/>
      <c r="B88" t="s">
        <v>188</v>
      </c>
    </row>
    <row r="89" spans="1:2">
      <c r="A89" s="73"/>
      <c r="B89" t="s">
        <v>189</v>
      </c>
    </row>
    <row r="90" spans="1:2">
      <c r="A90" s="73"/>
      <c r="B90" t="s">
        <v>190</v>
      </c>
    </row>
    <row r="91" spans="1:2">
      <c r="A91" s="73"/>
      <c r="B91" t="s">
        <v>191</v>
      </c>
    </row>
    <row r="92" spans="1:2">
      <c r="A92" s="73"/>
      <c r="B92" t="s">
        <v>193</v>
      </c>
    </row>
    <row r="93" spans="1:2">
      <c r="A93" s="73"/>
      <c r="B93" t="s">
        <v>341</v>
      </c>
    </row>
    <row r="94" spans="1:2">
      <c r="A94" s="73"/>
      <c r="B94" t="s">
        <v>180</v>
      </c>
    </row>
    <row r="95" spans="1:2">
      <c r="A95" s="73"/>
      <c r="B95" t="s">
        <v>182</v>
      </c>
    </row>
    <row r="96" spans="1:2">
      <c r="A96" s="73"/>
      <c r="B96" t="s">
        <v>192</v>
      </c>
    </row>
    <row r="97" spans="1:2">
      <c r="A97" s="73"/>
      <c r="B97" t="s">
        <v>184</v>
      </c>
    </row>
    <row r="98" spans="1:2">
      <c r="A98" s="73"/>
      <c r="B98" t="s">
        <v>179</v>
      </c>
    </row>
    <row r="99" spans="1:2">
      <c r="A99" s="73"/>
      <c r="B99" t="s">
        <v>194</v>
      </c>
    </row>
    <row r="100" spans="1:2">
      <c r="A100" s="73"/>
      <c r="B100" t="s">
        <v>195</v>
      </c>
    </row>
    <row r="101" spans="1:2">
      <c r="A101" s="73"/>
      <c r="B101" t="s">
        <v>342</v>
      </c>
    </row>
    <row r="102" spans="1:2">
      <c r="A102" s="73"/>
      <c r="B102" t="s">
        <v>199</v>
      </c>
    </row>
    <row r="103" spans="1:2">
      <c r="A103" s="73"/>
      <c r="B103" t="s">
        <v>198</v>
      </c>
    </row>
    <row r="104" spans="1:2">
      <c r="A104" s="73"/>
      <c r="B104" t="s">
        <v>197</v>
      </c>
    </row>
    <row r="105" spans="1:2">
      <c r="A105" s="73"/>
      <c r="B105" t="s">
        <v>200</v>
      </c>
    </row>
    <row r="106" spans="1:2">
      <c r="A106" s="73"/>
      <c r="B106" t="s">
        <v>50</v>
      </c>
    </row>
    <row r="107" spans="1:2">
      <c r="A107" s="73"/>
      <c r="B107" t="s">
        <v>44</v>
      </c>
    </row>
    <row r="108" spans="1:2">
      <c r="A108" s="73"/>
      <c r="B108" t="s">
        <v>45</v>
      </c>
    </row>
    <row r="109" spans="1:2">
      <c r="A109" s="73"/>
      <c r="B109" t="s">
        <v>46</v>
      </c>
    </row>
    <row r="110" spans="1:2">
      <c r="A110" s="73"/>
      <c r="B110" t="s">
        <v>47</v>
      </c>
    </row>
    <row r="111" spans="1:2">
      <c r="A111" s="73"/>
      <c r="B111" t="s">
        <v>51</v>
      </c>
    </row>
    <row r="112" spans="1:2">
      <c r="A112" s="73"/>
      <c r="B112" t="s">
        <v>52</v>
      </c>
    </row>
    <row r="113" spans="1:2">
      <c r="A113" s="73"/>
      <c r="B113" t="s">
        <v>343</v>
      </c>
    </row>
    <row r="114" spans="1:2">
      <c r="A114" s="73"/>
      <c r="B114" t="s">
        <v>54</v>
      </c>
    </row>
    <row r="115" spans="1:2">
      <c r="A115" s="73"/>
      <c r="B115" t="s">
        <v>55</v>
      </c>
    </row>
    <row r="116" spans="1:2">
      <c r="A116" s="73"/>
      <c r="B116" t="s">
        <v>56</v>
      </c>
    </row>
    <row r="117" spans="1:2">
      <c r="A117" s="73"/>
      <c r="B117" t="s">
        <v>49</v>
      </c>
    </row>
    <row r="118" spans="1:2">
      <c r="A118" s="73"/>
      <c r="B118" t="s">
        <v>28</v>
      </c>
    </row>
    <row r="119" spans="1:2">
      <c r="A119" s="73"/>
      <c r="B119" t="s">
        <v>344</v>
      </c>
    </row>
    <row r="120" spans="1:2">
      <c r="A120" s="73"/>
      <c r="B120" t="s">
        <v>20</v>
      </c>
    </row>
    <row r="121" spans="1:2">
      <c r="A121" s="73"/>
      <c r="B121" t="s">
        <v>21</v>
      </c>
    </row>
    <row r="122" spans="1:2">
      <c r="A122" s="73"/>
      <c r="B122" t="s">
        <v>22</v>
      </c>
    </row>
    <row r="123" spans="1:2">
      <c r="A123" s="73"/>
      <c r="B123" t="s">
        <v>23</v>
      </c>
    </row>
    <row r="124" spans="1:2">
      <c r="A124" s="73"/>
      <c r="B124" t="s">
        <v>24</v>
      </c>
    </row>
    <row r="125" spans="1:2">
      <c r="A125" s="73"/>
      <c r="B125" t="s">
        <v>345</v>
      </c>
    </row>
    <row r="126" spans="1:2">
      <c r="A126" s="73"/>
      <c r="B126" t="s">
        <v>26</v>
      </c>
    </row>
    <row r="127" spans="1:2">
      <c r="A127" s="73"/>
      <c r="B127" t="s">
        <v>32</v>
      </c>
    </row>
    <row r="128" spans="1:2">
      <c r="A128" s="73"/>
      <c r="B128" t="s">
        <v>33</v>
      </c>
    </row>
    <row r="129" spans="1:2">
      <c r="A129" s="73"/>
      <c r="B129" t="s">
        <v>34</v>
      </c>
    </row>
    <row r="130" spans="1:2">
      <c r="A130" s="73"/>
      <c r="B130" t="s">
        <v>36</v>
      </c>
    </row>
    <row r="131" spans="1:2">
      <c r="A131" s="73"/>
      <c r="B131" t="s">
        <v>37</v>
      </c>
    </row>
    <row r="132" spans="1:2">
      <c r="A132" s="73"/>
      <c r="B132" t="s">
        <v>39</v>
      </c>
    </row>
    <row r="133" spans="1:2">
      <c r="A133" s="73"/>
      <c r="B133" t="s">
        <v>41</v>
      </c>
    </row>
    <row r="134" spans="1:2">
      <c r="A134" s="73"/>
      <c r="B134" t="s">
        <v>38</v>
      </c>
    </row>
    <row r="135" spans="1:2">
      <c r="A135" s="73"/>
      <c r="B135" t="s">
        <v>40</v>
      </c>
    </row>
    <row r="136" spans="1:2">
      <c r="A136" s="73"/>
      <c r="B136" t="s">
        <v>346</v>
      </c>
    </row>
    <row r="137" spans="1:2">
      <c r="A137" s="73"/>
      <c r="B137" t="s">
        <v>42</v>
      </c>
    </row>
    <row r="138" spans="1:2">
      <c r="A138" s="73"/>
      <c r="B138" t="s">
        <v>347</v>
      </c>
    </row>
    <row r="139" spans="1:2">
      <c r="A139" s="73"/>
      <c r="B139" t="s">
        <v>30</v>
      </c>
    </row>
    <row r="140" spans="1:2">
      <c r="A140" s="73"/>
      <c r="B140" t="s">
        <v>35</v>
      </c>
    </row>
    <row r="141" spans="1:2">
      <c r="A141" s="73"/>
      <c r="B141" t="s">
        <v>348</v>
      </c>
    </row>
    <row r="142" spans="1:2">
      <c r="A142" s="73"/>
      <c r="B142" t="s">
        <v>29</v>
      </c>
    </row>
    <row r="143" spans="1:2">
      <c r="A143" s="73"/>
      <c r="B143" t="s">
        <v>207</v>
      </c>
    </row>
    <row r="144" spans="1:2">
      <c r="A144" s="73"/>
      <c r="B144" t="s">
        <v>201</v>
      </c>
    </row>
    <row r="145" spans="1:2">
      <c r="A145" s="73"/>
      <c r="B145" t="s">
        <v>202</v>
      </c>
    </row>
    <row r="146" spans="1:2">
      <c r="A146" s="73"/>
      <c r="B146" t="s">
        <v>203</v>
      </c>
    </row>
    <row r="147" spans="1:2">
      <c r="A147" s="73"/>
      <c r="B147" t="s">
        <v>204</v>
      </c>
    </row>
    <row r="148" spans="1:2">
      <c r="A148" s="73"/>
      <c r="B148" t="s">
        <v>205</v>
      </c>
    </row>
    <row r="149" spans="1:2">
      <c r="A149" s="73"/>
      <c r="B149" t="s">
        <v>206</v>
      </c>
    </row>
    <row r="150" spans="1:2">
      <c r="A150" s="73"/>
      <c r="B150" t="s">
        <v>208</v>
      </c>
    </row>
    <row r="151" spans="1:2">
      <c r="A151" s="73"/>
      <c r="B151" t="s">
        <v>209</v>
      </c>
    </row>
    <row r="152" spans="1:2">
      <c r="A152" s="73"/>
      <c r="B152" t="s">
        <v>211</v>
      </c>
    </row>
    <row r="153" spans="1:2">
      <c r="A153" s="73"/>
      <c r="B153" t="s">
        <v>213</v>
      </c>
    </row>
    <row r="154" spans="1:2">
      <c r="A154" s="73"/>
      <c r="B154" t="s">
        <v>214</v>
      </c>
    </row>
    <row r="155" spans="1:2">
      <c r="A155" s="73"/>
      <c r="B155" t="s">
        <v>215</v>
      </c>
    </row>
    <row r="156" spans="1:2">
      <c r="A156" s="73"/>
      <c r="B156" t="s">
        <v>212</v>
      </c>
    </row>
    <row r="157" spans="1:2">
      <c r="A157" s="73"/>
      <c r="B157" t="s">
        <v>81</v>
      </c>
    </row>
    <row r="158" spans="1:2">
      <c r="A158" s="73"/>
      <c r="B158" t="s">
        <v>58</v>
      </c>
    </row>
    <row r="159" spans="1:2">
      <c r="A159" s="73"/>
      <c r="B159" t="s">
        <v>57</v>
      </c>
    </row>
    <row r="160" spans="1:2">
      <c r="A160" s="73"/>
      <c r="B160" t="s">
        <v>349</v>
      </c>
    </row>
    <row r="161" spans="1:2">
      <c r="A161" s="73"/>
      <c r="B161" t="s">
        <v>350</v>
      </c>
    </row>
    <row r="162" spans="1:2">
      <c r="A162" s="73"/>
      <c r="B162" t="s">
        <v>64</v>
      </c>
    </row>
    <row r="163" spans="1:2">
      <c r="A163" s="73"/>
      <c r="B163" t="s">
        <v>66</v>
      </c>
    </row>
    <row r="164" spans="1:2">
      <c r="A164" s="73"/>
      <c r="B164" t="s">
        <v>68</v>
      </c>
    </row>
    <row r="165" spans="1:2">
      <c r="A165" s="73"/>
      <c r="B165" t="s">
        <v>69</v>
      </c>
    </row>
    <row r="166" spans="1:2">
      <c r="A166" s="73"/>
      <c r="B166" t="s">
        <v>62</v>
      </c>
    </row>
    <row r="167" spans="1:2">
      <c r="A167" s="73"/>
      <c r="B167" t="s">
        <v>59</v>
      </c>
    </row>
    <row r="168" spans="1:2">
      <c r="A168" s="73"/>
      <c r="B168" t="s">
        <v>67</v>
      </c>
    </row>
    <row r="169" spans="1:2">
      <c r="A169" s="73"/>
      <c r="B169" t="s">
        <v>60</v>
      </c>
    </row>
    <row r="170" spans="1:2">
      <c r="A170" s="73"/>
      <c r="B170" t="s">
        <v>65</v>
      </c>
    </row>
    <row r="171" spans="1:2">
      <c r="A171" s="73"/>
      <c r="B171" t="s">
        <v>85</v>
      </c>
    </row>
    <row r="172" spans="1:2">
      <c r="A172" s="73"/>
      <c r="B172" t="s">
        <v>71</v>
      </c>
    </row>
    <row r="173" spans="1:2">
      <c r="A173" s="73"/>
      <c r="B173" t="s">
        <v>72</v>
      </c>
    </row>
    <row r="174" spans="1:2">
      <c r="A174" s="73"/>
      <c r="B174" t="s">
        <v>73</v>
      </c>
    </row>
    <row r="175" spans="1:2">
      <c r="A175" s="73"/>
      <c r="B175" t="s">
        <v>74</v>
      </c>
    </row>
    <row r="176" spans="1:2">
      <c r="A176" s="73"/>
      <c r="B176" t="s">
        <v>77</v>
      </c>
    </row>
    <row r="177" spans="1:2">
      <c r="A177" s="73"/>
      <c r="B177" t="s">
        <v>78</v>
      </c>
    </row>
    <row r="178" spans="1:2">
      <c r="A178" s="73"/>
      <c r="B178" t="s">
        <v>79</v>
      </c>
    </row>
    <row r="179" spans="1:2">
      <c r="A179" s="73"/>
      <c r="B179" t="s">
        <v>80</v>
      </c>
    </row>
    <row r="180" spans="1:2">
      <c r="A180" s="73"/>
      <c r="B180" t="s">
        <v>82</v>
      </c>
    </row>
    <row r="181" spans="1:2">
      <c r="A181" s="73"/>
      <c r="B181" t="s">
        <v>84</v>
      </c>
    </row>
    <row r="182" spans="1:2">
      <c r="A182" s="73"/>
      <c r="B182" t="s">
        <v>87</v>
      </c>
    </row>
    <row r="183" spans="1:2">
      <c r="A183" s="73"/>
      <c r="B183" t="s">
        <v>89</v>
      </c>
    </row>
    <row r="184" spans="1:2">
      <c r="A184" s="73"/>
      <c r="B184" t="s">
        <v>90</v>
      </c>
    </row>
    <row r="185" spans="1:2">
      <c r="A185" s="73"/>
      <c r="B185" t="s">
        <v>91</v>
      </c>
    </row>
    <row r="186" spans="1:2">
      <c r="A186" s="73"/>
      <c r="B186" t="s">
        <v>70</v>
      </c>
    </row>
    <row r="187" spans="1:2">
      <c r="A187" s="73"/>
      <c r="B187" t="s">
        <v>83</v>
      </c>
    </row>
    <row r="188" spans="1:2">
      <c r="A188" s="73"/>
      <c r="B188" t="s">
        <v>81</v>
      </c>
    </row>
    <row r="189" spans="1:2">
      <c r="A189" s="73"/>
      <c r="B189" t="s">
        <v>86</v>
      </c>
    </row>
    <row r="190" spans="1:2">
      <c r="A190" s="73"/>
      <c r="B190" t="s">
        <v>75</v>
      </c>
    </row>
    <row r="191" spans="1:2">
      <c r="A191" s="73"/>
      <c r="B191" t="s">
        <v>76</v>
      </c>
    </row>
    <row r="192" spans="1:2">
      <c r="A192" s="73"/>
      <c r="B192" t="s">
        <v>88</v>
      </c>
    </row>
    <row r="193" spans="1:2">
      <c r="A193" s="73"/>
      <c r="B193" t="s">
        <v>221</v>
      </c>
    </row>
    <row r="194" spans="1:2">
      <c r="A194" s="73"/>
      <c r="B194" t="s">
        <v>216</v>
      </c>
    </row>
    <row r="195" spans="1:2">
      <c r="A195" s="73"/>
      <c r="B195" t="s">
        <v>218</v>
      </c>
    </row>
    <row r="196" spans="1:2">
      <c r="A196" s="73"/>
      <c r="B196" t="s">
        <v>223</v>
      </c>
    </row>
    <row r="197" spans="1:2">
      <c r="A197" s="73"/>
      <c r="B197" t="s">
        <v>225</v>
      </c>
    </row>
    <row r="198" spans="1:2">
      <c r="A198" s="73"/>
      <c r="B198" t="s">
        <v>226</v>
      </c>
    </row>
    <row r="199" spans="1:2">
      <c r="A199" s="73"/>
      <c r="B199" t="s">
        <v>217</v>
      </c>
    </row>
    <row r="200" spans="1:2">
      <c r="A200" s="73"/>
      <c r="B200" t="s">
        <v>224</v>
      </c>
    </row>
    <row r="201" spans="1:2">
      <c r="A201" s="73"/>
      <c r="B201" t="s">
        <v>227</v>
      </c>
    </row>
    <row r="202" spans="1:2">
      <c r="A202" s="73"/>
      <c r="B202" t="s">
        <v>351</v>
      </c>
    </row>
    <row r="203" spans="1:2">
      <c r="A203" s="73"/>
      <c r="B203" t="s">
        <v>222</v>
      </c>
    </row>
    <row r="204" spans="1:2">
      <c r="A204" s="73"/>
      <c r="B204" t="s">
        <v>352</v>
      </c>
    </row>
    <row r="205" spans="1:2">
      <c r="A205" s="73"/>
      <c r="B205" t="s">
        <v>237</v>
      </c>
    </row>
    <row r="206" spans="1:2">
      <c r="A206" s="73"/>
      <c r="B206" t="s">
        <v>230</v>
      </c>
    </row>
    <row r="207" spans="1:2">
      <c r="A207" s="73"/>
      <c r="B207" t="s">
        <v>232</v>
      </c>
    </row>
    <row r="208" spans="1:2">
      <c r="A208" s="73"/>
      <c r="B208" t="s">
        <v>235</v>
      </c>
    </row>
    <row r="209" spans="1:7">
      <c r="A209" s="73"/>
      <c r="B209" t="s">
        <v>236</v>
      </c>
    </row>
    <row r="210" spans="1:7">
      <c r="A210" s="73"/>
      <c r="B210" t="s">
        <v>231</v>
      </c>
    </row>
    <row r="211" spans="1:7">
      <c r="A211" s="73"/>
      <c r="B211" t="s">
        <v>229</v>
      </c>
      <c r="G211" t="s">
        <v>354</v>
      </c>
    </row>
    <row r="212" spans="1:7">
      <c r="A212" s="73"/>
      <c r="B212" t="s">
        <v>233</v>
      </c>
    </row>
    <row r="213" spans="1:7">
      <c r="A213" s="73"/>
      <c r="B213" t="s">
        <v>234</v>
      </c>
    </row>
    <row r="214" spans="1:7">
      <c r="A214" s="73"/>
      <c r="B214" t="s">
        <v>93</v>
      </c>
    </row>
    <row r="215" spans="1:7">
      <c r="A215" s="73"/>
      <c r="B215" t="s">
        <v>94</v>
      </c>
    </row>
    <row r="216" spans="1:7">
      <c r="A216" s="73"/>
      <c r="B216" t="s">
        <v>353</v>
      </c>
    </row>
    <row r="217" spans="1:7">
      <c r="A217" s="73"/>
      <c r="B217" t="s">
        <v>186</v>
      </c>
    </row>
    <row r="218" spans="1:7">
      <c r="A218" s="73"/>
      <c r="B218" t="s">
        <v>102</v>
      </c>
    </row>
    <row r="219" spans="1:7">
      <c r="A219" s="73"/>
      <c r="B219" t="s">
        <v>104</v>
      </c>
    </row>
    <row r="220" spans="1:7">
      <c r="A220" s="73"/>
      <c r="B220" t="s">
        <v>103</v>
      </c>
    </row>
    <row r="221" spans="1:7">
      <c r="A221" s="73"/>
      <c r="B221" t="s">
        <v>92</v>
      </c>
    </row>
    <row r="222" spans="1:7">
      <c r="B222" t="s">
        <v>210</v>
      </c>
    </row>
    <row r="223" spans="1:7">
      <c r="B223" t="s">
        <v>43</v>
      </c>
    </row>
    <row r="224" spans="1:7">
      <c r="B224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Indicador Econónomico </vt:lpstr>
      <vt:lpstr>Inidicador Social </vt:lpstr>
      <vt:lpstr>Indicador Ambiental </vt:lpstr>
      <vt:lpstr>Indicador Institucional </vt:lpstr>
      <vt:lpstr>Indice Global Sustentabilidad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PRIVATTE XXX</dc:creator>
  <cp:lastModifiedBy>DIANA BEATRIZ BRAVO BENAVIDES</cp:lastModifiedBy>
  <dcterms:created xsi:type="dcterms:W3CDTF">2015-02-06T14:57:25Z</dcterms:created>
  <dcterms:modified xsi:type="dcterms:W3CDTF">2022-12-12T16:56:01Z</dcterms:modified>
</cp:coreProperties>
</file>