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YC\Downloads\"/>
    </mc:Choice>
  </mc:AlternateContent>
  <xr:revisionPtr revIDLastSave="0" documentId="13_ncr:1_{D0351E7B-C709-4C98-804A-A0B45C7D723C}" xr6:coauthVersionLast="47" xr6:coauthVersionMax="47" xr10:uidLastSave="{00000000-0000-0000-0000-000000000000}"/>
  <bookViews>
    <workbookView xWindow="-110" yWindow="-110" windowWidth="19420" windowHeight="10300" activeTab="1" xr2:uid="{B95460D3-703F-4CDB-A8F9-1B80CF00DC53}"/>
  </bookViews>
  <sheets>
    <sheet name="Forecasts 1" sheetId="1" r:id="rId1"/>
    <sheet name="Forecasts 2" sheetId="2" r:id="rId2"/>
  </sheets>
  <definedNames>
    <definedName name="ExternalData_2" localSheetId="0" hidden="1">'Forecasts 1'!$A$1:$B$61</definedName>
    <definedName name="ExternalData_2" localSheetId="0" hidden="1">'Forecasts 1'!$A$1:$B$61</definedName>
    <definedName name="ExternalData_2" localSheetId="1" hidden="1">'Forecasts 2'!$A$1:$B$61</definedName>
    <definedName name="ExternalData_2" localSheetId="1" hidden="1">'Forecasts 2'!$A$1:$B$61</definedName>
    <definedName name="ExternalData_3" localSheetId="0" hidden="1">'Forecasts 1'!#REF!</definedName>
    <definedName name="ExternalData_3" localSheetId="1" hidden="1">'Forecasts 2'!#REF!</definedName>
    <definedName name="ExternalData_4" localSheetId="0" hidden="1">'Forecasts 1'!#REF!</definedName>
    <definedName name="ExternalData_4" localSheetId="1" hidden="1">'Forecasts 2'!#REF!</definedName>
    <definedName name="ExternalData_5" localSheetId="0" hidden="1">'Forecasts 1'!#REF!</definedName>
    <definedName name="ExternalData_5" localSheetId="1" hidden="1">'Forecasts 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2" l="1"/>
  <c r="C58" i="2"/>
  <c r="C51" i="2"/>
  <c r="C59" i="2"/>
  <c r="C52" i="2"/>
  <c r="C60" i="2"/>
  <c r="C53" i="2"/>
  <c r="C61" i="2"/>
  <c r="C54" i="2"/>
  <c r="C57" i="2"/>
  <c r="C55" i="2"/>
  <c r="C56" i="2"/>
  <c r="B61" i="1"/>
  <c r="B60" i="1"/>
  <c r="B59" i="1"/>
  <c r="B58" i="1"/>
  <c r="B57" i="1"/>
  <c r="B56" i="1"/>
  <c r="B55" i="1"/>
  <c r="B54" i="1"/>
  <c r="B53" i="1"/>
  <c r="B52" i="1"/>
  <c r="B51" i="1"/>
  <c r="E44" i="1"/>
  <c r="E43" i="1"/>
  <c r="E42" i="1"/>
  <c r="E41" i="1"/>
  <c r="E40" i="1"/>
  <c r="E39" i="1"/>
  <c r="E38" i="1"/>
  <c r="E37" i="1"/>
  <c r="E36" i="1"/>
  <c r="E35" i="1"/>
  <c r="E34" i="1"/>
  <c r="E33" i="1"/>
  <c r="O25" i="1"/>
  <c r="O25" i="1" a="1"/>
  <c r="E8" i="1"/>
  <c r="E13" i="1"/>
  <c r="O26" i="1"/>
  <c r="O26" i="1" a="1"/>
  <c r="O5" i="1"/>
  <c r="E7" i="1"/>
  <c r="E12" i="1"/>
  <c r="E21" i="1"/>
  <c r="O7" i="1"/>
  <c r="O18" i="1"/>
  <c r="O18" i="1" a="1"/>
  <c r="E5" i="1"/>
  <c r="O14" i="1"/>
  <c r="O8" i="1"/>
  <c r="O12" i="1"/>
  <c r="E23" i="1"/>
  <c r="O4" i="1"/>
  <c r="O9" i="1"/>
  <c r="E25" i="1"/>
  <c r="O21" i="1"/>
  <c r="O21" i="1" a="1"/>
  <c r="O22" i="1"/>
  <c r="O22" i="1" a="1"/>
  <c r="E18" i="1"/>
  <c r="O19" i="1"/>
  <c r="O19" i="1" a="1"/>
  <c r="E24" i="1"/>
  <c r="E9" i="1"/>
  <c r="O29" i="1"/>
  <c r="O29" i="1" a="1"/>
  <c r="E28" i="1"/>
  <c r="O23" i="1"/>
  <c r="O23" i="1" a="1"/>
  <c r="E29" i="1"/>
  <c r="E6" i="1"/>
  <c r="O20" i="1"/>
  <c r="O20" i="1" a="1"/>
  <c r="O11" i="1"/>
  <c r="E22" i="1"/>
  <c r="E27" i="1"/>
  <c r="O28" i="1"/>
  <c r="O28" i="1" a="1"/>
  <c r="E14" i="1"/>
  <c r="E20" i="1"/>
  <c r="E4" i="1"/>
  <c r="E10" i="1"/>
  <c r="E3" i="1"/>
  <c r="O24" i="1"/>
  <c r="O24" i="1" a="1"/>
  <c r="O3" i="1"/>
  <c r="E26" i="1"/>
  <c r="O27" i="1"/>
  <c r="O27" i="1" a="1"/>
  <c r="O6" i="1"/>
  <c r="O10" i="1"/>
  <c r="E11" i="1"/>
  <c r="O13" i="1"/>
  <c r="B50" i="1"/>
  <c r="E19" i="1"/>
  <c r="B55" i="2"/>
  <c r="B56" i="2"/>
  <c r="B57" i="2"/>
  <c r="B54" i="2"/>
  <c r="B58" i="2"/>
  <c r="B51" i="2"/>
  <c r="B59" i="2"/>
  <c r="B52" i="2"/>
  <c r="B60" i="2"/>
  <c r="B53" i="2"/>
  <c r="B50" i="2"/>
  <c r="B6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6E676D-031E-4659-801E-41BB9D45D111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  <connection id="2" xr16:uid="{7B1844D6-6CB5-4860-AE41-45053E0D2904}" keepAlive="1" name="Query - Table1 (4)" description="Connection to the 'Table1 (4)' query in the workbook." type="5" refreshedVersion="8" background="1" saveData="1">
    <dbPr connection="Provider=Microsoft.Mashup.OleDb.1;Data Source=$Workbook$;Location=&quot;Table1 (4)&quot;;Extended Properties=&quot;&quot;" command="SELECT * FROM [Table1 (4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<sst xmlns="http://schemas.openxmlformats.org/spreadsheetml/2006/main" count="20" uniqueCount="10">
  <si>
    <t>Monthly Profit 2023</t>
  </si>
  <si>
    <t>Year 2023</t>
  </si>
  <si>
    <t>ETS Forecast</t>
  </si>
  <si>
    <t>Trend</t>
  </si>
  <si>
    <t>Linear Forecast</t>
  </si>
  <si>
    <t>Average</t>
  </si>
  <si>
    <t>Forecast</t>
  </si>
  <si>
    <t>Monthly Profit</t>
  </si>
  <si>
    <t>Order Month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</si>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</sst>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6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theme="9"/>
      </patternFill>
    </fill>
    <fill>
      <patternFill patternType="solid">
        <fgColor rgb="FF00B050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" fontId="0" fillId="0" borderId="0" xfId="0" applyNumberFormat="1"/>
    <xf numFmtId="17" fontId="2" fillId="2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2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5" borderId="3" xfId="0" applyFont="1" applyFill="1" applyBorder="1" applyAlignment="1">
      <alignment horizontal="center"/>
    </xf>
    <xf numFmtId="17" fontId="5" fillId="6" borderId="2" xfId="0" applyNumberFormat="1" applyFont="1" applyFill="1" applyBorder="1" applyAlignment="1">
      <alignment horizontal="center"/>
    </xf>
    <xf numFmtId="164" fontId="2" fillId="7" borderId="2" xfId="0" applyNumberFormat="1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2" fillId="8" borderId="2" xfId="0" applyNumberFormat="1" applyFont="1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[$-409]mmm\-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[$-409]mmm\-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'Forecasts 1'!$D$18:$D$29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'Forecasts 1'!$E$18:$E$29</c:f>
              <c:numCache>
                <c:formatCode>0.00</c:formatCode>
                <c:ptCount val="12"/>
                <c:pt idx="0">
                  <c:v>9378.7519076222379</c:v>
                </c:pt>
                <c:pt idx="1">
                  <c:v>9520.4777002368937</c:v>
                </c:pt>
                <c:pt idx="2">
                  <c:v>9648.4880935662368</c:v>
                </c:pt>
                <c:pt idx="3">
                  <c:v>9790.2138861808926</c:v>
                </c:pt>
                <c:pt idx="4">
                  <c:v>9927.3678790337872</c:v>
                </c:pt>
                <c:pt idx="5">
                  <c:v>10069.093671648414</c:v>
                </c:pt>
                <c:pt idx="6">
                  <c:v>10206.247664501308</c:v>
                </c:pt>
                <c:pt idx="7">
                  <c:v>10347.973457115964</c:v>
                </c:pt>
                <c:pt idx="8">
                  <c:v>10489.699249730591</c:v>
                </c:pt>
                <c:pt idx="9">
                  <c:v>10626.853242583486</c:v>
                </c:pt>
                <c:pt idx="10">
                  <c:v>10768.579035198141</c:v>
                </c:pt>
                <c:pt idx="11">
                  <c:v>10905.733028051007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E5-4415-852B-ACC88EF4C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406991"/>
        <c:axId val="80408071"/>
      </c:lineChart>
      <c:dateAx>
        <c:axId val="8040699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8071"/>
        <c:crosses val="autoZero"/>
        <c:auto val="1"/>
        <c:lblOffset val="100"/>
        <c:baseTimeUnit val="months"/>
      </c:dateAx>
      <c:valAx>
        <c:axId val="8040807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8040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dLbl>
              <c:idx val="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8FD-4728-8E5C-BB2B352DA56B}"/>
                </c:ext>
              </c:extLst>
            </c:dLbl>
            <c:dLbl>
              <c:idx val="6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FD-4728-8E5C-BB2B352DA56B}"/>
                </c:ext>
              </c:extLst>
            </c:dLbl>
            <c:dLbl>
              <c:idx val="9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FD-4728-8E5C-BB2B352DA56B}"/>
                </c:ext>
              </c:extLst>
            </c:dLbl>
            <c:dLbl>
              <c:idx val="1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FD-4728-8E5C-BB2B352DA5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'Forecasts 1'!$D$33:$D$44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'Forecasts 1'!$E$33:$E$44</c:f>
              <c:numCache>
                <c:formatCode>#,##0.00</c:formatCode>
                <c:ptCount val="12"/>
                <c:pt idx="0">
                  <c:v>552.31774126289929</c:v>
                </c:pt>
                <c:pt idx="1">
                  <c:v>4753.8129016918519</c:v>
                </c:pt>
                <c:pt idx="2">
                  <c:v>7542.4966351126823</c:v>
                </c:pt>
                <c:pt idx="3">
                  <c:v>4138.9073298480198</c:v>
                </c:pt>
                <c:pt idx="4">
                  <c:v>7478.8110801337752</c:v>
                </c:pt>
                <c:pt idx="5">
                  <c:v>6205.7112680222654</c:v>
                </c:pt>
                <c:pt idx="6">
                  <c:v>3142.575232849329</c:v>
                </c:pt>
                <c:pt idx="7">
                  <c:v>7273.508486168319</c:v>
                </c:pt>
                <c:pt idx="8">
                  <c:v>10132.656157943409</c:v>
                </c:pt>
                <c:pt idx="9">
                  <c:v>5180.2813698057435</c:v>
                </c:pt>
                <c:pt idx="10">
                  <c:v>12828.358483459046</c:v>
                </c:pt>
                <c:pt idx="11">
                  <c:v>10465.603937538861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FD-4728-8E5C-BB2B352DA56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2550240"/>
        <c:axId val="672552040"/>
      </c:lineChart>
      <c:dateAx>
        <c:axId val="67255024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552040"/>
        <c:crosses val="autoZero"/>
        <c:auto val="1"/>
        <c:lblOffset val="100"/>
        <c:baseTimeUnit val="months"/>
      </c:dateAx>
      <c:valAx>
        <c:axId val="672552040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6725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'Forecasts 1'!$D$3:$D$14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'Forecasts 1'!$E$3:$E$14</c:f>
              <c:numCache>
                <c:formatCode>0.00</c:formatCode>
                <c:ptCount val="12"/>
                <c:pt idx="0">
                  <c:v>9378.7519076222379</c:v>
                </c:pt>
                <c:pt idx="1">
                  <c:v>9520.4777002368937</c:v>
                </c:pt>
                <c:pt idx="2">
                  <c:v>9648.4880935662368</c:v>
                </c:pt>
                <c:pt idx="3">
                  <c:v>9790.2138861808926</c:v>
                </c:pt>
                <c:pt idx="4">
                  <c:v>9927.3678790337872</c:v>
                </c:pt>
                <c:pt idx="5">
                  <c:v>10069.093671648414</c:v>
                </c:pt>
                <c:pt idx="6">
                  <c:v>10206.247664501308</c:v>
                </c:pt>
                <c:pt idx="7">
                  <c:v>10347.973457115964</c:v>
                </c:pt>
                <c:pt idx="8">
                  <c:v>10489.699249730591</c:v>
                </c:pt>
                <c:pt idx="9">
                  <c:v>10626.853242583486</c:v>
                </c:pt>
                <c:pt idx="10">
                  <c:v>10768.579035198141</c:v>
                </c:pt>
                <c:pt idx="11">
                  <c:v>10905.733028051007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E-4468-B904-8230DFC8A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9129192"/>
        <c:axId val="619128832"/>
      </c:lineChart>
      <c:dateAx>
        <c:axId val="61912919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128832"/>
        <c:crosses val="autoZero"/>
        <c:auto val="1"/>
        <c:lblOffset val="100"/>
        <c:baseTimeUnit val="months"/>
      </c:dateAx>
      <c:valAx>
        <c:axId val="61912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129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'Forecasts 1'!$N$3:$N$14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'Forecasts 1'!$O$3:$O$14</c:f>
              <c:numCache>
                <c:formatCode>0.00</c:formatCode>
                <c:ptCount val="12"/>
                <c:pt idx="0">
                  <c:v>5966.8558437499996</c:v>
                </c:pt>
                <c:pt idx="1">
                  <c:v>9520.4777002368937</c:v>
                </c:pt>
                <c:pt idx="2">
                  <c:v>9648.4880935662368</c:v>
                </c:pt>
                <c:pt idx="3">
                  <c:v>9790.2138861808926</c:v>
                </c:pt>
                <c:pt idx="4">
                  <c:v>9927.3678790337872</c:v>
                </c:pt>
                <c:pt idx="5">
                  <c:v>10069.093671648414</c:v>
                </c:pt>
                <c:pt idx="6">
                  <c:v>10206.247664501308</c:v>
                </c:pt>
                <c:pt idx="7">
                  <c:v>10347.973457115964</c:v>
                </c:pt>
                <c:pt idx="8">
                  <c:v>10489.699249730591</c:v>
                </c:pt>
                <c:pt idx="9">
                  <c:v>10626.853242583486</c:v>
                </c:pt>
                <c:pt idx="10">
                  <c:v>10768.579035198141</c:v>
                </c:pt>
                <c:pt idx="11">
                  <c:v>10905.733028051007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C5-4478-91E4-3EAD4AF10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037871"/>
        <c:axId val="251036431"/>
      </c:lineChart>
      <c:dateAx>
        <c:axId val="25103787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036431"/>
        <c:crosses val="autoZero"/>
        <c:auto val="1"/>
        <c:lblOffset val="100"/>
        <c:baseTimeUnit val="months"/>
      </c:dateAx>
      <c:valAx>
        <c:axId val="25103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03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'Forecasts 1'!$N$18:$N$29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'Forecasts 1'!$O$18:$O$29</c:f>
              <c:numCache>
                <c:formatCode>0.00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2-4003-8062-B68DBC65F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9060208"/>
        <c:axId val="1599057328"/>
      </c:lineChart>
      <c:dateAx>
        <c:axId val="159906020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057328"/>
        <c:crosses val="autoZero"/>
        <c:auto val="1"/>
        <c:lblOffset val="100"/>
        <c:baseTimeUnit val="months"/>
      </c:dateAx>
      <c:valAx>
        <c:axId val="159905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06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'Forecasts 2'!$B$1</c:f>
              <c:strCache>
                <c:ptCount val="1"/>
                <c:pt idx="0">
                  <c:v>Monthly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'Forecasts 2'!$A$2:$A$61</c:f>
              <c:numCache>
                <c:formatCode>[$-409]mmm\-yy;@</c:formatCode>
                <c:ptCount val="60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  <c:pt idx="46">
                  <c:v>44866</c:v>
                </c:pt>
                <c:pt idx="47">
                  <c:v>44896</c:v>
                </c:pt>
                <c:pt idx="48">
                  <c:v>44927</c:v>
                </c:pt>
                <c:pt idx="49">
                  <c:v>44958</c:v>
                </c:pt>
                <c:pt idx="50">
                  <c:v>44986</c:v>
                </c:pt>
                <c:pt idx="51">
                  <c:v>45017</c:v>
                </c:pt>
                <c:pt idx="52">
                  <c:v>45047</c:v>
                </c:pt>
                <c:pt idx="53">
                  <c:v>45078</c:v>
                </c:pt>
                <c:pt idx="54">
                  <c:v>45108</c:v>
                </c:pt>
                <c:pt idx="55">
                  <c:v>45139</c:v>
                </c:pt>
                <c:pt idx="56">
                  <c:v>45170</c:v>
                </c:pt>
                <c:pt idx="57">
                  <c:v>45200</c:v>
                </c:pt>
                <c:pt idx="58">
                  <c:v>45231</c:v>
                </c:pt>
                <c:pt idx="59">
                  <c:v>45261</c:v>
                </c:pt>
              </c:numCache>
            </c:numRef>
          </c:cat>
          <c:val>
            <c:numRef>
              <c:f>'Forecasts 2'!$B$2:$B$61</c:f>
              <c:numCache>
                <c:formatCode>0.00</c:formatCode>
                <c:ptCount val="60"/>
                <c:pt idx="0">
                  <c:v>2450.1907000000015</c:v>
                </c:pt>
                <c:pt idx="1">
                  <c:v>862.30840000000012</c:v>
                </c:pt>
                <c:pt idx="2">
                  <c:v>498.72990000000016</c:v>
                </c:pt>
                <c:pt idx="3">
                  <c:v>3500.8939999999993</c:v>
                </c:pt>
                <c:pt idx="4">
                  <c:v>2738.7095999999997</c:v>
                </c:pt>
                <c:pt idx="5">
                  <c:v>4976.5244000000012</c:v>
                </c:pt>
                <c:pt idx="6">
                  <c:v>-841.48260000000073</c:v>
                </c:pt>
                <c:pt idx="7">
                  <c:v>5318.1049999999996</c:v>
                </c:pt>
                <c:pt idx="8">
                  <c:v>8328.0993999999955</c:v>
                </c:pt>
                <c:pt idx="9">
                  <c:v>3448.2572999999998</c:v>
                </c:pt>
                <c:pt idx="10">
                  <c:v>9292.1268999999993</c:v>
                </c:pt>
                <c:pt idx="11">
                  <c:v>8983.5699000000041</c:v>
                </c:pt>
                <c:pt idx="12">
                  <c:v>-3281.0070000000001</c:v>
                </c:pt>
                <c:pt idx="13">
                  <c:v>2813.8508000000006</c:v>
                </c:pt>
                <c:pt idx="14">
                  <c:v>9732.0978000000014</c:v>
                </c:pt>
                <c:pt idx="15">
                  <c:v>4187.4961999999996</c:v>
                </c:pt>
                <c:pt idx="16">
                  <c:v>4667.8689999999997</c:v>
                </c:pt>
                <c:pt idx="17">
                  <c:v>3335.5572000000016</c:v>
                </c:pt>
                <c:pt idx="18">
                  <c:v>3288.6482999999989</c:v>
                </c:pt>
                <c:pt idx="19">
                  <c:v>5355.8084000000026</c:v>
                </c:pt>
                <c:pt idx="20">
                  <c:v>8209.1627000000008</c:v>
                </c:pt>
                <c:pt idx="21">
                  <c:v>2817.366</c:v>
                </c:pt>
                <c:pt idx="22">
                  <c:v>12474.788400000001</c:v>
                </c:pt>
                <c:pt idx="23">
                  <c:v>8016.9659000000011</c:v>
                </c:pt>
                <c:pt idx="24">
                  <c:v>2824.8233000000005</c:v>
                </c:pt>
                <c:pt idx="25">
                  <c:v>5004.5795000000016</c:v>
                </c:pt>
                <c:pt idx="26">
                  <c:v>3611.9680000000003</c:v>
                </c:pt>
                <c:pt idx="27">
                  <c:v>2977.8149000000008</c:v>
                </c:pt>
                <c:pt idx="28">
                  <c:v>8662.1464000000051</c:v>
                </c:pt>
                <c:pt idx="29">
                  <c:v>4750.3781000000008</c:v>
                </c:pt>
                <c:pt idx="30">
                  <c:v>4432.8778999999977</c:v>
                </c:pt>
                <c:pt idx="31">
                  <c:v>2062.0693000000001</c:v>
                </c:pt>
                <c:pt idx="32">
                  <c:v>9328.6576000000005</c:v>
                </c:pt>
                <c:pt idx="33">
                  <c:v>16243.142500000005</c:v>
                </c:pt>
                <c:pt idx="34">
                  <c:v>4011.4075000000021</c:v>
                </c:pt>
                <c:pt idx="35">
                  <c:v>17885.309299999979</c:v>
                </c:pt>
                <c:pt idx="36">
                  <c:v>7140.4391000000014</c:v>
                </c:pt>
                <c:pt idx="37">
                  <c:v>1613.8719999999994</c:v>
                </c:pt>
                <c:pt idx="38">
                  <c:v>14751.891499999998</c:v>
                </c:pt>
                <c:pt idx="39">
                  <c:v>933.2900000000011</c:v>
                </c:pt>
                <c:pt idx="40">
                  <c:v>6342.5827999999956</c:v>
                </c:pt>
                <c:pt idx="41">
                  <c:v>8223.3356999999978</c:v>
                </c:pt>
                <c:pt idx="42">
                  <c:v>6952.6212000000014</c:v>
                </c:pt>
                <c:pt idx="43">
                  <c:v>9040.9556999999986</c:v>
                </c:pt>
                <c:pt idx="44">
                  <c:v>10991.5556</c:v>
                </c:pt>
                <c:pt idx="45">
                  <c:v>9275.2754999999997</c:v>
                </c:pt>
                <c:pt idx="46">
                  <c:v>9690.103699999996</c:v>
                </c:pt>
                <c:pt idx="47">
                  <c:v>8483.3468000000012</c:v>
                </c:pt>
                <c:pt idx="48">
                  <c:v>552.31774126289929</c:v>
                </c:pt>
                <c:pt idx="49">
                  <c:v>4753.8129016918519</c:v>
                </c:pt>
                <c:pt idx="50">
                  <c:v>7542.4966351126823</c:v>
                </c:pt>
                <c:pt idx="51">
                  <c:v>4138.9073298480198</c:v>
                </c:pt>
                <c:pt idx="52">
                  <c:v>7478.8110801337752</c:v>
                </c:pt>
                <c:pt idx="53">
                  <c:v>6205.7112680222654</c:v>
                </c:pt>
                <c:pt idx="54">
                  <c:v>3142.575232849329</c:v>
                </c:pt>
                <c:pt idx="55">
                  <c:v>7273.508486168319</c:v>
                </c:pt>
                <c:pt idx="56">
                  <c:v>10132.656157943409</c:v>
                </c:pt>
                <c:pt idx="57">
                  <c:v>5180.2813698057435</c:v>
                </c:pt>
                <c:pt idx="58">
                  <c:v>12828.358483459046</c:v>
                </c:pt>
                <c:pt idx="59">
                  <c:v>10465.603937538861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8-46F1-B769-E0B3CF1E09F9}"/>
            </c:ext>
          </c:extLst>
        </c:ser>
        <c:ser>
          <c:idx val="1"/>
          <c:order val="1"/>
          <c:tx>
            <c:strRef>
              <c:f>'Forecasts 2'!$C$1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'Forecasts 2'!$A$2:$A$61</c:f>
              <c:numCache>
                <c:formatCode>[$-409]mmm\-yy;@</c:formatCode>
                <c:ptCount val="60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  <c:pt idx="46">
                  <c:v>44866</c:v>
                </c:pt>
                <c:pt idx="47">
                  <c:v>44896</c:v>
                </c:pt>
                <c:pt idx="48">
                  <c:v>44927</c:v>
                </c:pt>
                <c:pt idx="49">
                  <c:v>44958</c:v>
                </c:pt>
                <c:pt idx="50">
                  <c:v>44986</c:v>
                </c:pt>
                <c:pt idx="51">
                  <c:v>45017</c:v>
                </c:pt>
                <c:pt idx="52">
                  <c:v>45047</c:v>
                </c:pt>
                <c:pt idx="53">
                  <c:v>45078</c:v>
                </c:pt>
                <c:pt idx="54">
                  <c:v>45108</c:v>
                </c:pt>
                <c:pt idx="55">
                  <c:v>45139</c:v>
                </c:pt>
                <c:pt idx="56">
                  <c:v>45170</c:v>
                </c:pt>
                <c:pt idx="57">
                  <c:v>45200</c:v>
                </c:pt>
                <c:pt idx="58">
                  <c:v>45231</c:v>
                </c:pt>
                <c:pt idx="59">
                  <c:v>45261</c:v>
                </c:pt>
              </c:numCache>
            </c:numRef>
          </c:cat>
          <c:val>
            <c:numRef>
              <c:f>'Forecasts 2'!$C$2:$C$61</c:f>
              <c:numCache>
                <c:formatCode>General</c:formatCode>
                <c:ptCount val="60"/>
                <c:pt idx="48" formatCode="0.00">
                  <c:v>552.31774126289929</c:v>
                </c:pt>
                <c:pt idx="49" formatCode="0.00">
                  <c:v>4753.8129016918519</c:v>
                </c:pt>
                <c:pt idx="50" formatCode="0.00">
                  <c:v>7542.4966351126823</c:v>
                </c:pt>
                <c:pt idx="51" formatCode="0.00">
                  <c:v>4138.9073298480198</c:v>
                </c:pt>
                <c:pt idx="52" formatCode="0.00">
                  <c:v>7478.8110801337752</c:v>
                </c:pt>
                <c:pt idx="53" formatCode="0.00">
                  <c:v>6205.7112680222654</c:v>
                </c:pt>
                <c:pt idx="54" formatCode="0.00">
                  <c:v>3142.575232849329</c:v>
                </c:pt>
                <c:pt idx="55" formatCode="0.00">
                  <c:v>7273.508486168319</c:v>
                </c:pt>
                <c:pt idx="56" formatCode="0.00">
                  <c:v>10132.656157943409</c:v>
                </c:pt>
                <c:pt idx="57" formatCode="0.00">
                  <c:v>5180.2813698057435</c:v>
                </c:pt>
                <c:pt idx="58" formatCode="0.00">
                  <c:v>12828.358483459046</c:v>
                </c:pt>
                <c:pt idx="59" formatCode="0.00">
                  <c:v>10465.603937538861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38-46F1-B769-E0B3CF1E0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97119"/>
        <c:axId val="8794239"/>
      </c:lineChart>
      <c:dateAx>
        <c:axId val="8797119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4239"/>
        <c:crosses val="autoZero"/>
        <c:auto val="1"/>
        <c:lblOffset val="100"/>
        <c:baseTimeUnit val="months"/>
      </c:dateAx>
      <c:valAx>
        <c:axId val="879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Forescat 2019-2022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'Forecasts 2'!$A$2:$A$49</c:f>
              <c:numCache>
                <c:formatCode>[$-409]mmm\-yy;@</c:formatCode>
                <c:ptCount val="48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  <c:pt idx="32">
                  <c:v>44440</c:v>
                </c:pt>
                <c:pt idx="33">
                  <c:v>44470</c:v>
                </c:pt>
                <c:pt idx="34">
                  <c:v>44501</c:v>
                </c:pt>
                <c:pt idx="35">
                  <c:v>44531</c:v>
                </c:pt>
                <c:pt idx="36">
                  <c:v>44562</c:v>
                </c:pt>
                <c:pt idx="37">
                  <c:v>44593</c:v>
                </c:pt>
                <c:pt idx="38">
                  <c:v>44621</c:v>
                </c:pt>
                <c:pt idx="39">
                  <c:v>44652</c:v>
                </c:pt>
                <c:pt idx="40">
                  <c:v>44682</c:v>
                </c:pt>
                <c:pt idx="41">
                  <c:v>44713</c:v>
                </c:pt>
                <c:pt idx="42">
                  <c:v>44743</c:v>
                </c:pt>
                <c:pt idx="43">
                  <c:v>44774</c:v>
                </c:pt>
                <c:pt idx="44">
                  <c:v>44805</c:v>
                </c:pt>
                <c:pt idx="45">
                  <c:v>44835</c:v>
                </c:pt>
                <c:pt idx="46">
                  <c:v>44866</c:v>
                </c:pt>
                <c:pt idx="47">
                  <c:v>44896</c:v>
                </c:pt>
              </c:numCache>
            </c:numRef>
          </c:cat>
          <c:val>
            <c:numRef>
              <c:f>'Forecasts 2'!$B$2:$B$49</c:f>
              <c:numCache>
                <c:formatCode>0.00</c:formatCode>
                <c:ptCount val="48"/>
                <c:pt idx="0">
                  <c:v>2450.1907000000015</c:v>
                </c:pt>
                <c:pt idx="1">
                  <c:v>862.30840000000012</c:v>
                </c:pt>
                <c:pt idx="2">
                  <c:v>498.72990000000016</c:v>
                </c:pt>
                <c:pt idx="3">
                  <c:v>3500.8939999999993</c:v>
                </c:pt>
                <c:pt idx="4">
                  <c:v>2738.7095999999997</c:v>
                </c:pt>
                <c:pt idx="5">
                  <c:v>4976.5244000000012</c:v>
                </c:pt>
                <c:pt idx="6">
                  <c:v>-841.48260000000073</c:v>
                </c:pt>
                <c:pt idx="7">
                  <c:v>5318.1049999999996</c:v>
                </c:pt>
                <c:pt idx="8">
                  <c:v>8328.0993999999955</c:v>
                </c:pt>
                <c:pt idx="9">
                  <c:v>3448.2572999999998</c:v>
                </c:pt>
                <c:pt idx="10">
                  <c:v>9292.1268999999993</c:v>
                </c:pt>
                <c:pt idx="11">
                  <c:v>8983.5699000000041</c:v>
                </c:pt>
                <c:pt idx="12">
                  <c:v>-3281.0070000000001</c:v>
                </c:pt>
                <c:pt idx="13">
                  <c:v>2813.8508000000006</c:v>
                </c:pt>
                <c:pt idx="14">
                  <c:v>9732.0978000000014</c:v>
                </c:pt>
                <c:pt idx="15">
                  <c:v>4187.4961999999996</c:v>
                </c:pt>
                <c:pt idx="16">
                  <c:v>4667.8689999999997</c:v>
                </c:pt>
                <c:pt idx="17">
                  <c:v>3335.5572000000016</c:v>
                </c:pt>
                <c:pt idx="18">
                  <c:v>3288.6482999999989</c:v>
                </c:pt>
                <c:pt idx="19">
                  <c:v>5355.8084000000026</c:v>
                </c:pt>
                <c:pt idx="20">
                  <c:v>8209.1627000000008</c:v>
                </c:pt>
                <c:pt idx="21">
                  <c:v>2817.366</c:v>
                </c:pt>
                <c:pt idx="22">
                  <c:v>12474.788400000001</c:v>
                </c:pt>
                <c:pt idx="23">
                  <c:v>8016.9659000000011</c:v>
                </c:pt>
                <c:pt idx="24">
                  <c:v>2824.8233000000005</c:v>
                </c:pt>
                <c:pt idx="25">
                  <c:v>5004.5795000000016</c:v>
                </c:pt>
                <c:pt idx="26">
                  <c:v>3611.9680000000003</c:v>
                </c:pt>
                <c:pt idx="27">
                  <c:v>2977.8149000000008</c:v>
                </c:pt>
                <c:pt idx="28">
                  <c:v>8662.1464000000051</c:v>
                </c:pt>
                <c:pt idx="29">
                  <c:v>4750.3781000000008</c:v>
                </c:pt>
                <c:pt idx="30">
                  <c:v>4432.8778999999977</c:v>
                </c:pt>
                <c:pt idx="31">
                  <c:v>2062.0693000000001</c:v>
                </c:pt>
                <c:pt idx="32">
                  <c:v>9328.6576000000005</c:v>
                </c:pt>
                <c:pt idx="33">
                  <c:v>16243.142500000005</c:v>
                </c:pt>
                <c:pt idx="34">
                  <c:v>4011.4075000000021</c:v>
                </c:pt>
                <c:pt idx="35">
                  <c:v>17885.309299999979</c:v>
                </c:pt>
                <c:pt idx="36">
                  <c:v>7140.4391000000014</c:v>
                </c:pt>
                <c:pt idx="37">
                  <c:v>1613.8719999999994</c:v>
                </c:pt>
                <c:pt idx="38">
                  <c:v>14751.891499999998</c:v>
                </c:pt>
                <c:pt idx="39">
                  <c:v>933.2900000000011</c:v>
                </c:pt>
                <c:pt idx="40">
                  <c:v>6342.5827999999956</c:v>
                </c:pt>
                <c:pt idx="41">
                  <c:v>8223.3356999999978</c:v>
                </c:pt>
                <c:pt idx="42">
                  <c:v>6952.6212000000014</c:v>
                </c:pt>
                <c:pt idx="43">
                  <c:v>9040.9556999999986</c:v>
                </c:pt>
                <c:pt idx="44">
                  <c:v>10991.5556</c:v>
                </c:pt>
                <c:pt idx="45">
                  <c:v>9275.2754999999997</c:v>
                </c:pt>
                <c:pt idx="46">
                  <c:v>9690.103699999996</c:v>
                </c:pt>
                <c:pt idx="47">
                  <c:v>8483.3468000000012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89-4EF1-A00F-3DBA69A32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526455"/>
        <c:axId val="696536535"/>
      </c:lineChart>
      <c:dateAx>
        <c:axId val="696526455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536535"/>
        <c:crosses val="autoZero"/>
        <c:auto val="1"/>
        <c:lblOffset val="100"/>
        <c:baseTimeUnit val="months"/>
      </c:dateAx>
      <c:valAx>
        <c:axId val="696536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526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67583</xdr:colOff>
      <xdr:row>14</xdr:row>
      <xdr:rowOff>154215</xdr:rowOff>
    </xdr:from>
    <xdr:to>
      <xdr:col>12</xdr:col>
      <xdr:colOff>372383</xdr:colOff>
      <xdr:row>28</xdr:row>
      <xdr:rowOff>154215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F5D370-8FF2-4B56-8A8E-E8531F5E2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31296</xdr:colOff>
      <xdr:row>29</xdr:row>
      <xdr:rowOff>128813</xdr:rowOff>
    </xdr:from>
    <xdr:to>
      <xdr:col>12</xdr:col>
      <xdr:colOff>336096</xdr:colOff>
      <xdr:row>44</xdr:row>
      <xdr:rowOff>8164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877272-3B07-44D7-BAA5-B1F886C4C0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4535</xdr:colOff>
      <xdr:row>0</xdr:row>
      <xdr:rowOff>0</xdr:rowOff>
    </xdr:from>
    <xdr:to>
      <xdr:col>12</xdr:col>
      <xdr:colOff>322035</xdr:colOff>
      <xdr:row>14</xdr:row>
      <xdr:rowOff>9071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05BDBB-52F8-4D1A-A1CB-F15F3AC22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35278</xdr:colOff>
      <xdr:row>0</xdr:row>
      <xdr:rowOff>0</xdr:rowOff>
    </xdr:from>
    <xdr:to>
      <xdr:col>22</xdr:col>
      <xdr:colOff>359834</xdr:colOff>
      <xdr:row>14</xdr:row>
      <xdr:rowOff>49389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947AE0-A6D5-4C1C-A480-098227386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56444</xdr:colOff>
      <xdr:row>14</xdr:row>
      <xdr:rowOff>141817</xdr:rowOff>
    </xdr:from>
    <xdr:to>
      <xdr:col>22</xdr:col>
      <xdr:colOff>225778</xdr:colOff>
      <xdr:row>29</xdr:row>
      <xdr:rowOff>28222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393B78-8E24-4185-AC3C-CC1AD58A1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37393</xdr:colOff>
      <xdr:row>21</xdr:row>
      <xdr:rowOff>174625</xdr:rowOff>
    </xdr:from>
    <xdr:to>
      <xdr:col>20</xdr:col>
      <xdr:colOff>468313</xdr:colOff>
      <xdr:row>45</xdr:row>
      <xdr:rowOff>143558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D8BDDD-8235-4BE5-ACAC-46A635573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24365</xdr:colOff>
      <xdr:row>0</xdr:row>
      <xdr:rowOff>2882</xdr:rowOff>
    </xdr:from>
    <xdr:to>
      <xdr:col>17</xdr:col>
      <xdr:colOff>63499</xdr:colOff>
      <xdr:row>21</xdr:row>
      <xdr:rowOff>175362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E3A645D-A1B1-4C4B-A473-E4F1932E4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C7510A6-2370-46B4-BCB9-4B228E2F88C5}" autoFormatId="16" applyNumberFormats="0" applyBorderFormats="0" applyFontFormats="0" applyPatternFormats="0" applyAlignmentFormats="0" applyWidthHeightFormats="0">
  <queryTableRefresh nextId="3">
    <queryTableFields count="2">
      <queryTableField id="1" name="Order Month" tableColumnId="1"/>
      <queryTableField id="2" name="Total Monthly Profit 2019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49E689D-BDB8-43CE-84C3-F22510B836B1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Order Month" tableColumnId="1"/>
      <queryTableField id="2" name="Total Monthly Profit 2019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FA36C-ECCA-4567-BBB7-5DDC96E7E72F}" name="Table1__25" displayName="Table1__25" ref="A1:B61" tableType="queryTable" totalsRowShown="0" headerRowDxfId="8" dataDxfId="7">
  <autoFilter ref="A1:B61" xr:uid="{5584CC40-2A06-4568-9E4F-4BA19ECA33DE}"/>
  <tableColumns count="2">
    <tableColumn id="1" xr3:uid="{A6BCA94F-0781-4F73-9CFE-6D82EE9DCABA}" uniqueName="1" name="Order Month" queryTableFieldId="1" dataDxfId="6"/>
    <tableColumn id="2" xr3:uid="{8883920F-39B6-49CD-A5D9-B302110270D1}" uniqueName="2" name="Monthly Profit" queryTableFieldId="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F32659-3723-4FE8-8B69-4ED9E4263E36}" name="Table1__253" displayName="Table1__253" ref="A1:C61" tableType="queryTable" totalsRowShown="0" headerRowDxfId="4" dataDxfId="3">
  <autoFilter ref="A1:C61" xr:uid="{5584CC40-2A06-4568-9E4F-4BA19ECA33DE}"/>
  <tableColumns count="3">
    <tableColumn id="1" xr3:uid="{913F1D9D-F25E-4BE3-BE50-49F769E6C38C}" uniqueName="1" name="Order Month" queryTableFieldId="1" dataDxfId="2"/>
    <tableColumn id="2" xr3:uid="{64D98BFB-B2F0-4B43-A266-BE5DFA8E63E8}" uniqueName="2" name="Monthly Profit" queryTableFieldId="2" dataDxfId="1"/>
    <tableColumn id="3" xr3:uid="{9353C4A6-02C0-4DF3-810C-B38C93CBD694}" uniqueName="3" name="Column1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2097-2094-4D82-8CF2-40E2F0B6D135}">
  <dimension ref="A1:O61"/>
  <sheetViews>
    <sheetView zoomScale="39" zoomScaleNormal="80" workbookViewId="0">
      <selection activeCell="F51" sqref="F51"/>
    </sheetView>
  </sheetViews>
  <sheetFormatPr defaultRowHeight="14.5"/>
  <cols>
    <col min="1" max="1" width="16.453125" style="2" bestFit="1" customWidth="1"/>
    <col min="2" max="2" width="27.08984375" style="1" bestFit="1" customWidth="1"/>
    <col min="4" max="4" width="9" bestFit="1" customWidth="1"/>
    <col min="5" max="5" width="17.453125" bestFit="1" customWidth="1"/>
    <col min="14" max="14" width="9.1796875" bestFit="1" customWidth="1"/>
    <col min="15" max="15" width="18.08984375" bestFit="1" customWidth="1"/>
  </cols>
  <sheetData>
    <row r="1" spans="1:15">
      <c r="A1" s="9" t="s">
        <v>8</v>
      </c>
      <c r="B1" s="10" t="s">
        <v>7</v>
      </c>
      <c r="D1" s="7" t="s">
        <v>6</v>
      </c>
      <c r="E1" s="7"/>
      <c r="N1" s="7" t="s">
        <v>5</v>
      </c>
      <c r="O1" s="7"/>
    </row>
    <row r="2" spans="1:15">
      <c r="A2" s="9">
        <v>43466</v>
      </c>
      <c r="B2" s="3">
        <v>2450.1907000000015</v>
      </c>
      <c r="D2" s="6" t="s">
        <v>1</v>
      </c>
      <c r="E2" s="6" t="s">
        <v>0</v>
      </c>
      <c r="N2" s="6" t="s">
        <v>1</v>
      </c>
      <c r="O2" s="6" t="s">
        <v>0</v>
      </c>
    </row>
    <row r="3" spans="1:15">
      <c r="A3" s="9">
        <v>43497</v>
      </c>
      <c r="B3" s="3">
        <v>862.30840000000012</v>
      </c>
      <c r="D3" s="5">
        <v>44927</v>
      </c>
      <c r="E3" s="8">
        <f ca="1">FORECAST(D3,Table1__25[Monthly Profit],Table1__25[Order Month])</f>
        <v>9378.7519076222379</v>
      </c>
      <c r="N3" s="5">
        <v>44927</v>
      </c>
      <c r="O3" s="8">
        <f ca="1">AVERAGE(Table1__25[Monthly Profit])</f>
        <v>5966.8558437499996</v>
      </c>
    </row>
    <row r="4" spans="1:15">
      <c r="A4" s="9">
        <v>43525</v>
      </c>
      <c r="B4" s="3">
        <v>498.72990000000016</v>
      </c>
      <c r="D4" s="5">
        <v>44958</v>
      </c>
      <c r="E4" s="8">
        <f ca="1">FORECAST(D4,Table1__25[Monthly Profit],Table1__25[Order Month])</f>
        <v>9520.4777002368937</v>
      </c>
      <c r="N4" s="5">
        <v>44958</v>
      </c>
      <c r="O4" s="8">
        <f ca="1">FORECAST(N4,Table1__25[Monthly Profit],Table1__25[Order Month])</f>
        <v>9520.4777002368937</v>
      </c>
    </row>
    <row r="5" spans="1:15">
      <c r="A5" s="9">
        <v>43556</v>
      </c>
      <c r="B5" s="3">
        <v>3500.8939999999993</v>
      </c>
      <c r="D5" s="5">
        <v>44986</v>
      </c>
      <c r="E5" s="8">
        <f ca="1">FORECAST(D5,Table1__25[Monthly Profit],Table1__25[Order Month])</f>
        <v>9648.4880935662368</v>
      </c>
      <c r="N5" s="5">
        <v>44986</v>
      </c>
      <c r="O5" s="8">
        <f ca="1">FORECAST(N5,Table1__25[Monthly Profit],Table1__25[Order Month])</f>
        <v>9648.4880935662368</v>
      </c>
    </row>
    <row r="6" spans="1:15">
      <c r="A6" s="9">
        <v>43586</v>
      </c>
      <c r="B6" s="3">
        <v>2738.7095999999997</v>
      </c>
      <c r="D6" s="5">
        <v>45017</v>
      </c>
      <c r="E6" s="8">
        <f ca="1">FORECAST(D6,Table1__25[Monthly Profit],Table1__25[Order Month])</f>
        <v>9790.2138861808926</v>
      </c>
      <c r="N6" s="5">
        <v>45017</v>
      </c>
      <c r="O6" s="8">
        <f ca="1">FORECAST(N6,Table1__25[Monthly Profit],Table1__25[Order Month])</f>
        <v>9790.2138861808926</v>
      </c>
    </row>
    <row r="7" spans="1:15">
      <c r="A7" s="9">
        <v>43617</v>
      </c>
      <c r="B7" s="3">
        <v>4976.5244000000012</v>
      </c>
      <c r="D7" s="5">
        <v>45047</v>
      </c>
      <c r="E7" s="8">
        <f ca="1">FORECAST(D7,Table1__25[Monthly Profit],Table1__25[Order Month])</f>
        <v>9927.3678790337872</v>
      </c>
      <c r="N7" s="5">
        <v>45047</v>
      </c>
      <c r="O7" s="8">
        <f ca="1">FORECAST(N7,Table1__25[Monthly Profit],Table1__25[Order Month])</f>
        <v>9927.3678790337872</v>
      </c>
    </row>
    <row r="8" spans="1:15">
      <c r="A8" s="9">
        <v>43647</v>
      </c>
      <c r="B8" s="3">
        <v>-841.48260000000073</v>
      </c>
      <c r="D8" s="5">
        <v>45078</v>
      </c>
      <c r="E8" s="8">
        <f ca="1">FORECAST(D8,Table1__25[Monthly Profit],Table1__25[Order Month])</f>
        <v>10069.093671648414</v>
      </c>
      <c r="N8" s="5">
        <v>45078</v>
      </c>
      <c r="O8" s="8">
        <f ca="1">FORECAST(N8,Table1__25[Monthly Profit],Table1__25[Order Month])</f>
        <v>10069.093671648414</v>
      </c>
    </row>
    <row r="9" spans="1:15">
      <c r="A9" s="9">
        <v>43678</v>
      </c>
      <c r="B9" s="3">
        <v>5318.1049999999996</v>
      </c>
      <c r="D9" s="5">
        <v>45108</v>
      </c>
      <c r="E9" s="8">
        <f ca="1">FORECAST(D9,Table1__25[Monthly Profit],Table1__25[Order Month])</f>
        <v>10206.247664501308</v>
      </c>
      <c r="N9" s="5">
        <v>45108</v>
      </c>
      <c r="O9" s="8">
        <f ca="1">FORECAST(N9,Table1__25[Monthly Profit],Table1__25[Order Month])</f>
        <v>10206.247664501308</v>
      </c>
    </row>
    <row r="10" spans="1:15">
      <c r="A10" s="9">
        <v>43709</v>
      </c>
      <c r="B10" s="3">
        <v>8328.0993999999955</v>
      </c>
      <c r="D10" s="5">
        <v>45139</v>
      </c>
      <c r="E10" s="8">
        <f ca="1">FORECAST(D10,Table1__25[Monthly Profit],Table1__25[Order Month])</f>
        <v>10347.973457115964</v>
      </c>
      <c r="N10" s="5">
        <v>45139</v>
      </c>
      <c r="O10" s="8">
        <f ca="1">FORECAST(N10,Table1__25[Monthly Profit],Table1__25[Order Month])</f>
        <v>10347.973457115964</v>
      </c>
    </row>
    <row r="11" spans="1:15">
      <c r="A11" s="9">
        <v>43739</v>
      </c>
      <c r="B11" s="3">
        <v>3448.2572999999998</v>
      </c>
      <c r="D11" s="5">
        <v>45170</v>
      </c>
      <c r="E11" s="8">
        <f ca="1">FORECAST(D11,Table1__25[Monthly Profit],Table1__25[Order Month])</f>
        <v>10489.699249730591</v>
      </c>
      <c r="N11" s="5">
        <v>45170</v>
      </c>
      <c r="O11" s="8">
        <f ca="1">FORECAST(N11,Table1__25[Monthly Profit],Table1__25[Order Month])</f>
        <v>10489.699249730591</v>
      </c>
    </row>
    <row r="12" spans="1:15">
      <c r="A12" s="9">
        <v>43770</v>
      </c>
      <c r="B12" s="3">
        <v>9292.1268999999993</v>
      </c>
      <c r="D12" s="5">
        <v>45200</v>
      </c>
      <c r="E12" s="8">
        <f ca="1">FORECAST(D12,Table1__25[Monthly Profit],Table1__25[Order Month])</f>
        <v>10626.853242583486</v>
      </c>
      <c r="N12" s="5">
        <v>45200</v>
      </c>
      <c r="O12" s="8">
        <f ca="1">FORECAST(N12,Table1__25[Monthly Profit],Table1__25[Order Month])</f>
        <v>10626.853242583486</v>
      </c>
    </row>
    <row r="13" spans="1:15">
      <c r="A13" s="9">
        <v>43800</v>
      </c>
      <c r="B13" s="3">
        <v>8983.5699000000041</v>
      </c>
      <c r="D13" s="5">
        <v>45231</v>
      </c>
      <c r="E13" s="8">
        <f ca="1">FORECAST(D13,Table1__25[Monthly Profit],Table1__25[Order Month])</f>
        <v>10768.579035198141</v>
      </c>
      <c r="N13" s="5">
        <v>45231</v>
      </c>
      <c r="O13" s="8">
        <f ca="1">FORECAST(N13,Table1__25[Monthly Profit],Table1__25[Order Month])</f>
        <v>10768.579035198141</v>
      </c>
    </row>
    <row r="14" spans="1:15">
      <c r="A14" s="2">
        <v>43831</v>
      </c>
      <c r="B14" s="3">
        <v>-3281.0070000000001</v>
      </c>
      <c r="D14" s="5">
        <v>45261</v>
      </c>
      <c r="E14" s="8">
        <f ca="1">FORECAST(D14,Table1__25[Monthly Profit],Table1__25[Order Month])</f>
        <v>10905.733028051007</v>
      </c>
      <c r="N14" s="5">
        <v>45261</v>
      </c>
      <c r="O14" s="8">
        <f ca="1">FORECAST(N14,Table1__25[Monthly Profit],Table1__25[Order Month])</f>
        <v>10905.733028051007</v>
      </c>
    </row>
    <row r="15" spans="1:15">
      <c r="A15" s="2">
        <v>43862</v>
      </c>
      <c r="B15" s="3">
        <v>2813.8508000000006</v>
      </c>
    </row>
    <row r="16" spans="1:15">
      <c r="A16" s="2">
        <v>43891</v>
      </c>
      <c r="B16" s="3">
        <v>9732.0978000000014</v>
      </c>
      <c r="D16" s="7" t="s">
        <v>4</v>
      </c>
      <c r="E16" s="7"/>
      <c r="N16" s="7" t="s">
        <v>3</v>
      </c>
      <c r="O16" s="7"/>
    </row>
    <row r="17" spans="1:15">
      <c r="A17" s="2">
        <v>43922</v>
      </c>
      <c r="B17" s="3">
        <v>4187.4961999999996</v>
      </c>
      <c r="D17" s="6" t="s">
        <v>1</v>
      </c>
      <c r="E17" s="6" t="s">
        <v>0</v>
      </c>
      <c r="N17" s="6" t="s">
        <v>1</v>
      </c>
      <c r="O17" s="6" t="s">
        <v>0</v>
      </c>
    </row>
    <row r="18" spans="1:15">
      <c r="A18" s="2">
        <v>43952</v>
      </c>
      <c r="B18" s="3">
        <v>4667.8689999999997</v>
      </c>
      <c r="D18" s="5">
        <v>44927</v>
      </c>
      <c r="E18" s="8">
        <f ca="1">_xlfn.FORECAST.LINEAR(D18,Table1__25[Monthly Profit],Table1__25[Order Month])</f>
        <v>9378.7519076222379</v>
      </c>
      <c r="N18" s="5">
        <v>44927</v>
      </c>
      <c r="O18" s="8" cm="1">
        <f t="array" aca="1" ref="O18" ca="1">TREND(N18,Table1__25[Monthly Profit],Table1__25[Order Month])</f>
        <v>44927</v>
      </c>
    </row>
    <row r="19" spans="1:15">
      <c r="A19" s="2">
        <v>43983</v>
      </c>
      <c r="B19" s="3">
        <v>3335.5572000000016</v>
      </c>
      <c r="D19" s="5">
        <v>44958</v>
      </c>
      <c r="E19" s="8">
        <f ca="1">_xlfn.FORECAST.LINEAR(D19,Table1__25[Monthly Profit],Table1__25[Order Month])</f>
        <v>9520.4777002368937</v>
      </c>
      <c r="N19" s="5">
        <v>44958</v>
      </c>
      <c r="O19" s="8" cm="1">
        <f t="array" aca="1" ref="O19" ca="1">TREND(N19,Table1__25[Order Month],Table1__25[Monthly Profit])</f>
        <v>44958</v>
      </c>
    </row>
    <row r="20" spans="1:15">
      <c r="A20" s="2">
        <v>44013</v>
      </c>
      <c r="B20" s="3">
        <v>3288.6482999999989</v>
      </c>
      <c r="D20" s="5">
        <v>44986</v>
      </c>
      <c r="E20" s="8">
        <f ca="1">_xlfn.FORECAST.LINEAR(D20,Table1__25[Monthly Profit],Table1__25[Order Month])</f>
        <v>9648.4880935662368</v>
      </c>
      <c r="N20" s="5">
        <v>44986</v>
      </c>
      <c r="O20" s="8" cm="1">
        <f t="array" aca="1" ref="O20" ca="1">TREND(N20,Table1__25[Order Month],Table1__25[Monthly Profit])</f>
        <v>44986</v>
      </c>
    </row>
    <row r="21" spans="1:15">
      <c r="A21" s="2">
        <v>44044</v>
      </c>
      <c r="B21" s="3">
        <v>5355.8084000000026</v>
      </c>
      <c r="D21" s="5">
        <v>45017</v>
      </c>
      <c r="E21" s="8">
        <f ca="1">_xlfn.FORECAST.LINEAR(D21,Table1__25[Monthly Profit],Table1__25[Order Month])</f>
        <v>9790.2138861808926</v>
      </c>
      <c r="N21" s="5">
        <v>45017</v>
      </c>
      <c r="O21" s="8" cm="1">
        <f t="array" aca="1" ref="O21" ca="1">TREND(N21,Table1__25[Order Month],Table1__25[Monthly Profit])</f>
        <v>45017</v>
      </c>
    </row>
    <row r="22" spans="1:15">
      <c r="A22" s="2">
        <v>44075</v>
      </c>
      <c r="B22" s="3">
        <v>8209.1627000000008</v>
      </c>
      <c r="D22" s="5">
        <v>45047</v>
      </c>
      <c r="E22" s="8">
        <f ca="1">_xlfn.FORECAST.LINEAR(D22,Table1__25[Monthly Profit],Table1__25[Order Month])</f>
        <v>9927.3678790337872</v>
      </c>
      <c r="N22" s="5">
        <v>45047</v>
      </c>
      <c r="O22" s="8" cm="1">
        <f t="array" aca="1" ref="O22" ca="1">TREND(N22,Table1__25[Order Month],Table1__25[Monthly Profit])</f>
        <v>45047</v>
      </c>
    </row>
    <row r="23" spans="1:15">
      <c r="A23" s="2">
        <v>44105</v>
      </c>
      <c r="B23" s="3">
        <v>2817.366</v>
      </c>
      <c r="D23" s="5">
        <v>45078</v>
      </c>
      <c r="E23" s="8">
        <f ca="1">_xlfn.FORECAST.LINEAR(D23,Table1__25[Monthly Profit],Table1__25[Order Month])</f>
        <v>10069.093671648414</v>
      </c>
      <c r="N23" s="5">
        <v>45078</v>
      </c>
      <c r="O23" s="8" cm="1">
        <f t="array" aca="1" ref="O23" ca="1">TREND(N23,Table1__25[Order Month],Table1__25[Monthly Profit])</f>
        <v>45078</v>
      </c>
    </row>
    <row r="24" spans="1:15">
      <c r="A24" s="2">
        <v>44136</v>
      </c>
      <c r="B24" s="3">
        <v>12474.788400000001</v>
      </c>
      <c r="D24" s="5">
        <v>45108</v>
      </c>
      <c r="E24" s="8">
        <f ca="1">_xlfn.FORECAST.LINEAR(D24,Table1__25[Monthly Profit],Table1__25[Order Month])</f>
        <v>10206.247664501308</v>
      </c>
      <c r="N24" s="5">
        <v>45108</v>
      </c>
      <c r="O24" s="8" cm="1">
        <f t="array" aca="1" ref="O24" ca="1">TREND(N24,Table1__25[Order Month],Table1__25[Monthly Profit])</f>
        <v>45108</v>
      </c>
    </row>
    <row r="25" spans="1:15">
      <c r="A25" s="2">
        <v>44166</v>
      </c>
      <c r="B25" s="3">
        <v>8016.9659000000011</v>
      </c>
      <c r="D25" s="5">
        <v>45139</v>
      </c>
      <c r="E25" s="8">
        <f ca="1">_xlfn.FORECAST.LINEAR(D25,Table1__25[Monthly Profit],Table1__25[Order Month])</f>
        <v>10347.973457115964</v>
      </c>
      <c r="N25" s="5">
        <v>45139</v>
      </c>
      <c r="O25" s="8" cm="1">
        <f t="array" aca="1" ref="O25" ca="1">TREND(N25,Table1__25[Order Month],Table1__25[Monthly Profit])</f>
        <v>45139</v>
      </c>
    </row>
    <row r="26" spans="1:15">
      <c r="A26" s="2">
        <v>44197</v>
      </c>
      <c r="B26" s="3">
        <v>2824.8233000000005</v>
      </c>
      <c r="D26" s="5">
        <v>45170</v>
      </c>
      <c r="E26" s="8">
        <f ca="1">_xlfn.FORECAST.LINEAR(D26,Table1__25[Monthly Profit],Table1__25[Order Month])</f>
        <v>10489.699249730591</v>
      </c>
      <c r="N26" s="5">
        <v>45170</v>
      </c>
      <c r="O26" s="8" cm="1">
        <f t="array" aca="1" ref="O26" ca="1">TREND(N26,Table1__25[Order Month],Table1__25[Monthly Profit])</f>
        <v>45170</v>
      </c>
    </row>
    <row r="27" spans="1:15">
      <c r="A27" s="2">
        <v>44228</v>
      </c>
      <c r="B27" s="3">
        <v>5004.5795000000016</v>
      </c>
      <c r="D27" s="5">
        <v>45200</v>
      </c>
      <c r="E27" s="8">
        <f ca="1">_xlfn.FORECAST.LINEAR(D27,Table1__25[Monthly Profit],Table1__25[Order Month])</f>
        <v>10626.853242583486</v>
      </c>
      <c r="N27" s="5">
        <v>45200</v>
      </c>
      <c r="O27" s="8" cm="1">
        <f t="array" aca="1" ref="O27" ca="1">TREND(N27,Table1__25[Order Month],Table1__25[Monthly Profit])</f>
        <v>45200</v>
      </c>
    </row>
    <row r="28" spans="1:15">
      <c r="A28" s="2">
        <v>44256</v>
      </c>
      <c r="B28" s="3">
        <v>3611.9680000000003</v>
      </c>
      <c r="D28" s="5">
        <v>45231</v>
      </c>
      <c r="E28" s="8">
        <f ca="1">_xlfn.FORECAST.LINEAR(D28,Table1__25[Monthly Profit],Table1__25[Order Month])</f>
        <v>10768.579035198141</v>
      </c>
      <c r="N28" s="5">
        <v>45231</v>
      </c>
      <c r="O28" s="8" cm="1">
        <f t="array" aca="1" ref="O28" ca="1">TREND(N28,Table1__25[Order Month],Table1__25[Monthly Profit])</f>
        <v>45231</v>
      </c>
    </row>
    <row r="29" spans="1:15">
      <c r="A29" s="2">
        <v>44287</v>
      </c>
      <c r="B29" s="3">
        <v>2977.8149000000008</v>
      </c>
      <c r="D29" s="5">
        <v>45261</v>
      </c>
      <c r="E29" s="8">
        <f ca="1">_xlfn.FORECAST.LINEAR(D29,Table1__25[Monthly Profit],Table1__25[Order Month])</f>
        <v>10905.733028051007</v>
      </c>
      <c r="N29" s="5">
        <v>45261</v>
      </c>
      <c r="O29" s="8" cm="1">
        <f t="array" aca="1" ref="O29" ca="1">TREND(N29,Table1__25[Order Month],Table1__25[Monthly Profit])</f>
        <v>45261</v>
      </c>
    </row>
    <row r="30" spans="1:15">
      <c r="A30" s="2">
        <v>44317</v>
      </c>
      <c r="B30" s="3">
        <v>8662.1464000000051</v>
      </c>
    </row>
    <row r="31" spans="1:15">
      <c r="A31" s="2">
        <v>44348</v>
      </c>
      <c r="B31" s="3">
        <v>4750.3781000000008</v>
      </c>
      <c r="D31" s="7" t="s">
        <v>2</v>
      </c>
      <c r="E31" s="7"/>
    </row>
    <row r="32" spans="1:15">
      <c r="A32" s="2">
        <v>44378</v>
      </c>
      <c r="B32" s="3">
        <v>4432.8778999999977</v>
      </c>
      <c r="D32" s="11" t="s">
        <v>1</v>
      </c>
      <c r="E32" s="11" t="s">
        <v>0</v>
      </c>
    </row>
    <row r="33" spans="1:5">
      <c r="A33" s="2">
        <v>44409</v>
      </c>
      <c r="B33" s="3">
        <v>2062.0693000000001</v>
      </c>
      <c r="D33" s="12">
        <v>44927</v>
      </c>
      <c r="E33" s="4">
        <f ca="1">_xlfn.FORECAST.ETS(D33,Table1__25[Monthly Profit],Table1__25[Order Month],12)</f>
        <v>552.31774126289929</v>
      </c>
    </row>
    <row r="34" spans="1:5">
      <c r="A34" s="2">
        <v>44440</v>
      </c>
      <c r="B34" s="3">
        <v>9328.6576000000005</v>
      </c>
      <c r="D34" s="12">
        <v>44958</v>
      </c>
      <c r="E34" s="4">
        <f ca="1">_xlfn.FORECAST.ETS(D34,Table1__25[Monthly Profit],Table1__25[Order Month],12)</f>
        <v>4753.8129016918519</v>
      </c>
    </row>
    <row r="35" spans="1:5">
      <c r="A35" s="2">
        <v>44470</v>
      </c>
      <c r="B35" s="3">
        <v>16243.142500000005</v>
      </c>
      <c r="D35" s="12">
        <v>44986</v>
      </c>
      <c r="E35" s="4">
        <f ca="1">_xlfn.FORECAST.ETS(D35,Table1__25[Monthly Profit],Table1__25[Order Month],12)</f>
        <v>7542.4966351126823</v>
      </c>
    </row>
    <row r="36" spans="1:5">
      <c r="A36" s="2">
        <v>44501</v>
      </c>
      <c r="B36" s="3">
        <v>4011.4075000000021</v>
      </c>
      <c r="D36" s="12">
        <v>45017</v>
      </c>
      <c r="E36" s="4">
        <f ca="1">_xlfn.FORECAST.ETS(D36,Table1__25[Monthly Profit],Table1__25[Order Month],12)</f>
        <v>4138.9073298480198</v>
      </c>
    </row>
    <row r="37" spans="1:5">
      <c r="A37" s="2">
        <v>44531</v>
      </c>
      <c r="B37" s="3">
        <v>17885.309299999979</v>
      </c>
      <c r="D37" s="12">
        <v>45047</v>
      </c>
      <c r="E37" s="4">
        <f ca="1">_xlfn.FORECAST.ETS(D37,Table1__25[Monthly Profit],Table1__25[Order Month],12)</f>
        <v>7478.8110801337752</v>
      </c>
    </row>
    <row r="38" spans="1:5">
      <c r="A38" s="2">
        <v>44562</v>
      </c>
      <c r="B38" s="3">
        <v>7140.4391000000014</v>
      </c>
      <c r="D38" s="12">
        <v>45078</v>
      </c>
      <c r="E38" s="4">
        <f ca="1">_xlfn.FORECAST.ETS(D38,Table1__25[Monthly Profit],Table1__25[Order Month],12)</f>
        <v>6205.7112680222654</v>
      </c>
    </row>
    <row r="39" spans="1:5">
      <c r="A39" s="2">
        <v>44593</v>
      </c>
      <c r="B39" s="3">
        <v>1613.8719999999994</v>
      </c>
      <c r="D39" s="12">
        <v>45108</v>
      </c>
      <c r="E39" s="4">
        <f ca="1">_xlfn.FORECAST.ETS(D39,Table1__25[Monthly Profit],Table1__25[Order Month],12)</f>
        <v>3142.575232849329</v>
      </c>
    </row>
    <row r="40" spans="1:5">
      <c r="A40" s="2">
        <v>44621</v>
      </c>
      <c r="B40" s="3">
        <v>14751.891499999998</v>
      </c>
      <c r="D40" s="12">
        <v>45139</v>
      </c>
      <c r="E40" s="4">
        <f ca="1">_xlfn.FORECAST.ETS(D40,Table1__25[Monthly Profit],Table1__25[Order Month],12)</f>
        <v>7273.508486168319</v>
      </c>
    </row>
    <row r="41" spans="1:5">
      <c r="A41" s="2">
        <v>44652</v>
      </c>
      <c r="B41" s="3">
        <v>933.2900000000011</v>
      </c>
      <c r="D41" s="12">
        <v>45170</v>
      </c>
      <c r="E41" s="4">
        <f ca="1">_xlfn.FORECAST.ETS(D41,Table1__25[Monthly Profit],Table1__25[Order Month],12)</f>
        <v>10132.656157943409</v>
      </c>
    </row>
    <row r="42" spans="1:5">
      <c r="A42" s="2">
        <v>44682</v>
      </c>
      <c r="B42" s="3">
        <v>6342.5827999999956</v>
      </c>
      <c r="D42" s="12">
        <v>45200</v>
      </c>
      <c r="E42" s="4">
        <f ca="1">_xlfn.FORECAST.ETS(D42,Table1__25[Monthly Profit],Table1__25[Order Month],12)</f>
        <v>5180.2813698057435</v>
      </c>
    </row>
    <row r="43" spans="1:5">
      <c r="A43" s="2">
        <v>44713</v>
      </c>
      <c r="B43" s="3">
        <v>8223.3356999999978</v>
      </c>
      <c r="D43" s="12">
        <v>45231</v>
      </c>
      <c r="E43" s="4">
        <f ca="1">_xlfn.FORECAST.ETS(D43,Table1__25[Monthly Profit],Table1__25[Order Month],12)</f>
        <v>12828.358483459046</v>
      </c>
    </row>
    <row r="44" spans="1:5">
      <c r="A44" s="2">
        <v>44743</v>
      </c>
      <c r="B44" s="3">
        <v>6952.6212000000014</v>
      </c>
      <c r="D44" s="12">
        <v>45261</v>
      </c>
      <c r="E44" s="4">
        <f ca="1">_xlfn.FORECAST.ETS(D44,Table1__25[Monthly Profit],Table1__25[Order Month],12)</f>
        <v>10465.603937538861</v>
      </c>
    </row>
    <row r="45" spans="1:5">
      <c r="A45" s="2">
        <v>44774</v>
      </c>
      <c r="B45" s="3">
        <v>9040.9556999999986</v>
      </c>
    </row>
    <row r="46" spans="1:5">
      <c r="A46" s="2">
        <v>44805</v>
      </c>
      <c r="B46" s="3">
        <v>10991.5556</v>
      </c>
    </row>
    <row r="47" spans="1:5">
      <c r="A47" s="2">
        <v>44835</v>
      </c>
      <c r="B47" s="3">
        <v>9275.2754999999997</v>
      </c>
    </row>
    <row r="48" spans="1:5">
      <c r="A48" s="2">
        <v>44866</v>
      </c>
      <c r="B48" s="3">
        <v>9690.103699999996</v>
      </c>
    </row>
    <row r="49" spans="1:2">
      <c r="A49" s="2">
        <v>44896</v>
      </c>
      <c r="B49" s="3">
        <v>8483.3468000000012</v>
      </c>
    </row>
    <row r="50" spans="1:2">
      <c r="A50" s="15">
        <v>44927</v>
      </c>
      <c r="B50" s="16">
        <f ca="1">_xlfn.FORECAST.ETS(A50,Table1__25[Monthly Profit],Table1__25[Order Month],12)</f>
        <v>552.31774126289929</v>
      </c>
    </row>
    <row r="51" spans="1:2">
      <c r="A51" s="13">
        <v>44958</v>
      </c>
      <c r="B51" s="3">
        <f ca="1">_xlfn.FORECAST.ETS(A51,Table1__25[Monthly Profit],Table1__25[Order Month],12)</f>
        <v>4753.8129016918519</v>
      </c>
    </row>
    <row r="52" spans="1:2">
      <c r="A52" s="15">
        <v>44986</v>
      </c>
      <c r="B52" s="16">
        <f ca="1">_xlfn.FORECAST.ETS(A52,Table1__25[Monthly Profit],Table1__25[Order Month],12)</f>
        <v>7542.4966351126823</v>
      </c>
    </row>
    <row r="53" spans="1:2">
      <c r="A53" s="13">
        <v>45017</v>
      </c>
      <c r="B53" s="3">
        <f ca="1">_xlfn.FORECAST.ETS(A53,Table1__25[Monthly Profit],Table1__25[Order Month],12)</f>
        <v>4138.9073298480198</v>
      </c>
    </row>
    <row r="54" spans="1:2">
      <c r="A54" s="15">
        <v>45047</v>
      </c>
      <c r="B54" s="16">
        <f ca="1">_xlfn.FORECAST.ETS(A54,Table1__25[Monthly Profit],Table1__25[Order Month],12)</f>
        <v>7478.8110801337752</v>
      </c>
    </row>
    <row r="55" spans="1:2">
      <c r="A55" s="13">
        <v>45078</v>
      </c>
      <c r="B55" s="3">
        <f ca="1">_xlfn.FORECAST.ETS(A55,Table1__25[Monthly Profit],Table1__25[Order Month],12)</f>
        <v>6205.7112680222654</v>
      </c>
    </row>
    <row r="56" spans="1:2">
      <c r="A56" s="15">
        <v>45108</v>
      </c>
      <c r="B56" s="16">
        <f ca="1">_xlfn.FORECAST.ETS(A56,Table1__25[Monthly Profit],Table1__25[Order Month],12)</f>
        <v>3142.575232849329</v>
      </c>
    </row>
    <row r="57" spans="1:2">
      <c r="A57" s="13">
        <v>45139</v>
      </c>
      <c r="B57" s="3">
        <f ca="1">_xlfn.FORECAST.ETS(A57,Table1__25[Monthly Profit],Table1__25[Order Month],12)</f>
        <v>7273.508486168319</v>
      </c>
    </row>
    <row r="58" spans="1:2">
      <c r="A58" s="15">
        <v>45170</v>
      </c>
      <c r="B58" s="16">
        <f ca="1">_xlfn.FORECAST.ETS(A58,Table1__25[Monthly Profit],Table1__25[Order Month],12)</f>
        <v>10132.656157943409</v>
      </c>
    </row>
    <row r="59" spans="1:2">
      <c r="A59" s="13">
        <v>45200</v>
      </c>
      <c r="B59" s="3">
        <f ca="1">_xlfn.FORECAST.ETS(A59,Table1__25[Monthly Profit],Table1__25[Order Month],12)</f>
        <v>5180.2813698057435</v>
      </c>
    </row>
    <row r="60" spans="1:2">
      <c r="A60" s="15">
        <v>45231</v>
      </c>
      <c r="B60" s="16">
        <f ca="1">_xlfn.FORECAST.ETS(A60,Table1__25[Monthly Profit],Table1__25[Order Month],12)</f>
        <v>12828.358483459046</v>
      </c>
    </row>
    <row r="61" spans="1:2">
      <c r="A61" s="14">
        <v>45261</v>
      </c>
      <c r="B61" s="3">
        <f ca="1">_xlfn.FORECAST.ETS(A61,Table1__25[Monthly Profit],Table1__25[Order Month],12)</f>
        <v>10465.603937538861</v>
      </c>
    </row>
  </sheetData>
  <mergeCells count="5">
    <mergeCell ref="D1:E1"/>
    <mergeCell ref="D16:E16"/>
    <mergeCell ref="D31:E31"/>
    <mergeCell ref="N1:O1"/>
    <mergeCell ref="N16:O16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68E1-5B00-4932-BD2C-09F0C0153080}">
  <dimension ref="A1:C61"/>
  <sheetViews>
    <sheetView tabSelected="1" zoomScale="40" zoomScaleNormal="40" workbookViewId="0">
      <selection activeCell="U16" sqref="U16"/>
    </sheetView>
  </sheetViews>
  <sheetFormatPr defaultRowHeight="14.5"/>
  <cols>
    <col min="1" max="1" width="16.453125" style="2" bestFit="1" customWidth="1"/>
    <col min="2" max="2" width="27.08984375" style="1" bestFit="1" customWidth="1"/>
    <col min="4" max="16384" width="8.7265625" style="19"/>
  </cols>
  <sheetData>
    <row r="1" spans="1:3" s="19" customFormat="1">
      <c r="A1" s="9" t="s">
        <v>8</v>
      </c>
      <c r="B1" s="10" t="s">
        <v>7</v>
      </c>
      <c r="C1" s="1" t="s">
        <v>9</v>
      </c>
    </row>
    <row r="2" spans="1:3" s="19" customFormat="1">
      <c r="A2" s="9">
        <v>43466</v>
      </c>
      <c r="B2" s="3">
        <v>2450.1907000000015</v>
      </c>
      <c r="C2" s="1"/>
    </row>
    <row r="3" spans="1:3" s="19" customFormat="1">
      <c r="A3" s="9">
        <v>43497</v>
      </c>
      <c r="B3" s="3">
        <v>862.30840000000012</v>
      </c>
      <c r="C3" s="1"/>
    </row>
    <row r="4" spans="1:3" s="19" customFormat="1">
      <c r="A4" s="9">
        <v>43525</v>
      </c>
      <c r="B4" s="3">
        <v>498.72990000000016</v>
      </c>
      <c r="C4" s="1"/>
    </row>
    <row r="5" spans="1:3" s="19" customFormat="1">
      <c r="A5" s="9">
        <v>43556</v>
      </c>
      <c r="B5" s="3">
        <v>3500.8939999999993</v>
      </c>
      <c r="C5" s="1"/>
    </row>
    <row r="6" spans="1:3" s="19" customFormat="1">
      <c r="A6" s="9">
        <v>43586</v>
      </c>
      <c r="B6" s="3">
        <v>2738.7095999999997</v>
      </c>
      <c r="C6" s="1"/>
    </row>
    <row r="7" spans="1:3" s="19" customFormat="1">
      <c r="A7" s="9">
        <v>43617</v>
      </c>
      <c r="B7" s="3">
        <v>4976.5244000000012</v>
      </c>
      <c r="C7" s="1"/>
    </row>
    <row r="8" spans="1:3" s="19" customFormat="1">
      <c r="A8" s="9">
        <v>43647</v>
      </c>
      <c r="B8" s="3">
        <v>-841.48260000000073</v>
      </c>
      <c r="C8" s="1"/>
    </row>
    <row r="9" spans="1:3" s="19" customFormat="1">
      <c r="A9" s="9">
        <v>43678</v>
      </c>
      <c r="B9" s="3">
        <v>5318.1049999999996</v>
      </c>
      <c r="C9" s="1"/>
    </row>
    <row r="10" spans="1:3" s="19" customFormat="1">
      <c r="A10" s="9">
        <v>43709</v>
      </c>
      <c r="B10" s="3">
        <v>8328.0993999999955</v>
      </c>
      <c r="C10" s="1"/>
    </row>
    <row r="11" spans="1:3" s="19" customFormat="1">
      <c r="A11" s="9">
        <v>43739</v>
      </c>
      <c r="B11" s="3">
        <v>3448.2572999999998</v>
      </c>
      <c r="C11" s="1"/>
    </row>
    <row r="12" spans="1:3" s="19" customFormat="1">
      <c r="A12" s="9">
        <v>43770</v>
      </c>
      <c r="B12" s="3">
        <v>9292.1268999999993</v>
      </c>
      <c r="C12" s="1"/>
    </row>
    <row r="13" spans="1:3" s="19" customFormat="1">
      <c r="A13" s="9">
        <v>43800</v>
      </c>
      <c r="B13" s="3">
        <v>8983.5699000000041</v>
      </c>
      <c r="C13" s="1"/>
    </row>
    <row r="14" spans="1:3" s="19" customFormat="1">
      <c r="A14" s="2">
        <v>43831</v>
      </c>
      <c r="B14" s="3">
        <v>-3281.0070000000001</v>
      </c>
      <c r="C14" s="1"/>
    </row>
    <row r="15" spans="1:3" s="19" customFormat="1">
      <c r="A15" s="2">
        <v>43862</v>
      </c>
      <c r="B15" s="3">
        <v>2813.8508000000006</v>
      </c>
      <c r="C15" s="1"/>
    </row>
    <row r="16" spans="1:3" s="19" customFormat="1">
      <c r="A16" s="2">
        <v>43891</v>
      </c>
      <c r="B16" s="3">
        <v>9732.0978000000014</v>
      </c>
      <c r="C16" s="1"/>
    </row>
    <row r="17" spans="1:3" s="19" customFormat="1">
      <c r="A17" s="2">
        <v>43922</v>
      </c>
      <c r="B17" s="3">
        <v>4187.4961999999996</v>
      </c>
      <c r="C17" s="1"/>
    </row>
    <row r="18" spans="1:3" s="19" customFormat="1">
      <c r="A18" s="2">
        <v>43952</v>
      </c>
      <c r="B18" s="3">
        <v>4667.8689999999997</v>
      </c>
      <c r="C18" s="1"/>
    </row>
    <row r="19" spans="1:3" s="19" customFormat="1">
      <c r="A19" s="2">
        <v>43983</v>
      </c>
      <c r="B19" s="3">
        <v>3335.5572000000016</v>
      </c>
      <c r="C19" s="1"/>
    </row>
    <row r="20" spans="1:3" s="19" customFormat="1">
      <c r="A20" s="2">
        <v>44013</v>
      </c>
      <c r="B20" s="3">
        <v>3288.6482999999989</v>
      </c>
      <c r="C20" s="1"/>
    </row>
    <row r="21" spans="1:3" s="19" customFormat="1">
      <c r="A21" s="2">
        <v>44044</v>
      </c>
      <c r="B21" s="3">
        <v>5355.8084000000026</v>
      </c>
      <c r="C21" s="1"/>
    </row>
    <row r="22" spans="1:3" s="19" customFormat="1">
      <c r="A22" s="2">
        <v>44075</v>
      </c>
      <c r="B22" s="3">
        <v>8209.1627000000008</v>
      </c>
      <c r="C22" s="1"/>
    </row>
    <row r="23" spans="1:3" s="19" customFormat="1">
      <c r="A23" s="2">
        <v>44105</v>
      </c>
      <c r="B23" s="3">
        <v>2817.366</v>
      </c>
      <c r="C23" s="1"/>
    </row>
    <row r="24" spans="1:3" s="19" customFormat="1">
      <c r="A24" s="2">
        <v>44136</v>
      </c>
      <c r="B24" s="3">
        <v>12474.788400000001</v>
      </c>
      <c r="C24" s="1"/>
    </row>
    <row r="25" spans="1:3" s="19" customFormat="1">
      <c r="A25" s="2">
        <v>44166</v>
      </c>
      <c r="B25" s="3">
        <v>8016.9659000000011</v>
      </c>
      <c r="C25" s="1"/>
    </row>
    <row r="26" spans="1:3" s="19" customFormat="1">
      <c r="A26" s="2">
        <v>44197</v>
      </c>
      <c r="B26" s="3">
        <v>2824.8233000000005</v>
      </c>
      <c r="C26" s="1"/>
    </row>
    <row r="27" spans="1:3" s="19" customFormat="1">
      <c r="A27" s="2">
        <v>44228</v>
      </c>
      <c r="B27" s="3">
        <v>5004.5795000000016</v>
      </c>
      <c r="C27" s="1"/>
    </row>
    <row r="28" spans="1:3" s="19" customFormat="1">
      <c r="A28" s="2">
        <v>44256</v>
      </c>
      <c r="B28" s="3">
        <v>3611.9680000000003</v>
      </c>
      <c r="C28" s="1"/>
    </row>
    <row r="29" spans="1:3" s="19" customFormat="1">
      <c r="A29" s="2">
        <v>44287</v>
      </c>
      <c r="B29" s="3">
        <v>2977.8149000000008</v>
      </c>
      <c r="C29" s="1"/>
    </row>
    <row r="30" spans="1:3" s="19" customFormat="1">
      <c r="A30" s="2">
        <v>44317</v>
      </c>
      <c r="B30" s="3">
        <v>8662.1464000000051</v>
      </c>
      <c r="C30" s="1"/>
    </row>
    <row r="31" spans="1:3" s="19" customFormat="1">
      <c r="A31" s="2">
        <v>44348</v>
      </c>
      <c r="B31" s="3">
        <v>4750.3781000000008</v>
      </c>
      <c r="C31" s="1"/>
    </row>
    <row r="32" spans="1:3" s="19" customFormat="1">
      <c r="A32" s="2">
        <v>44378</v>
      </c>
      <c r="B32" s="3">
        <v>4432.8778999999977</v>
      </c>
      <c r="C32" s="1"/>
    </row>
    <row r="33" spans="1:3" s="19" customFormat="1">
      <c r="A33" s="2">
        <v>44409</v>
      </c>
      <c r="B33" s="3">
        <v>2062.0693000000001</v>
      </c>
      <c r="C33" s="1"/>
    </row>
    <row r="34" spans="1:3" s="19" customFormat="1">
      <c r="A34" s="2">
        <v>44440</v>
      </c>
      <c r="B34" s="3">
        <v>9328.6576000000005</v>
      </c>
      <c r="C34" s="1"/>
    </row>
    <row r="35" spans="1:3" s="19" customFormat="1">
      <c r="A35" s="2">
        <v>44470</v>
      </c>
      <c r="B35" s="3">
        <v>16243.142500000005</v>
      </c>
      <c r="C35" s="1"/>
    </row>
    <row r="36" spans="1:3" s="19" customFormat="1">
      <c r="A36" s="2">
        <v>44501</v>
      </c>
      <c r="B36" s="3">
        <v>4011.4075000000021</v>
      </c>
      <c r="C36" s="1"/>
    </row>
    <row r="37" spans="1:3" s="19" customFormat="1">
      <c r="A37" s="2">
        <v>44531</v>
      </c>
      <c r="B37" s="3">
        <v>17885.309299999979</v>
      </c>
      <c r="C37" s="1"/>
    </row>
    <row r="38" spans="1:3" s="19" customFormat="1">
      <c r="A38" s="2">
        <v>44562</v>
      </c>
      <c r="B38" s="3">
        <v>7140.4391000000014</v>
      </c>
      <c r="C38" s="1"/>
    </row>
    <row r="39" spans="1:3" s="19" customFormat="1">
      <c r="A39" s="2">
        <v>44593</v>
      </c>
      <c r="B39" s="3">
        <v>1613.8719999999994</v>
      </c>
      <c r="C39" s="1"/>
    </row>
    <row r="40" spans="1:3" s="19" customFormat="1">
      <c r="A40" s="2">
        <v>44621</v>
      </c>
      <c r="B40" s="3">
        <v>14751.891499999998</v>
      </c>
      <c r="C40" s="1"/>
    </row>
    <row r="41" spans="1:3" s="19" customFormat="1">
      <c r="A41" s="2">
        <v>44652</v>
      </c>
      <c r="B41" s="3">
        <v>933.2900000000011</v>
      </c>
      <c r="C41" s="1"/>
    </row>
    <row r="42" spans="1:3" s="19" customFormat="1">
      <c r="A42" s="2">
        <v>44682</v>
      </c>
      <c r="B42" s="3">
        <v>6342.5827999999956</v>
      </c>
      <c r="C42" s="1"/>
    </row>
    <row r="43" spans="1:3" s="19" customFormat="1">
      <c r="A43" s="2">
        <v>44713</v>
      </c>
      <c r="B43" s="3">
        <v>8223.3356999999978</v>
      </c>
      <c r="C43" s="1"/>
    </row>
    <row r="44" spans="1:3" s="19" customFormat="1">
      <c r="A44" s="2">
        <v>44743</v>
      </c>
      <c r="B44" s="3">
        <v>6952.6212000000014</v>
      </c>
      <c r="C44" s="1"/>
    </row>
    <row r="45" spans="1:3" s="19" customFormat="1">
      <c r="A45" s="2">
        <v>44774</v>
      </c>
      <c r="B45" s="3">
        <v>9040.9556999999986</v>
      </c>
      <c r="C45" s="1"/>
    </row>
    <row r="46" spans="1:3" s="19" customFormat="1">
      <c r="A46" s="2">
        <v>44805</v>
      </c>
      <c r="B46" s="3">
        <v>10991.5556</v>
      </c>
      <c r="C46" s="1"/>
    </row>
    <row r="47" spans="1:3" s="19" customFormat="1">
      <c r="A47" s="2">
        <v>44835</v>
      </c>
      <c r="B47" s="3">
        <v>9275.2754999999997</v>
      </c>
      <c r="C47" s="1"/>
    </row>
    <row r="48" spans="1:3" s="19" customFormat="1">
      <c r="A48" s="2">
        <v>44866</v>
      </c>
      <c r="B48" s="3">
        <v>9690.103699999996</v>
      </c>
      <c r="C48" s="1"/>
    </row>
    <row r="49" spans="1:3" s="19" customFormat="1">
      <c r="A49" s="2">
        <v>44896</v>
      </c>
      <c r="B49" s="3">
        <v>8483.3468000000012</v>
      </c>
      <c r="C49" s="1"/>
    </row>
    <row r="50" spans="1:3" s="19" customFormat="1">
      <c r="A50" s="15">
        <v>44927</v>
      </c>
      <c r="B50" s="16">
        <f ca="1">_xlfn.FORECAST.ETS(A50,Table1__253[Monthly Profit],Table1__253[Order Month],12)</f>
        <v>552.31774126289929</v>
      </c>
      <c r="C50" s="17">
        <f ca="1">_xlfn.FORECAST.ETS(A50,Table1__25[Monthly Profit],Table1__25[Order Month],12)</f>
        <v>552.31774126289929</v>
      </c>
    </row>
    <row r="51" spans="1:3" s="19" customFormat="1">
      <c r="A51" s="13">
        <v>44958</v>
      </c>
      <c r="B51" s="3">
        <f ca="1">_xlfn.FORECAST.ETS(A51,Table1__253[Monthly Profit],Table1__253[Order Month],12)</f>
        <v>4753.8129016918519</v>
      </c>
      <c r="C51" s="18">
        <f ca="1">_xlfn.FORECAST.ETS(A51,Table1__25[Monthly Profit],Table1__25[Order Month],12)</f>
        <v>4753.8129016918519</v>
      </c>
    </row>
    <row r="52" spans="1:3" s="19" customFormat="1">
      <c r="A52" s="15">
        <v>44986</v>
      </c>
      <c r="B52" s="16">
        <f ca="1">_xlfn.FORECAST.ETS(A52,Table1__253[Monthly Profit],Table1__253[Order Month],12)</f>
        <v>7542.4966351126823</v>
      </c>
      <c r="C52" s="17">
        <f ca="1">_xlfn.FORECAST.ETS(A52,Table1__25[Monthly Profit],Table1__25[Order Month],12)</f>
        <v>7542.4966351126823</v>
      </c>
    </row>
    <row r="53" spans="1:3" s="19" customFormat="1">
      <c r="A53" s="13">
        <v>45017</v>
      </c>
      <c r="B53" s="3">
        <f ca="1">_xlfn.FORECAST.ETS(A53,Table1__253[Monthly Profit],Table1__253[Order Month],12)</f>
        <v>4138.9073298480198</v>
      </c>
      <c r="C53" s="18">
        <f ca="1">_xlfn.FORECAST.ETS(A53,Table1__25[Monthly Profit],Table1__25[Order Month],12)</f>
        <v>4138.9073298480198</v>
      </c>
    </row>
    <row r="54" spans="1:3" s="19" customFormat="1">
      <c r="A54" s="15">
        <v>45047</v>
      </c>
      <c r="B54" s="16">
        <f ca="1">_xlfn.FORECAST.ETS(A54,Table1__253[Monthly Profit],Table1__253[Order Month],12)</f>
        <v>7478.8110801337752</v>
      </c>
      <c r="C54" s="17">
        <f ca="1">_xlfn.FORECAST.ETS(A54,Table1__25[Monthly Profit],Table1__25[Order Month],12)</f>
        <v>7478.8110801337752</v>
      </c>
    </row>
    <row r="55" spans="1:3" s="19" customFormat="1">
      <c r="A55" s="13">
        <v>45078</v>
      </c>
      <c r="B55" s="3">
        <f ca="1">_xlfn.FORECAST.ETS(A55,Table1__253[Monthly Profit],Table1__253[Order Month],12)</f>
        <v>6205.7112680222654</v>
      </c>
      <c r="C55" s="18">
        <f ca="1">_xlfn.FORECAST.ETS(A55,Table1__25[Monthly Profit],Table1__25[Order Month],12)</f>
        <v>6205.7112680222654</v>
      </c>
    </row>
    <row r="56" spans="1:3" s="19" customFormat="1">
      <c r="A56" s="15">
        <v>45108</v>
      </c>
      <c r="B56" s="16">
        <f ca="1">_xlfn.FORECAST.ETS(A56,Table1__253[Monthly Profit],Table1__253[Order Month],12)</f>
        <v>3142.575232849329</v>
      </c>
      <c r="C56" s="17">
        <f ca="1">_xlfn.FORECAST.ETS(A56,Table1__25[Monthly Profit],Table1__25[Order Month],12)</f>
        <v>3142.575232849329</v>
      </c>
    </row>
    <row r="57" spans="1:3" s="19" customFormat="1">
      <c r="A57" s="13">
        <v>45139</v>
      </c>
      <c r="B57" s="3">
        <f ca="1">_xlfn.FORECAST.ETS(A57,Table1__253[Monthly Profit],Table1__253[Order Month],12)</f>
        <v>7273.508486168319</v>
      </c>
      <c r="C57" s="18">
        <f ca="1">_xlfn.FORECAST.ETS(A57,Table1__25[Monthly Profit],Table1__25[Order Month],12)</f>
        <v>7273.508486168319</v>
      </c>
    </row>
    <row r="58" spans="1:3" s="19" customFormat="1">
      <c r="A58" s="15">
        <v>45170</v>
      </c>
      <c r="B58" s="16">
        <f ca="1">_xlfn.FORECAST.ETS(A58,Table1__253[Monthly Profit],Table1__253[Order Month],12)</f>
        <v>10132.656157943409</v>
      </c>
      <c r="C58" s="17">
        <f ca="1">_xlfn.FORECAST.ETS(A58,Table1__25[Monthly Profit],Table1__25[Order Month],12)</f>
        <v>10132.656157943409</v>
      </c>
    </row>
    <row r="59" spans="1:3" s="19" customFormat="1">
      <c r="A59" s="13">
        <v>45200</v>
      </c>
      <c r="B59" s="3">
        <f ca="1">_xlfn.FORECAST.ETS(A59,Table1__253[Monthly Profit],Table1__253[Order Month],12)</f>
        <v>5180.2813698057435</v>
      </c>
      <c r="C59" s="18">
        <f ca="1">_xlfn.FORECAST.ETS(A59,Table1__25[Monthly Profit],Table1__25[Order Month],12)</f>
        <v>5180.2813698057435</v>
      </c>
    </row>
    <row r="60" spans="1:3" s="19" customFormat="1">
      <c r="A60" s="15">
        <v>45231</v>
      </c>
      <c r="B60" s="16">
        <f ca="1">_xlfn.FORECAST.ETS(A60,Table1__253[Monthly Profit],Table1__253[Order Month],12)</f>
        <v>12828.358483459046</v>
      </c>
      <c r="C60" s="17">
        <f ca="1">_xlfn.FORECAST.ETS(A60,Table1__25[Monthly Profit],Table1__25[Order Month],12)</f>
        <v>12828.358483459046</v>
      </c>
    </row>
    <row r="61" spans="1:3" s="19" customFormat="1">
      <c r="A61" s="14">
        <v>45261</v>
      </c>
      <c r="B61" s="3">
        <f ca="1">_xlfn.FORECAST.ETS(A61,Table1__253[Monthly Profit],Table1__253[Order Month],12)</f>
        <v>10465.603937538861</v>
      </c>
      <c r="C61" s="18">
        <f ca="1">_xlfn.FORECAST.ETS(A61,Table1__25[Monthly Profit],Table1__25[Order Month],12)</f>
        <v>10465.603937538861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C45100-0E7F-4ABE-80F9-D353845525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1</vt:lpstr>
      <vt:lpstr>Forecasts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 Gadari</dc:creator>
  <cp:lastModifiedBy>Nizar Gadari</cp:lastModifiedBy>
  <dcterms:created xsi:type="dcterms:W3CDTF">2025-09-03T12:35:08Z</dcterms:created>
  <dcterms:modified xsi:type="dcterms:W3CDTF">2025-09-03T12:45:54Z</dcterms:modified>
</cp:coreProperties>
</file>