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3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B13" i="4"/>
  <c r="J4" i="4"/>
  <c r="J5" i="4"/>
  <c r="J6" i="4"/>
  <c r="J7" i="4"/>
  <c r="J8" i="4"/>
  <c r="J9" i="4"/>
  <c r="J10" i="4"/>
  <c r="J11" i="4"/>
  <c r="J12" i="4"/>
  <c r="J3" i="4"/>
  <c r="J13" i="4" s="1"/>
  <c r="E4" i="4"/>
  <c r="G4" i="4" s="1"/>
  <c r="E5" i="4"/>
  <c r="G5" i="4" s="1"/>
  <c r="E6" i="4"/>
  <c r="G6" i="4" s="1"/>
  <c r="E7" i="4"/>
  <c r="G7" i="4" s="1"/>
  <c r="E8" i="4"/>
  <c r="G8" i="4" s="1"/>
  <c r="E9" i="4"/>
  <c r="G9" i="4" s="1"/>
  <c r="E10" i="4"/>
  <c r="G10" i="4" s="1"/>
  <c r="E11" i="4"/>
  <c r="G11" i="4" s="1"/>
  <c r="E12" i="4"/>
  <c r="G12" i="4" s="1"/>
  <c r="E3" i="4"/>
  <c r="G3" i="4" s="1"/>
  <c r="G13" i="4" s="1"/>
  <c r="H13" i="4"/>
  <c r="D13" i="4"/>
  <c r="D51" i="3"/>
  <c r="E51" i="3"/>
  <c r="C51" i="3"/>
  <c r="D46" i="3"/>
  <c r="E46" i="3"/>
  <c r="C46" i="3"/>
  <c r="D41" i="3"/>
  <c r="E41" i="3"/>
  <c r="F41" i="3"/>
  <c r="C41" i="3"/>
  <c r="D34" i="3"/>
  <c r="E34" i="3"/>
  <c r="C34" i="3"/>
  <c r="D28" i="3"/>
  <c r="E28" i="3"/>
  <c r="C28" i="3"/>
  <c r="D22" i="3"/>
  <c r="E22" i="3"/>
  <c r="F22" i="3"/>
  <c r="C22" i="3"/>
  <c r="D18" i="3"/>
  <c r="E18" i="3"/>
  <c r="F18" i="3"/>
  <c r="C18" i="3"/>
  <c r="D15" i="3"/>
  <c r="E15" i="3"/>
  <c r="C15" i="3"/>
  <c r="D11" i="3"/>
  <c r="E11" i="3"/>
  <c r="C11" i="3"/>
  <c r="D6" i="3"/>
  <c r="E6" i="3"/>
  <c r="C6" i="3"/>
  <c r="F27" i="3"/>
  <c r="F28" i="3" s="1"/>
  <c r="F33" i="3"/>
  <c r="F50" i="3"/>
  <c r="F14" i="3"/>
  <c r="F5" i="3"/>
  <c r="F49" i="3"/>
  <c r="F32" i="3"/>
  <c r="F48" i="3"/>
  <c r="F31" i="3"/>
  <c r="F30" i="3"/>
  <c r="F29" i="3"/>
  <c r="F34" i="3" s="1"/>
  <c r="F4" i="3"/>
  <c r="F6" i="3" s="1"/>
  <c r="F8" i="3"/>
  <c r="F7" i="3"/>
  <c r="F11" i="3" s="1"/>
  <c r="F43" i="3"/>
  <c r="F13" i="3"/>
  <c r="F42" i="3"/>
  <c r="F46" i="3" s="1"/>
  <c r="F12" i="3"/>
  <c r="F15" i="3" s="1"/>
  <c r="F47" i="3"/>
  <c r="F51" i="3" s="1"/>
  <c r="D41" i="2"/>
  <c r="E41" i="2"/>
  <c r="F41" i="2"/>
  <c r="C41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3" i="2"/>
  <c r="D4" i="1"/>
  <c r="E4" i="1" s="1"/>
  <c r="D3" i="1"/>
</calcChain>
</file>

<file path=xl/sharedStrings.xml><?xml version="1.0" encoding="utf-8"?>
<sst xmlns="http://schemas.openxmlformats.org/spreadsheetml/2006/main" count="119" uniqueCount="62">
  <si>
    <t>RUMUS SAMPLING TPS</t>
  </si>
  <si>
    <t>Z</t>
  </si>
  <si>
    <t>p</t>
  </si>
  <si>
    <t>N</t>
  </si>
  <si>
    <t>E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</si>
  <si>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</si>
  <si>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</si>
  <si>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</si>
  <si>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</si>
  <si>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</si>
  <si>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</si>
  <si>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</si>
  <si>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</si>
  <si>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</si>
  <si>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</si>
  <si>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</si>
  <si>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</si>
  <si>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</si>
  <si>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</si>
  <si>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</si>
  <si>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</si>
  <si>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</si>
  <si>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</si>
  <si>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</si>
  <si>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</si>
  <si>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</si>
  <si>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</si>
  <si>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</si>
  <si>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</si>
  <si>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</si>
  <si>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</si>
  <si>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</si>
  <si>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</si>
  <si>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</si>
  <si>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</si>
  <si>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</si>
  <si>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</si>
  <si>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</si>
  <si>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</si>
  <si>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</si>
  <si>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</si>
  <si>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</si>
  <si>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</si>
  <si>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JML TPS</t>
  </si>
  <si>
    <t>LAKI-LAKI</t>
  </si>
  <si>
    <t>PEREMPUAN</t>
  </si>
  <si>
    <t>TOTAL</t>
  </si>
  <si>
    <t xml:space="preserve">KECAMATAN </t>
  </si>
  <si>
    <t>NO</t>
  </si>
  <si>
    <t>ZONA</t>
  </si>
  <si>
    <t>KECAMATAN</t>
  </si>
  <si>
    <t>DATA DPT PIGUB JATIM 2018</t>
  </si>
  <si>
    <t>SAMPLING QUICK COUNT PILGUB JATIM 2018</t>
  </si>
  <si>
    <t>BERDASARKAN RINGKASAN ZONA WILAYAH</t>
  </si>
  <si>
    <t>PEMILIH TERDAFTAR</t>
  </si>
  <si>
    <t>SAMPEL DPT</t>
  </si>
  <si>
    <t>TOTAL DPT</t>
  </si>
  <si>
    <t>SAMPLING TPS</t>
  </si>
  <si>
    <t>JUMLAH</t>
  </si>
  <si>
    <t>SAMPEL</t>
  </si>
  <si>
    <t>KUOTA</t>
  </si>
  <si>
    <t>KUOTA DPT /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</si>
</sst>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/>
    <xf numFmtId="3" fontId="4" fillId="0" borderId="4" xfId="0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3" fontId="3" fillId="0" borderId="5" xfId="0" applyNumberFormat="1" applyFont="1" applyFill="1" applyBorder="1"/>
    <xf numFmtId="3" fontId="5" fillId="2" borderId="3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center"/>
    </xf>
    <xf numFmtId="0" fontId="6" fillId="0" borderId="4" xfId="0" applyFont="1" applyFill="1" applyBorder="1"/>
    <xf numFmtId="3" fontId="7" fillId="0" borderId="4" xfId="0" applyNumberFormat="1" applyFont="1" applyFill="1" applyBorder="1" applyAlignment="1">
      <alignment horizontal="center" vertical="top" wrapText="1"/>
    </xf>
    <xf numFmtId="3" fontId="7" fillId="3" borderId="4" xfId="0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/>
    </xf>
    <xf numFmtId="3" fontId="2" fillId="3" borderId="4" xfId="0" applyNumberFormat="1" applyFont="1" applyFill="1" applyBorder="1"/>
    <xf numFmtId="0" fontId="3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/>
    <xf numFmtId="1" fontId="0" fillId="0" borderId="0" xfId="0" applyNumberFormat="1" applyFill="1"/>
    <xf numFmtId="3" fontId="7" fillId="0" borderId="5" xfId="0" applyNumberFormat="1" applyFont="1" applyFill="1" applyBorder="1" applyAlignment="1">
      <alignment horizontal="center" vertical="top" wrapText="1"/>
    </xf>
    <xf numFmtId="3" fontId="2" fillId="0" borderId="5" xfId="0" applyNumberFormat="1" applyFont="1" applyFill="1" applyBorder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F10" sqref="F10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A3" t="s">
        <v>1</v>
      </c>
      <c r="B3" s="1">
        <v>1.9599999999999999E-2</v>
      </c>
      <c r="C3" t="s">
        <v>1</v>
      </c>
      <c r="D3">
        <f>1.96^2*(B4*(1-B4))</f>
        <v>0.96039999999999992</v>
      </c>
      <c r="E3">
        <v>64960.495599999995</v>
      </c>
    </row>
    <row r="4" spans="1:5" x14ac:dyDescent="0.25">
      <c r="A4" t="s">
        <v>2</v>
      </c>
      <c r="B4">
        <v>0.5</v>
      </c>
      <c r="D4">
        <f>D3+(B5-1)*B6^2</f>
        <v>109.18120000000002</v>
      </c>
      <c r="E4">
        <f>E3/D4</f>
        <v>594.97876557502559</v>
      </c>
    </row>
    <row r="5" spans="1:5" x14ac:dyDescent="0.25">
      <c r="A5" t="s">
        <v>3</v>
      </c>
      <c r="B5">
        <v>67639</v>
      </c>
    </row>
    <row r="6" spans="1:5" x14ac:dyDescent="0.25">
      <c r="A6" t="s">
        <v>4</v>
      </c>
      <c r="B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9" sqref="J9"/>
    </sheetView>
  </sheetViews>
  <sheetFormatPr defaultRowHeight="15" x14ac:dyDescent="0.25"/>
  <cols>
    <col min="1" max="1" width="9.28515625" style="5" bestFit="1" customWidth="1"/>
    <col min="2" max="2" width="22.42578125" style="3" customWidth="1"/>
    <col min="3" max="3" width="10.5703125" style="4" customWidth="1"/>
    <col min="4" max="4" width="11.42578125" style="4" customWidth="1"/>
    <col min="5" max="5" width="13.140625" style="4" customWidth="1"/>
    <col min="6" max="6" width="12.7109375" style="4" customWidth="1"/>
    <col min="7" max="16384" width="9.140625" style="3"/>
  </cols>
  <sheetData>
    <row r="1" spans="1:6" ht="15" customHeight="1" x14ac:dyDescent="0.25">
      <c r="A1" s="22" t="s">
        <v>51</v>
      </c>
      <c r="B1" s="22"/>
      <c r="C1" s="22"/>
      <c r="D1" s="22"/>
      <c r="E1" s="22"/>
      <c r="F1" s="22"/>
    </row>
    <row r="2" spans="1:6" ht="15" customHeight="1" x14ac:dyDescent="0.25">
      <c r="A2" s="6" t="s">
        <v>48</v>
      </c>
      <c r="B2" s="6" t="s">
        <v>47</v>
      </c>
      <c r="C2" s="7" t="s">
        <v>43</v>
      </c>
      <c r="D2" s="7" t="s">
        <v>44</v>
      </c>
      <c r="E2" s="7" t="s">
        <v>45</v>
      </c>
      <c r="F2" s="7" t="s">
        <v>46</v>
      </c>
    </row>
    <row r="3" spans="1:6" ht="15" customHeight="1" x14ac:dyDescent="0.25">
      <c r="A3" s="8">
        <v>1</v>
      </c>
      <c r="B3" s="9" t="s">
        <v>5</v>
      </c>
      <c r="C3" s="10">
        <v>1984</v>
      </c>
      <c r="D3" s="10">
        <v>416083</v>
      </c>
      <c r="E3" s="10">
        <v>442984</v>
      </c>
      <c r="F3" s="10">
        <f>D3+E3</f>
        <v>859067</v>
      </c>
    </row>
    <row r="4" spans="1:6" ht="15" customHeight="1" x14ac:dyDescent="0.25">
      <c r="A4" s="8">
        <v>2</v>
      </c>
      <c r="B4" s="9" t="s">
        <v>6</v>
      </c>
      <c r="C4" s="10">
        <v>2830</v>
      </c>
      <c r="D4" s="10">
        <v>623420</v>
      </c>
      <c r="E4" s="10">
        <v>634264</v>
      </c>
      <c r="F4" s="10">
        <f t="shared" ref="F4:F40" si="0">D4+E4</f>
        <v>1257684</v>
      </c>
    </row>
    <row r="5" spans="1:6" ht="15" customHeight="1" x14ac:dyDescent="0.25">
      <c r="A5" s="8">
        <v>3</v>
      </c>
      <c r="B5" s="9" t="s">
        <v>7</v>
      </c>
      <c r="C5" s="10">
        <v>2078</v>
      </c>
      <c r="D5" s="10">
        <v>467251</v>
      </c>
      <c r="E5" s="10">
        <v>469645</v>
      </c>
      <c r="F5" s="10">
        <f t="shared" si="0"/>
        <v>936896</v>
      </c>
    </row>
    <row r="6" spans="1:6" ht="15" customHeight="1" x14ac:dyDescent="0.25">
      <c r="A6" s="8">
        <v>4</v>
      </c>
      <c r="B6" s="9" t="s">
        <v>8</v>
      </c>
      <c r="C6" s="10">
        <v>2408</v>
      </c>
      <c r="D6" s="10">
        <v>509497</v>
      </c>
      <c r="E6" s="10">
        <v>516732</v>
      </c>
      <c r="F6" s="10">
        <f t="shared" si="0"/>
        <v>1026229</v>
      </c>
    </row>
    <row r="7" spans="1:6" ht="15" customHeight="1" x14ac:dyDescent="0.25">
      <c r="A7" s="8">
        <v>5</v>
      </c>
      <c r="B7" s="9" t="s">
        <v>9</v>
      </c>
      <c r="C7" s="10">
        <v>1500</v>
      </c>
      <c r="D7" s="10">
        <v>278180</v>
      </c>
      <c r="E7" s="10">
        <v>300561</v>
      </c>
      <c r="F7" s="10">
        <f t="shared" si="0"/>
        <v>578741</v>
      </c>
    </row>
    <row r="8" spans="1:6" ht="15" customHeight="1" x14ac:dyDescent="0.25">
      <c r="A8" s="8">
        <v>6</v>
      </c>
      <c r="B8" s="9" t="s">
        <v>10</v>
      </c>
      <c r="C8" s="10">
        <v>2210</v>
      </c>
      <c r="D8" s="10">
        <v>448514</v>
      </c>
      <c r="E8" s="10">
        <v>452448</v>
      </c>
      <c r="F8" s="10">
        <f t="shared" si="0"/>
        <v>900962</v>
      </c>
    </row>
    <row r="9" spans="1:6" ht="15" customHeight="1" x14ac:dyDescent="0.25">
      <c r="A9" s="8">
        <v>7</v>
      </c>
      <c r="B9" s="9" t="s">
        <v>11</v>
      </c>
      <c r="C9" s="10">
        <v>4427</v>
      </c>
      <c r="D9" s="10">
        <v>893313</v>
      </c>
      <c r="E9" s="10">
        <v>916907</v>
      </c>
      <c r="F9" s="10">
        <f t="shared" si="0"/>
        <v>1810220</v>
      </c>
    </row>
    <row r="10" spans="1:6" ht="15" customHeight="1" x14ac:dyDescent="0.25">
      <c r="A10" s="8">
        <v>8</v>
      </c>
      <c r="B10" s="9" t="s">
        <v>12</v>
      </c>
      <c r="C10" s="10">
        <v>2147</v>
      </c>
      <c r="D10" s="10">
        <v>488066</v>
      </c>
      <c r="E10" s="10">
        <v>489610</v>
      </c>
      <c r="F10" s="10">
        <f t="shared" si="0"/>
        <v>977676</v>
      </c>
    </row>
    <row r="11" spans="1:6" ht="15" customHeight="1" x14ac:dyDescent="0.25">
      <c r="A11" s="8">
        <v>9</v>
      </c>
      <c r="B11" s="9" t="s">
        <v>13</v>
      </c>
      <c r="C11" s="10">
        <v>2589</v>
      </c>
      <c r="D11" s="10">
        <v>594599</v>
      </c>
      <c r="E11" s="10">
        <v>591805</v>
      </c>
      <c r="F11" s="10">
        <f t="shared" si="0"/>
        <v>1186404</v>
      </c>
    </row>
    <row r="12" spans="1:6" ht="15" customHeight="1" x14ac:dyDescent="0.25">
      <c r="A12" s="8">
        <v>10</v>
      </c>
      <c r="B12" s="9" t="s">
        <v>14</v>
      </c>
      <c r="C12" s="10">
        <v>411</v>
      </c>
      <c r="D12" s="10">
        <v>74085</v>
      </c>
      <c r="E12" s="10">
        <v>74688</v>
      </c>
      <c r="F12" s="10">
        <f t="shared" si="0"/>
        <v>148773</v>
      </c>
    </row>
    <row r="13" spans="1:6" ht="15" customHeight="1" x14ac:dyDescent="0.25">
      <c r="A13" s="8">
        <v>11</v>
      </c>
      <c r="B13" s="9" t="s">
        <v>15</v>
      </c>
      <c r="C13" s="10">
        <v>249</v>
      </c>
      <c r="D13" s="10">
        <v>53879</v>
      </c>
      <c r="E13" s="10">
        <v>56376</v>
      </c>
      <c r="F13" s="10">
        <f t="shared" si="0"/>
        <v>110255</v>
      </c>
    </row>
    <row r="14" spans="1:6" ht="15" customHeight="1" x14ac:dyDescent="0.25">
      <c r="A14" s="8">
        <v>12</v>
      </c>
      <c r="B14" s="9" t="s">
        <v>16</v>
      </c>
      <c r="C14" s="10">
        <v>485</v>
      </c>
      <c r="D14" s="10">
        <v>97885</v>
      </c>
      <c r="E14" s="10">
        <v>101386</v>
      </c>
      <c r="F14" s="10">
        <f t="shared" si="0"/>
        <v>199271</v>
      </c>
    </row>
    <row r="15" spans="1:6" ht="15" customHeight="1" x14ac:dyDescent="0.25">
      <c r="A15" s="8">
        <v>13</v>
      </c>
      <c r="B15" s="9" t="s">
        <v>17</v>
      </c>
      <c r="C15" s="10">
        <v>310</v>
      </c>
      <c r="D15" s="10">
        <v>71433</v>
      </c>
      <c r="E15" s="10">
        <v>77593</v>
      </c>
      <c r="F15" s="10">
        <f t="shared" si="0"/>
        <v>149026</v>
      </c>
    </row>
    <row r="16" spans="1:6" ht="15" customHeight="1" x14ac:dyDescent="0.25">
      <c r="A16" s="8">
        <v>14</v>
      </c>
      <c r="B16" s="9" t="s">
        <v>18</v>
      </c>
      <c r="C16" s="10">
        <v>1400</v>
      </c>
      <c r="D16" s="10">
        <v>294171</v>
      </c>
      <c r="E16" s="10">
        <v>306475</v>
      </c>
      <c r="F16" s="10">
        <f t="shared" si="0"/>
        <v>600646</v>
      </c>
    </row>
    <row r="17" spans="1:6" ht="15" customHeight="1" x14ac:dyDescent="0.25">
      <c r="A17" s="8">
        <v>15</v>
      </c>
      <c r="B17" s="9" t="s">
        <v>19</v>
      </c>
      <c r="C17" s="10">
        <v>219</v>
      </c>
      <c r="D17" s="10">
        <v>46935</v>
      </c>
      <c r="E17" s="10">
        <v>49197</v>
      </c>
      <c r="F17" s="10">
        <f t="shared" si="0"/>
        <v>96132</v>
      </c>
    </row>
    <row r="18" spans="1:6" ht="15" customHeight="1" x14ac:dyDescent="0.25">
      <c r="A18" s="8">
        <v>16</v>
      </c>
      <c r="B18" s="9" t="s">
        <v>20</v>
      </c>
      <c r="C18" s="10">
        <v>310</v>
      </c>
      <c r="D18" s="10">
        <v>68513</v>
      </c>
      <c r="E18" s="10">
        <v>70995</v>
      </c>
      <c r="F18" s="10">
        <f t="shared" si="0"/>
        <v>139508</v>
      </c>
    </row>
    <row r="19" spans="1:6" ht="15" customHeight="1" x14ac:dyDescent="0.25">
      <c r="A19" s="8">
        <v>17</v>
      </c>
      <c r="B19" s="9" t="s">
        <v>21</v>
      </c>
      <c r="C19" s="10">
        <v>379</v>
      </c>
      <c r="D19" s="10">
        <v>79574</v>
      </c>
      <c r="E19" s="10">
        <v>83993</v>
      </c>
      <c r="F19" s="10">
        <f t="shared" si="0"/>
        <v>163567</v>
      </c>
    </row>
    <row r="20" spans="1:6" ht="15" customHeight="1" x14ac:dyDescent="0.25">
      <c r="A20" s="8">
        <v>18</v>
      </c>
      <c r="B20" s="9" t="s">
        <v>22</v>
      </c>
      <c r="C20" s="10">
        <v>4284</v>
      </c>
      <c r="D20" s="10">
        <v>980081</v>
      </c>
      <c r="E20" s="10">
        <v>1025980</v>
      </c>
      <c r="F20" s="10">
        <f t="shared" si="0"/>
        <v>2006061</v>
      </c>
    </row>
    <row r="21" spans="1:6" ht="15" customHeight="1" x14ac:dyDescent="0.25">
      <c r="A21" s="8">
        <v>19</v>
      </c>
      <c r="B21" s="9" t="s">
        <v>23</v>
      </c>
      <c r="C21" s="10">
        <v>2347</v>
      </c>
      <c r="D21" s="10">
        <v>513591</v>
      </c>
      <c r="E21" s="10">
        <v>526258</v>
      </c>
      <c r="F21" s="10">
        <f t="shared" si="0"/>
        <v>1039849</v>
      </c>
    </row>
    <row r="22" spans="1:6" ht="15" customHeight="1" x14ac:dyDescent="0.25">
      <c r="A22" s="8">
        <v>20</v>
      </c>
      <c r="B22" s="9" t="s">
        <v>24</v>
      </c>
      <c r="C22" s="10">
        <v>1872</v>
      </c>
      <c r="D22" s="10">
        <v>395703</v>
      </c>
      <c r="E22" s="10">
        <v>416776</v>
      </c>
      <c r="F22" s="10">
        <f t="shared" si="0"/>
        <v>812479</v>
      </c>
    </row>
    <row r="23" spans="1:6" ht="15" customHeight="1" x14ac:dyDescent="0.25">
      <c r="A23" s="8">
        <v>21</v>
      </c>
      <c r="B23" s="9" t="s">
        <v>25</v>
      </c>
      <c r="C23" s="10">
        <v>1014</v>
      </c>
      <c r="D23" s="10">
        <v>275318</v>
      </c>
      <c r="E23" s="10">
        <v>291386</v>
      </c>
      <c r="F23" s="10">
        <f t="shared" si="0"/>
        <v>566704</v>
      </c>
    </row>
    <row r="24" spans="1:6" ht="15" customHeight="1" x14ac:dyDescent="0.25">
      <c r="A24" s="8">
        <v>22</v>
      </c>
      <c r="B24" s="9" t="s">
        <v>26</v>
      </c>
      <c r="C24" s="10">
        <v>1296</v>
      </c>
      <c r="D24" s="10">
        <v>256336</v>
      </c>
      <c r="E24" s="10">
        <v>276517</v>
      </c>
      <c r="F24" s="10">
        <f t="shared" si="0"/>
        <v>532853</v>
      </c>
    </row>
    <row r="25" spans="1:6" ht="15" customHeight="1" x14ac:dyDescent="0.25">
      <c r="A25" s="8">
        <v>23</v>
      </c>
      <c r="B25" s="9" t="s">
        <v>27</v>
      </c>
      <c r="C25" s="10">
        <v>4178</v>
      </c>
      <c r="D25" s="10">
        <v>979117</v>
      </c>
      <c r="E25" s="10">
        <v>987256</v>
      </c>
      <c r="F25" s="10">
        <f t="shared" si="0"/>
        <v>1966373</v>
      </c>
    </row>
    <row r="26" spans="1:6" ht="15" customHeight="1" x14ac:dyDescent="0.25">
      <c r="A26" s="8">
        <v>24</v>
      </c>
      <c r="B26" s="9" t="s">
        <v>28</v>
      </c>
      <c r="C26" s="10">
        <v>1719</v>
      </c>
      <c r="D26" s="10">
        <v>403532</v>
      </c>
      <c r="E26" s="10">
        <v>408427</v>
      </c>
      <c r="F26" s="10">
        <f t="shared" si="0"/>
        <v>811959</v>
      </c>
    </row>
    <row r="27" spans="1:6" ht="15" customHeight="1" x14ac:dyDescent="0.25">
      <c r="A27" s="8">
        <v>25</v>
      </c>
      <c r="B27" s="9" t="s">
        <v>29</v>
      </c>
      <c r="C27" s="10">
        <v>2079</v>
      </c>
      <c r="D27" s="10">
        <v>423321</v>
      </c>
      <c r="E27" s="10">
        <v>425336</v>
      </c>
      <c r="F27" s="10">
        <f t="shared" si="0"/>
        <v>848657</v>
      </c>
    </row>
    <row r="28" spans="1:6" ht="15" customHeight="1" x14ac:dyDescent="0.25">
      <c r="A28" s="8">
        <v>26</v>
      </c>
      <c r="B28" s="9" t="s">
        <v>30</v>
      </c>
      <c r="C28" s="10">
        <v>1551</v>
      </c>
      <c r="D28" s="10">
        <v>343331</v>
      </c>
      <c r="E28" s="10">
        <v>356236</v>
      </c>
      <c r="F28" s="10">
        <f t="shared" si="0"/>
        <v>699567</v>
      </c>
    </row>
    <row r="29" spans="1:6" ht="15" customHeight="1" x14ac:dyDescent="0.25">
      <c r="A29" s="8">
        <v>27</v>
      </c>
      <c r="B29" s="9" t="s">
        <v>31</v>
      </c>
      <c r="C29" s="10">
        <v>993</v>
      </c>
      <c r="D29" s="10">
        <v>227722</v>
      </c>
      <c r="E29" s="10">
        <v>232380</v>
      </c>
      <c r="F29" s="10">
        <f t="shared" si="0"/>
        <v>460102</v>
      </c>
    </row>
    <row r="30" spans="1:6" ht="15" customHeight="1" x14ac:dyDescent="0.25">
      <c r="A30" s="8">
        <v>28</v>
      </c>
      <c r="B30" s="9" t="s">
        <v>32</v>
      </c>
      <c r="C30" s="10">
        <v>1583</v>
      </c>
      <c r="D30" s="10">
        <v>328430</v>
      </c>
      <c r="E30" s="10">
        <v>351962</v>
      </c>
      <c r="F30" s="10">
        <f t="shared" si="0"/>
        <v>680392</v>
      </c>
    </row>
    <row r="31" spans="1:6" ht="15" customHeight="1" x14ac:dyDescent="0.25">
      <c r="A31" s="8">
        <v>29</v>
      </c>
      <c r="B31" s="9" t="s">
        <v>33</v>
      </c>
      <c r="C31" s="10">
        <v>2380</v>
      </c>
      <c r="D31" s="10">
        <v>567516</v>
      </c>
      <c r="E31" s="10">
        <v>583986</v>
      </c>
      <c r="F31" s="10">
        <f t="shared" si="0"/>
        <v>1151502</v>
      </c>
    </row>
    <row r="32" spans="1:6" ht="15" customHeight="1" x14ac:dyDescent="0.25">
      <c r="A32" s="8">
        <v>30</v>
      </c>
      <c r="B32" s="9" t="s">
        <v>34</v>
      </c>
      <c r="C32" s="10">
        <v>1731</v>
      </c>
      <c r="D32" s="10">
        <v>369619</v>
      </c>
      <c r="E32" s="10">
        <v>383737</v>
      </c>
      <c r="F32" s="10">
        <f t="shared" si="0"/>
        <v>753356</v>
      </c>
    </row>
    <row r="33" spans="1:6" ht="15" customHeight="1" x14ac:dyDescent="0.25">
      <c r="A33" s="8">
        <v>31</v>
      </c>
      <c r="B33" s="9" t="s">
        <v>35</v>
      </c>
      <c r="C33" s="10">
        <v>1700</v>
      </c>
      <c r="D33" s="10">
        <v>409596</v>
      </c>
      <c r="E33" s="10">
        <v>436305</v>
      </c>
      <c r="F33" s="10">
        <f t="shared" si="0"/>
        <v>845901</v>
      </c>
    </row>
    <row r="34" spans="1:6" ht="15" customHeight="1" x14ac:dyDescent="0.25">
      <c r="A34" s="8">
        <v>32</v>
      </c>
      <c r="B34" s="9" t="s">
        <v>36</v>
      </c>
      <c r="C34" s="10">
        <v>1450</v>
      </c>
      <c r="D34" s="10">
        <v>397031</v>
      </c>
      <c r="E34" s="10">
        <v>406468</v>
      </c>
      <c r="F34" s="10">
        <f t="shared" si="0"/>
        <v>803499</v>
      </c>
    </row>
    <row r="35" spans="1:6" ht="15" customHeight="1" x14ac:dyDescent="0.25">
      <c r="A35" s="8">
        <v>33</v>
      </c>
      <c r="B35" s="9" t="s">
        <v>37</v>
      </c>
      <c r="C35" s="10">
        <v>2887</v>
      </c>
      <c r="D35" s="10">
        <v>670365</v>
      </c>
      <c r="E35" s="10">
        <v>689450</v>
      </c>
      <c r="F35" s="10">
        <f t="shared" si="0"/>
        <v>1359815</v>
      </c>
    </row>
    <row r="36" spans="1:6" ht="15" customHeight="1" x14ac:dyDescent="0.25">
      <c r="A36" s="8">
        <v>34</v>
      </c>
      <c r="B36" s="9" t="s">
        <v>38</v>
      </c>
      <c r="C36" s="10">
        <v>1183</v>
      </c>
      <c r="D36" s="10">
        <v>227540</v>
      </c>
      <c r="E36" s="10">
        <v>245252</v>
      </c>
      <c r="F36" s="10">
        <f t="shared" si="0"/>
        <v>472792</v>
      </c>
    </row>
    <row r="37" spans="1:6" ht="15" customHeight="1" x14ac:dyDescent="0.25">
      <c r="A37" s="8">
        <v>35</v>
      </c>
      <c r="B37" s="9" t="s">
        <v>39</v>
      </c>
      <c r="C37" s="10">
        <v>2400</v>
      </c>
      <c r="D37" s="10">
        <v>401586</v>
      </c>
      <c r="E37" s="10">
        <v>452572</v>
      </c>
      <c r="F37" s="10">
        <f t="shared" si="0"/>
        <v>854158</v>
      </c>
    </row>
    <row r="38" spans="1:6" ht="15" customHeight="1" x14ac:dyDescent="0.25">
      <c r="A38" s="8">
        <v>36</v>
      </c>
      <c r="B38" s="9" t="s">
        <v>40</v>
      </c>
      <c r="C38" s="10">
        <v>1210</v>
      </c>
      <c r="D38" s="10">
        <v>287759</v>
      </c>
      <c r="E38" s="10">
        <v>288801</v>
      </c>
      <c r="F38" s="10">
        <f t="shared" si="0"/>
        <v>576560</v>
      </c>
    </row>
    <row r="39" spans="1:6" ht="15" customHeight="1" x14ac:dyDescent="0.25">
      <c r="A39" s="8">
        <v>37</v>
      </c>
      <c r="B39" s="9" t="s">
        <v>41</v>
      </c>
      <c r="C39" s="10">
        <v>2006</v>
      </c>
      <c r="D39" s="10">
        <v>456515</v>
      </c>
      <c r="E39" s="10">
        <v>468589</v>
      </c>
      <c r="F39" s="10">
        <f t="shared" si="0"/>
        <v>925104</v>
      </c>
    </row>
    <row r="40" spans="1:6" ht="15" customHeight="1" x14ac:dyDescent="0.25">
      <c r="A40" s="8">
        <v>38</v>
      </c>
      <c r="B40" s="9" t="s">
        <v>42</v>
      </c>
      <c r="C40" s="10">
        <v>1840</v>
      </c>
      <c r="D40" s="10">
        <v>419843</v>
      </c>
      <c r="E40" s="10">
        <v>424975</v>
      </c>
      <c r="F40" s="10">
        <f t="shared" si="0"/>
        <v>844818</v>
      </c>
    </row>
    <row r="41" spans="1:6" x14ac:dyDescent="0.25">
      <c r="A41" s="11"/>
      <c r="B41" s="12"/>
      <c r="C41" s="13">
        <f>SUM(C3:C40)</f>
        <v>67639</v>
      </c>
      <c r="D41" s="13">
        <f t="shared" ref="D41:F41" si="1">SUM(D3:D40)</f>
        <v>14839250</v>
      </c>
      <c r="E41" s="13">
        <f t="shared" si="1"/>
        <v>15314308</v>
      </c>
      <c r="F41" s="13">
        <f t="shared" si="1"/>
        <v>30153558</v>
      </c>
    </row>
  </sheetData>
  <mergeCells count="1">
    <mergeCell ref="A1:F1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3" sqref="H3:L13"/>
    </sheetView>
  </sheetViews>
  <sheetFormatPr defaultRowHeight="15" x14ac:dyDescent="0.25"/>
  <cols>
    <col min="1" max="1" width="8.28515625" style="2" customWidth="1"/>
    <col min="2" max="2" width="21.140625" style="2" customWidth="1"/>
    <col min="3" max="3" width="9.140625" style="2"/>
    <col min="4" max="4" width="15.7109375" style="2" customWidth="1"/>
    <col min="5" max="5" width="14" style="2" customWidth="1"/>
    <col min="6" max="6" width="13.42578125" style="2" customWidth="1"/>
    <col min="7" max="8" width="9.140625" style="2"/>
    <col min="9" max="9" width="10.7109375" style="2" customWidth="1"/>
    <col min="10" max="10" width="14.7109375" style="2" customWidth="1"/>
    <col min="11" max="11" width="14.5703125" style="2" customWidth="1"/>
    <col min="12" max="12" width="14.42578125" style="2" customWidth="1"/>
    <col min="13" max="16384" width="9.140625" style="2"/>
  </cols>
  <sheetData>
    <row r="1" spans="1:6" x14ac:dyDescent="0.25">
      <c r="A1" s="23" t="s">
        <v>52</v>
      </c>
      <c r="B1" s="23"/>
      <c r="C1" s="23"/>
      <c r="D1" s="23"/>
      <c r="E1" s="23"/>
      <c r="F1" s="23"/>
    </row>
    <row r="2" spans="1:6" x14ac:dyDescent="0.25">
      <c r="A2" s="24" t="s">
        <v>53</v>
      </c>
      <c r="B2" s="24"/>
      <c r="C2" s="24"/>
      <c r="D2" s="24"/>
      <c r="E2" s="24"/>
      <c r="F2" s="24"/>
    </row>
    <row r="3" spans="1:6" ht="15.75" x14ac:dyDescent="0.25">
      <c r="A3" s="14" t="s">
        <v>49</v>
      </c>
      <c r="B3" s="14" t="s">
        <v>50</v>
      </c>
      <c r="C3" s="14" t="s">
        <v>43</v>
      </c>
      <c r="D3" s="14" t="s">
        <v>44</v>
      </c>
      <c r="E3" s="14" t="s">
        <v>45</v>
      </c>
      <c r="F3" s="14" t="s">
        <v>46</v>
      </c>
    </row>
    <row r="4" spans="1:6" ht="15.75" x14ac:dyDescent="0.25">
      <c r="A4" s="16"/>
      <c r="B4" s="17" t="s">
        <v>22</v>
      </c>
      <c r="C4" s="15">
        <v>4284</v>
      </c>
      <c r="D4" s="15">
        <v>980081</v>
      </c>
      <c r="E4" s="15">
        <v>1025980</v>
      </c>
      <c r="F4" s="15">
        <f>D4+E4</f>
        <v>2006061</v>
      </c>
    </row>
    <row r="5" spans="1:6" ht="15.75" x14ac:dyDescent="0.25">
      <c r="A5" s="16"/>
      <c r="B5" s="17" t="s">
        <v>37</v>
      </c>
      <c r="C5" s="15">
        <v>2887</v>
      </c>
      <c r="D5" s="15">
        <v>670365</v>
      </c>
      <c r="E5" s="15">
        <v>689450</v>
      </c>
      <c r="F5" s="15">
        <f>D5+E5</f>
        <v>1359815</v>
      </c>
    </row>
    <row r="6" spans="1:6" ht="15.75" x14ac:dyDescent="0.25">
      <c r="A6" s="19">
        <v>1</v>
      </c>
      <c r="B6" s="20" t="s">
        <v>46</v>
      </c>
      <c r="C6" s="21">
        <f>SUM(C4:C5)</f>
        <v>7171</v>
      </c>
      <c r="D6" s="21">
        <f t="shared" ref="D6:F6" si="0">SUM(D4:D5)</f>
        <v>1650446</v>
      </c>
      <c r="E6" s="21">
        <f t="shared" si="0"/>
        <v>1715430</v>
      </c>
      <c r="F6" s="21">
        <f t="shared" si="0"/>
        <v>3365876</v>
      </c>
    </row>
    <row r="7" spans="1:6" ht="15.75" x14ac:dyDescent="0.25">
      <c r="A7" s="16"/>
      <c r="B7" s="17" t="s">
        <v>20</v>
      </c>
      <c r="C7" s="15">
        <v>310</v>
      </c>
      <c r="D7" s="15">
        <v>68513</v>
      </c>
      <c r="E7" s="15">
        <v>70995</v>
      </c>
      <c r="F7" s="15">
        <f>D7+E7</f>
        <v>139508</v>
      </c>
    </row>
    <row r="8" spans="1:6" ht="15.75" x14ac:dyDescent="0.25">
      <c r="A8" s="16"/>
      <c r="B8" s="17" t="s">
        <v>21</v>
      </c>
      <c r="C8" s="15">
        <v>379</v>
      </c>
      <c r="D8" s="15">
        <v>79574</v>
      </c>
      <c r="E8" s="15">
        <v>83993</v>
      </c>
      <c r="F8" s="15">
        <f>D8+E8</f>
        <v>163567</v>
      </c>
    </row>
    <row r="9" spans="1:6" ht="15.75" x14ac:dyDescent="0.25">
      <c r="A9" s="16"/>
      <c r="B9" s="17" t="s">
        <v>33</v>
      </c>
      <c r="C9" s="15">
        <v>2380</v>
      </c>
      <c r="D9" s="15">
        <v>567516</v>
      </c>
      <c r="E9" s="15">
        <v>583986</v>
      </c>
      <c r="F9" s="15">
        <v>1151502</v>
      </c>
    </row>
    <row r="10" spans="1:6" ht="15.75" x14ac:dyDescent="0.25">
      <c r="A10" s="16"/>
      <c r="B10" s="17" t="s">
        <v>35</v>
      </c>
      <c r="C10" s="15">
        <v>1700</v>
      </c>
      <c r="D10" s="15">
        <v>409596</v>
      </c>
      <c r="E10" s="15">
        <v>436305</v>
      </c>
      <c r="F10" s="15">
        <v>845901</v>
      </c>
    </row>
    <row r="11" spans="1:6" ht="15.75" x14ac:dyDescent="0.25">
      <c r="A11" s="19">
        <v>2</v>
      </c>
      <c r="B11" s="20" t="s">
        <v>46</v>
      </c>
      <c r="C11" s="21">
        <f>SUM(C7:C10)</f>
        <v>4769</v>
      </c>
      <c r="D11" s="21">
        <f t="shared" ref="D11:F11" si="1">SUM(D7:D10)</f>
        <v>1125199</v>
      </c>
      <c r="E11" s="21">
        <f t="shared" si="1"/>
        <v>1175279</v>
      </c>
      <c r="F11" s="21">
        <f t="shared" si="1"/>
        <v>2300478</v>
      </c>
    </row>
    <row r="12" spans="1:6" ht="15.75" x14ac:dyDescent="0.25">
      <c r="A12" s="16"/>
      <c r="B12" s="17" t="s">
        <v>6</v>
      </c>
      <c r="C12" s="15">
        <v>2830</v>
      </c>
      <c r="D12" s="15">
        <v>623420</v>
      </c>
      <c r="E12" s="15">
        <v>634264</v>
      </c>
      <c r="F12" s="15">
        <f>D12+E12</f>
        <v>1257684</v>
      </c>
    </row>
    <row r="13" spans="1:6" ht="15.75" x14ac:dyDescent="0.25">
      <c r="A13" s="16"/>
      <c r="B13" s="17" t="s">
        <v>9</v>
      </c>
      <c r="C13" s="15">
        <v>1500</v>
      </c>
      <c r="D13" s="15">
        <v>278180</v>
      </c>
      <c r="E13" s="15">
        <v>300561</v>
      </c>
      <c r="F13" s="15">
        <f>D13+E13</f>
        <v>578741</v>
      </c>
    </row>
    <row r="14" spans="1:6" ht="15.75" x14ac:dyDescent="0.25">
      <c r="A14" s="16"/>
      <c r="B14" s="17" t="s">
        <v>38</v>
      </c>
      <c r="C14" s="15">
        <v>1183</v>
      </c>
      <c r="D14" s="15">
        <v>227540</v>
      </c>
      <c r="E14" s="15">
        <v>245252</v>
      </c>
      <c r="F14" s="15">
        <f>D14+E14</f>
        <v>472792</v>
      </c>
    </row>
    <row r="15" spans="1:6" ht="15.75" x14ac:dyDescent="0.25">
      <c r="A15" s="19">
        <v>3</v>
      </c>
      <c r="B15" s="20" t="s">
        <v>46</v>
      </c>
      <c r="C15" s="21">
        <f>SUM(C12:C14)</f>
        <v>5513</v>
      </c>
      <c r="D15" s="21">
        <f t="shared" ref="D15:F15" si="2">SUM(D12:D14)</f>
        <v>1129140</v>
      </c>
      <c r="E15" s="21">
        <f t="shared" si="2"/>
        <v>1180077</v>
      </c>
      <c r="F15" s="21">
        <f t="shared" si="2"/>
        <v>2309217</v>
      </c>
    </row>
    <row r="16" spans="1:6" ht="15.75" x14ac:dyDescent="0.25">
      <c r="A16" s="16"/>
      <c r="B16" s="17" t="s">
        <v>11</v>
      </c>
      <c r="C16" s="15">
        <v>4427</v>
      </c>
      <c r="D16" s="15">
        <v>893313</v>
      </c>
      <c r="E16" s="15">
        <v>916907</v>
      </c>
      <c r="F16" s="15">
        <v>1810220</v>
      </c>
    </row>
    <row r="17" spans="1:6" ht="15.75" x14ac:dyDescent="0.25">
      <c r="A17" s="16"/>
      <c r="B17" s="17" t="s">
        <v>24</v>
      </c>
      <c r="C17" s="15">
        <v>1872</v>
      </c>
      <c r="D17" s="15">
        <v>395703</v>
      </c>
      <c r="E17" s="15">
        <v>416776</v>
      </c>
      <c r="F17" s="15">
        <v>812479</v>
      </c>
    </row>
    <row r="18" spans="1:6" ht="15.75" x14ac:dyDescent="0.25">
      <c r="A18" s="19">
        <v>4</v>
      </c>
      <c r="B18" s="20" t="s">
        <v>46</v>
      </c>
      <c r="C18" s="21">
        <f>SUM(C16:C17)</f>
        <v>6299</v>
      </c>
      <c r="D18" s="21">
        <f t="shared" ref="D18:F18" si="3">SUM(D16:D17)</f>
        <v>1289016</v>
      </c>
      <c r="E18" s="21">
        <f t="shared" si="3"/>
        <v>1333683</v>
      </c>
      <c r="F18" s="21">
        <f t="shared" si="3"/>
        <v>2622699</v>
      </c>
    </row>
    <row r="19" spans="1:6" ht="15.75" x14ac:dyDescent="0.25">
      <c r="A19" s="16"/>
      <c r="B19" s="17" t="s">
        <v>14</v>
      </c>
      <c r="C19" s="15">
        <v>411</v>
      </c>
      <c r="D19" s="15">
        <v>74085</v>
      </c>
      <c r="E19" s="15">
        <v>74688</v>
      </c>
      <c r="F19" s="15">
        <v>148773</v>
      </c>
    </row>
    <row r="20" spans="1:6" ht="15.75" x14ac:dyDescent="0.25">
      <c r="A20" s="16"/>
      <c r="B20" s="17" t="s">
        <v>18</v>
      </c>
      <c r="C20" s="15">
        <v>1400</v>
      </c>
      <c r="D20" s="15">
        <v>294171</v>
      </c>
      <c r="E20" s="15">
        <v>306475</v>
      </c>
      <c r="F20" s="15">
        <v>600646</v>
      </c>
    </row>
    <row r="21" spans="1:6" ht="15.75" x14ac:dyDescent="0.25">
      <c r="A21" s="16"/>
      <c r="B21" s="17" t="s">
        <v>27</v>
      </c>
      <c r="C21" s="15">
        <v>4178</v>
      </c>
      <c r="D21" s="15">
        <v>979117</v>
      </c>
      <c r="E21" s="15">
        <v>987256</v>
      </c>
      <c r="F21" s="15">
        <v>1966373</v>
      </c>
    </row>
    <row r="22" spans="1:6" ht="15.75" x14ac:dyDescent="0.25">
      <c r="A22" s="19">
        <v>5</v>
      </c>
      <c r="B22" s="20" t="s">
        <v>46</v>
      </c>
      <c r="C22" s="21">
        <f>SUM(C19:C21)</f>
        <v>5989</v>
      </c>
      <c r="D22" s="21">
        <f t="shared" ref="D22:F22" si="4">SUM(D19:D21)</f>
        <v>1347373</v>
      </c>
      <c r="E22" s="21">
        <f t="shared" si="4"/>
        <v>1368419</v>
      </c>
      <c r="F22" s="21">
        <f t="shared" si="4"/>
        <v>2715792</v>
      </c>
    </row>
    <row r="23" spans="1:6" ht="15.75" x14ac:dyDescent="0.25">
      <c r="A23" s="16"/>
      <c r="B23" s="17" t="s">
        <v>7</v>
      </c>
      <c r="C23" s="15">
        <v>2078</v>
      </c>
      <c r="D23" s="15">
        <v>467251</v>
      </c>
      <c r="E23" s="15">
        <v>469645</v>
      </c>
      <c r="F23" s="15">
        <v>936896</v>
      </c>
    </row>
    <row r="24" spans="1:6" ht="15.75" x14ac:dyDescent="0.25">
      <c r="A24" s="16"/>
      <c r="B24" s="17" t="s">
        <v>13</v>
      </c>
      <c r="C24" s="15">
        <v>2589</v>
      </c>
      <c r="D24" s="15">
        <v>594599</v>
      </c>
      <c r="E24" s="15">
        <v>591805</v>
      </c>
      <c r="F24" s="15">
        <v>1186404</v>
      </c>
    </row>
    <row r="25" spans="1:6" ht="15.75" x14ac:dyDescent="0.25">
      <c r="A25" s="16"/>
      <c r="B25" s="17" t="s">
        <v>15</v>
      </c>
      <c r="C25" s="15">
        <v>249</v>
      </c>
      <c r="D25" s="15">
        <v>53879</v>
      </c>
      <c r="E25" s="15">
        <v>56376</v>
      </c>
      <c r="F25" s="15">
        <v>110255</v>
      </c>
    </row>
    <row r="26" spans="1:6" ht="15.75" x14ac:dyDescent="0.25">
      <c r="A26" s="16"/>
      <c r="B26" s="17" t="s">
        <v>16</v>
      </c>
      <c r="C26" s="15">
        <v>485</v>
      </c>
      <c r="D26" s="15">
        <v>97885</v>
      </c>
      <c r="E26" s="15">
        <v>101386</v>
      </c>
      <c r="F26" s="15">
        <v>199271</v>
      </c>
    </row>
    <row r="27" spans="1:6" ht="15.75" x14ac:dyDescent="0.25">
      <c r="A27" s="16"/>
      <c r="B27" s="17" t="s">
        <v>42</v>
      </c>
      <c r="C27" s="15">
        <v>1840</v>
      </c>
      <c r="D27" s="15">
        <v>419843</v>
      </c>
      <c r="E27" s="15">
        <v>424975</v>
      </c>
      <c r="F27" s="15">
        <f>D27+E27</f>
        <v>844818</v>
      </c>
    </row>
    <row r="28" spans="1:6" ht="15.75" x14ac:dyDescent="0.25">
      <c r="A28" s="19">
        <v>6</v>
      </c>
      <c r="B28" s="20" t="s">
        <v>46</v>
      </c>
      <c r="C28" s="21">
        <f>SUM(C23:C27)</f>
        <v>7241</v>
      </c>
      <c r="D28" s="21">
        <f t="shared" ref="D28:F28" si="5">SUM(D23:D27)</f>
        <v>1633457</v>
      </c>
      <c r="E28" s="21">
        <f t="shared" si="5"/>
        <v>1644187</v>
      </c>
      <c r="F28" s="21">
        <f t="shared" si="5"/>
        <v>3277644</v>
      </c>
    </row>
    <row r="29" spans="1:6" ht="15.75" x14ac:dyDescent="0.25">
      <c r="A29" s="16"/>
      <c r="B29" s="17" t="s">
        <v>26</v>
      </c>
      <c r="C29" s="15">
        <v>1296</v>
      </c>
      <c r="D29" s="15">
        <v>256336</v>
      </c>
      <c r="E29" s="15">
        <v>276517</v>
      </c>
      <c r="F29" s="15">
        <f>D29+E29</f>
        <v>532853</v>
      </c>
    </row>
    <row r="30" spans="1:6" ht="15.75" x14ac:dyDescent="0.25">
      <c r="A30" s="16"/>
      <c r="B30" s="17" t="s">
        <v>30</v>
      </c>
      <c r="C30" s="15">
        <v>1551</v>
      </c>
      <c r="D30" s="15">
        <v>343331</v>
      </c>
      <c r="E30" s="15">
        <v>356236</v>
      </c>
      <c r="F30" s="15">
        <f>D30+E30</f>
        <v>699567</v>
      </c>
    </row>
    <row r="31" spans="1:6" ht="15.75" x14ac:dyDescent="0.25">
      <c r="A31" s="16"/>
      <c r="B31" s="17" t="s">
        <v>31</v>
      </c>
      <c r="C31" s="15">
        <v>993</v>
      </c>
      <c r="D31" s="15">
        <v>227722</v>
      </c>
      <c r="E31" s="15">
        <v>232380</v>
      </c>
      <c r="F31" s="15">
        <f>D31+E31</f>
        <v>460102</v>
      </c>
    </row>
    <row r="32" spans="1:6" ht="15.75" x14ac:dyDescent="0.25">
      <c r="A32" s="16"/>
      <c r="B32" s="17" t="s">
        <v>34</v>
      </c>
      <c r="C32" s="15">
        <v>1731</v>
      </c>
      <c r="D32" s="15">
        <v>369619</v>
      </c>
      <c r="E32" s="15">
        <v>383737</v>
      </c>
      <c r="F32" s="15">
        <f>D32+E32</f>
        <v>753356</v>
      </c>
    </row>
    <row r="33" spans="1:6" ht="15.75" x14ac:dyDescent="0.25">
      <c r="A33" s="16"/>
      <c r="B33" s="17" t="s">
        <v>40</v>
      </c>
      <c r="C33" s="15">
        <v>1210</v>
      </c>
      <c r="D33" s="15">
        <v>287759</v>
      </c>
      <c r="E33" s="15">
        <v>288801</v>
      </c>
      <c r="F33" s="15">
        <f>D33+E33</f>
        <v>576560</v>
      </c>
    </row>
    <row r="34" spans="1:6" ht="15.75" x14ac:dyDescent="0.25">
      <c r="A34" s="19">
        <v>7</v>
      </c>
      <c r="B34" s="20" t="s">
        <v>46</v>
      </c>
      <c r="C34" s="21">
        <f>SUM(C29:C33)</f>
        <v>6781</v>
      </c>
      <c r="D34" s="21">
        <f t="shared" ref="D34:F34" si="6">SUM(D29:D33)</f>
        <v>1484767</v>
      </c>
      <c r="E34" s="21">
        <f t="shared" si="6"/>
        <v>1537671</v>
      </c>
      <c r="F34" s="21">
        <f t="shared" si="6"/>
        <v>3022438</v>
      </c>
    </row>
    <row r="35" spans="1:6" ht="15.75" x14ac:dyDescent="0.25">
      <c r="A35" s="16"/>
      <c r="B35" s="17" t="s">
        <v>12</v>
      </c>
      <c r="C35" s="15">
        <v>2147</v>
      </c>
      <c r="D35" s="15">
        <v>488066</v>
      </c>
      <c r="E35" s="15">
        <v>489610</v>
      </c>
      <c r="F35" s="15">
        <v>977676</v>
      </c>
    </row>
    <row r="36" spans="1:6" ht="15.75" x14ac:dyDescent="0.25">
      <c r="A36" s="16"/>
      <c r="B36" s="17" t="s">
        <v>17</v>
      </c>
      <c r="C36" s="15">
        <v>310</v>
      </c>
      <c r="D36" s="15">
        <v>71433</v>
      </c>
      <c r="E36" s="15">
        <v>77593</v>
      </c>
      <c r="F36" s="15">
        <v>149026</v>
      </c>
    </row>
    <row r="37" spans="1:6" ht="15.75" x14ac:dyDescent="0.25">
      <c r="A37" s="16"/>
      <c r="B37" s="17" t="s">
        <v>19</v>
      </c>
      <c r="C37" s="15">
        <v>219</v>
      </c>
      <c r="D37" s="15">
        <v>46935</v>
      </c>
      <c r="E37" s="15">
        <v>49197</v>
      </c>
      <c r="F37" s="15">
        <v>96132</v>
      </c>
    </row>
    <row r="38" spans="1:6" ht="15.75" x14ac:dyDescent="0.25">
      <c r="A38" s="16"/>
      <c r="B38" s="17" t="s">
        <v>25</v>
      </c>
      <c r="C38" s="15">
        <v>1014</v>
      </c>
      <c r="D38" s="15">
        <v>275318</v>
      </c>
      <c r="E38" s="15">
        <v>291386</v>
      </c>
      <c r="F38" s="15">
        <v>566704</v>
      </c>
    </row>
    <row r="39" spans="1:6" ht="15.75" x14ac:dyDescent="0.25">
      <c r="A39" s="16"/>
      <c r="B39" s="17" t="s">
        <v>28</v>
      </c>
      <c r="C39" s="15">
        <v>1719</v>
      </c>
      <c r="D39" s="15">
        <v>403532</v>
      </c>
      <c r="E39" s="15">
        <v>408427</v>
      </c>
      <c r="F39" s="15">
        <v>811959</v>
      </c>
    </row>
    <row r="40" spans="1:6" ht="15.75" x14ac:dyDescent="0.25">
      <c r="A40" s="16"/>
      <c r="B40" s="17" t="s">
        <v>29</v>
      </c>
      <c r="C40" s="15">
        <v>2079</v>
      </c>
      <c r="D40" s="15">
        <v>423321</v>
      </c>
      <c r="E40" s="15">
        <v>425336</v>
      </c>
      <c r="F40" s="15">
        <v>848657</v>
      </c>
    </row>
    <row r="41" spans="1:6" ht="15.75" x14ac:dyDescent="0.25">
      <c r="A41" s="19">
        <v>8</v>
      </c>
      <c r="B41" s="20" t="s">
        <v>46</v>
      </c>
      <c r="C41" s="21">
        <f>SUM(C35:C40)</f>
        <v>7488</v>
      </c>
      <c r="D41" s="21">
        <f t="shared" ref="D41:F41" si="7">SUM(D35:D40)</f>
        <v>1708605</v>
      </c>
      <c r="E41" s="21">
        <f t="shared" si="7"/>
        <v>1741549</v>
      </c>
      <c r="F41" s="21">
        <f t="shared" si="7"/>
        <v>3450154</v>
      </c>
    </row>
    <row r="42" spans="1:6" ht="15.75" x14ac:dyDescent="0.25">
      <c r="A42" s="16"/>
      <c r="B42" s="17" t="s">
        <v>8</v>
      </c>
      <c r="C42" s="15">
        <v>2408</v>
      </c>
      <c r="D42" s="15">
        <v>509497</v>
      </c>
      <c r="E42" s="15">
        <v>516732</v>
      </c>
      <c r="F42" s="15">
        <f>D42+E42</f>
        <v>1026229</v>
      </c>
    </row>
    <row r="43" spans="1:6" ht="15.75" x14ac:dyDescent="0.25">
      <c r="A43" s="16"/>
      <c r="B43" s="17" t="s">
        <v>10</v>
      </c>
      <c r="C43" s="15">
        <v>2210</v>
      </c>
      <c r="D43" s="15">
        <v>448514</v>
      </c>
      <c r="E43" s="15">
        <v>452448</v>
      </c>
      <c r="F43" s="15">
        <f>D43+E43</f>
        <v>900962</v>
      </c>
    </row>
    <row r="44" spans="1:6" ht="15.75" x14ac:dyDescent="0.25">
      <c r="A44" s="16"/>
      <c r="B44" s="17" t="s">
        <v>23</v>
      </c>
      <c r="C44" s="15">
        <v>2347</v>
      </c>
      <c r="D44" s="15">
        <v>513591</v>
      </c>
      <c r="E44" s="15">
        <v>526258</v>
      </c>
      <c r="F44" s="15">
        <v>1039849</v>
      </c>
    </row>
    <row r="45" spans="1:6" ht="15.75" x14ac:dyDescent="0.25">
      <c r="A45" s="16"/>
      <c r="B45" s="17" t="s">
        <v>41</v>
      </c>
      <c r="C45" s="15">
        <v>2006</v>
      </c>
      <c r="D45" s="15">
        <v>456515</v>
      </c>
      <c r="E45" s="15">
        <v>468589</v>
      </c>
      <c r="F45" s="15">
        <v>925104</v>
      </c>
    </row>
    <row r="46" spans="1:6" ht="15.75" x14ac:dyDescent="0.25">
      <c r="A46" s="19">
        <v>9</v>
      </c>
      <c r="B46" s="20" t="s">
        <v>46</v>
      </c>
      <c r="C46" s="21">
        <f>SUM(C42:C45)</f>
        <v>8971</v>
      </c>
      <c r="D46" s="21">
        <f t="shared" ref="D46:F46" si="8">SUM(D42:D45)</f>
        <v>1928117</v>
      </c>
      <c r="E46" s="21">
        <f t="shared" si="8"/>
        <v>1964027</v>
      </c>
      <c r="F46" s="21">
        <f t="shared" si="8"/>
        <v>3892144</v>
      </c>
    </row>
    <row r="47" spans="1:6" ht="15.75" x14ac:dyDescent="0.25">
      <c r="A47" s="16"/>
      <c r="B47" s="17" t="s">
        <v>5</v>
      </c>
      <c r="C47" s="15">
        <v>1984</v>
      </c>
      <c r="D47" s="15">
        <v>416083</v>
      </c>
      <c r="E47" s="15">
        <v>442984</v>
      </c>
      <c r="F47" s="15">
        <f>D47+E47</f>
        <v>859067</v>
      </c>
    </row>
    <row r="48" spans="1:6" ht="15.75" x14ac:dyDescent="0.25">
      <c r="A48" s="16"/>
      <c r="B48" s="17" t="s">
        <v>32</v>
      </c>
      <c r="C48" s="15">
        <v>1583</v>
      </c>
      <c r="D48" s="15">
        <v>328430</v>
      </c>
      <c r="E48" s="15">
        <v>351962</v>
      </c>
      <c r="F48" s="15">
        <f>D48+E48</f>
        <v>680392</v>
      </c>
    </row>
    <row r="49" spans="1:6" ht="15.75" x14ac:dyDescent="0.25">
      <c r="A49" s="16"/>
      <c r="B49" s="17" t="s">
        <v>36</v>
      </c>
      <c r="C49" s="15">
        <v>1450</v>
      </c>
      <c r="D49" s="15">
        <v>397031</v>
      </c>
      <c r="E49" s="15">
        <v>406468</v>
      </c>
      <c r="F49" s="15">
        <f>D49+E49</f>
        <v>803499</v>
      </c>
    </row>
    <row r="50" spans="1:6" ht="15.75" x14ac:dyDescent="0.25">
      <c r="A50" s="16"/>
      <c r="B50" s="17" t="s">
        <v>39</v>
      </c>
      <c r="C50" s="15">
        <v>2400</v>
      </c>
      <c r="D50" s="15">
        <v>401586</v>
      </c>
      <c r="E50" s="15">
        <v>452572</v>
      </c>
      <c r="F50" s="15">
        <f>D50+E50</f>
        <v>854158</v>
      </c>
    </row>
    <row r="51" spans="1:6" ht="15.75" x14ac:dyDescent="0.25">
      <c r="A51" s="19">
        <v>10</v>
      </c>
      <c r="B51" s="20" t="s">
        <v>46</v>
      </c>
      <c r="C51" s="21">
        <f>SUM(C47:C50)</f>
        <v>7417</v>
      </c>
      <c r="D51" s="21">
        <f t="shared" ref="D51:F51" si="9">SUM(D47:D50)</f>
        <v>1543130</v>
      </c>
      <c r="E51" s="21">
        <f t="shared" si="9"/>
        <v>1653986</v>
      </c>
      <c r="F51" s="21">
        <f>SUM(F47:F50)</f>
        <v>3197116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5" sqref="K15"/>
    </sheetView>
  </sheetViews>
  <sheetFormatPr defaultRowHeight="15" x14ac:dyDescent="0.25"/>
  <cols>
    <col min="2" max="2" width="15" customWidth="1"/>
    <col min="3" max="3" width="14.5703125" customWidth="1"/>
    <col min="4" max="7" width="13.7109375" customWidth="1"/>
  </cols>
  <sheetData>
    <row r="1" spans="1:10" ht="15" customHeight="1" x14ac:dyDescent="0.25">
      <c r="A1" s="25" t="s">
        <v>49</v>
      </c>
      <c r="B1" s="26" t="s">
        <v>54</v>
      </c>
      <c r="C1" s="26"/>
      <c r="D1" s="26"/>
      <c r="E1" s="30" t="s">
        <v>55</v>
      </c>
      <c r="F1" s="30" t="s">
        <v>56</v>
      </c>
      <c r="G1" s="30" t="s">
        <v>61</v>
      </c>
      <c r="H1" s="27" t="s">
        <v>57</v>
      </c>
      <c r="I1" s="27"/>
      <c r="J1" s="27"/>
    </row>
    <row r="2" spans="1:10" x14ac:dyDescent="0.25">
      <c r="A2" s="25"/>
      <c r="B2" s="28" t="s">
        <v>44</v>
      </c>
      <c r="C2" s="29" t="s">
        <v>45</v>
      </c>
      <c r="D2" s="28" t="s">
        <v>58</v>
      </c>
      <c r="E2" s="31"/>
      <c r="F2" s="31"/>
      <c r="G2" s="31"/>
      <c r="H2" s="29" t="s">
        <v>43</v>
      </c>
      <c r="I2" s="29" t="s">
        <v>59</v>
      </c>
      <c r="J2" s="29" t="s">
        <v>60</v>
      </c>
    </row>
    <row r="3" spans="1:10" ht="15.75" x14ac:dyDescent="0.25">
      <c r="A3" s="18">
        <v>1</v>
      </c>
      <c r="B3" s="32">
        <v>1650446</v>
      </c>
      <c r="C3" s="32">
        <v>1715430</v>
      </c>
      <c r="D3" s="32">
        <v>3365876</v>
      </c>
      <c r="E3" s="32">
        <f>500/67639*F3</f>
        <v>222900.67860258135</v>
      </c>
      <c r="F3" s="32">
        <v>30153558</v>
      </c>
      <c r="G3" s="32">
        <f>D3/F3*E3</f>
        <v>24881.178018598737</v>
      </c>
      <c r="H3" s="32">
        <v>7171</v>
      </c>
      <c r="I3" s="32">
        <v>500</v>
      </c>
      <c r="J3" s="33">
        <f>H3/67639*I3</f>
        <v>53.009358506187262</v>
      </c>
    </row>
    <row r="4" spans="1:10" ht="15.75" x14ac:dyDescent="0.25">
      <c r="A4" s="18">
        <v>2</v>
      </c>
      <c r="B4" s="32">
        <v>1125199</v>
      </c>
      <c r="C4" s="32">
        <v>1175279</v>
      </c>
      <c r="D4" s="32">
        <v>2300478</v>
      </c>
      <c r="E4" s="32">
        <f t="shared" ref="E4:E12" si="0">500/67639*F4</f>
        <v>222900.67860258135</v>
      </c>
      <c r="F4" s="32">
        <v>30153558</v>
      </c>
      <c r="G4" s="32">
        <f t="shared" ref="G4:G12" si="1">D4/F4*E4</f>
        <v>17005.558923106491</v>
      </c>
      <c r="H4" s="32">
        <v>4769</v>
      </c>
      <c r="I4" s="32">
        <v>500</v>
      </c>
      <c r="J4" s="33">
        <f t="shared" ref="J4:J12" si="2">H4/67639*I4</f>
        <v>35.253330179334405</v>
      </c>
    </row>
    <row r="5" spans="1:10" ht="15.75" x14ac:dyDescent="0.25">
      <c r="A5" s="18">
        <v>3</v>
      </c>
      <c r="B5" s="32">
        <v>1129140</v>
      </c>
      <c r="C5" s="32">
        <v>1180077</v>
      </c>
      <c r="D5" s="32">
        <v>2309217</v>
      </c>
      <c r="E5" s="32">
        <f t="shared" si="0"/>
        <v>222900.67860258135</v>
      </c>
      <c r="F5" s="32">
        <v>30153558</v>
      </c>
      <c r="G5" s="32">
        <f t="shared" si="1"/>
        <v>17070.159227664513</v>
      </c>
      <c r="H5" s="32">
        <v>5513</v>
      </c>
      <c r="I5" s="32">
        <v>500</v>
      </c>
      <c r="J5" s="33">
        <f t="shared" si="2"/>
        <v>40.753115805969927</v>
      </c>
    </row>
    <row r="6" spans="1:10" ht="15.75" x14ac:dyDescent="0.25">
      <c r="A6" s="18">
        <v>4</v>
      </c>
      <c r="B6" s="32">
        <v>1289016</v>
      </c>
      <c r="C6" s="32">
        <v>1333683</v>
      </c>
      <c r="D6" s="32">
        <v>2622699</v>
      </c>
      <c r="E6" s="32">
        <f t="shared" si="0"/>
        <v>222900.67860258135</v>
      </c>
      <c r="F6" s="32">
        <v>30153558</v>
      </c>
      <c r="G6" s="32">
        <f t="shared" si="1"/>
        <v>19387.476160203434</v>
      </c>
      <c r="H6" s="32">
        <v>6299</v>
      </c>
      <c r="I6" s="32">
        <v>500</v>
      </c>
      <c r="J6" s="33">
        <f t="shared" si="2"/>
        <v>46.563373201851007</v>
      </c>
    </row>
    <row r="7" spans="1:10" ht="15.75" x14ac:dyDescent="0.25">
      <c r="A7" s="18">
        <v>5</v>
      </c>
      <c r="B7" s="32">
        <v>1347373</v>
      </c>
      <c r="C7" s="32">
        <v>1368419</v>
      </c>
      <c r="D7" s="32">
        <v>2715792</v>
      </c>
      <c r="E7" s="32">
        <f t="shared" si="0"/>
        <v>222900.67860258135</v>
      </c>
      <c r="F7" s="32">
        <v>30153558</v>
      </c>
      <c r="G7" s="32">
        <f t="shared" si="1"/>
        <v>20075.636836736205</v>
      </c>
      <c r="H7" s="32">
        <v>5989</v>
      </c>
      <c r="I7" s="32">
        <v>500</v>
      </c>
      <c r="J7" s="33">
        <f t="shared" si="2"/>
        <v>44.271795857419534</v>
      </c>
    </row>
    <row r="8" spans="1:10" ht="15.75" x14ac:dyDescent="0.25">
      <c r="A8" s="18">
        <v>6</v>
      </c>
      <c r="B8" s="32">
        <v>1633457</v>
      </c>
      <c r="C8" s="32">
        <v>1644187</v>
      </c>
      <c r="D8" s="32">
        <v>3277644</v>
      </c>
      <c r="E8" s="32">
        <f t="shared" si="0"/>
        <v>222900.67860258135</v>
      </c>
      <c r="F8" s="32">
        <v>30153558</v>
      </c>
      <c r="G8" s="32">
        <f t="shared" si="1"/>
        <v>24228.950753263649</v>
      </c>
      <c r="H8" s="32">
        <v>7241</v>
      </c>
      <c r="I8" s="32">
        <v>500</v>
      </c>
      <c r="J8" s="33">
        <f t="shared" si="2"/>
        <v>53.526811454929849</v>
      </c>
    </row>
    <row r="9" spans="1:10" ht="15.75" x14ac:dyDescent="0.25">
      <c r="A9" s="18">
        <v>7</v>
      </c>
      <c r="B9" s="32">
        <v>1484767</v>
      </c>
      <c r="C9" s="32">
        <v>1537671</v>
      </c>
      <c r="D9" s="32">
        <v>3022438</v>
      </c>
      <c r="E9" s="32">
        <f t="shared" si="0"/>
        <v>222900.67860258135</v>
      </c>
      <c r="F9" s="32">
        <v>30153558</v>
      </c>
      <c r="G9" s="32">
        <f t="shared" si="1"/>
        <v>22342.420792737918</v>
      </c>
      <c r="H9" s="32">
        <v>6781</v>
      </c>
      <c r="I9" s="32">
        <v>500</v>
      </c>
      <c r="J9" s="33">
        <f t="shared" si="2"/>
        <v>50.126406363192835</v>
      </c>
    </row>
    <row r="10" spans="1:10" ht="15.75" x14ac:dyDescent="0.25">
      <c r="A10" s="18">
        <v>8</v>
      </c>
      <c r="B10" s="32">
        <v>1708605</v>
      </c>
      <c r="C10" s="32">
        <v>1741549</v>
      </c>
      <c r="D10" s="32">
        <v>3450154</v>
      </c>
      <c r="E10" s="32">
        <f t="shared" si="0"/>
        <v>222900.67860258135</v>
      </c>
      <c r="F10" s="32">
        <v>30153558</v>
      </c>
      <c r="G10" s="32">
        <f t="shared" si="1"/>
        <v>25504.176584514851</v>
      </c>
      <c r="H10" s="32">
        <v>7488</v>
      </c>
      <c r="I10" s="32">
        <v>500</v>
      </c>
      <c r="J10" s="33">
        <f t="shared" si="2"/>
        <v>55.352681145492987</v>
      </c>
    </row>
    <row r="11" spans="1:10" ht="15.75" x14ac:dyDescent="0.25">
      <c r="A11" s="18">
        <v>9</v>
      </c>
      <c r="B11" s="32">
        <v>1928117</v>
      </c>
      <c r="C11" s="32">
        <v>1964027</v>
      </c>
      <c r="D11" s="32">
        <v>3892144</v>
      </c>
      <c r="E11" s="32">
        <f t="shared" si="0"/>
        <v>222900.67860258135</v>
      </c>
      <c r="F11" s="32">
        <v>30153558</v>
      </c>
      <c r="G11" s="32">
        <f t="shared" si="1"/>
        <v>28771.448424725379</v>
      </c>
      <c r="H11" s="32">
        <v>8971</v>
      </c>
      <c r="I11" s="32">
        <v>500</v>
      </c>
      <c r="J11" s="33">
        <f t="shared" si="2"/>
        <v>66.315291473853847</v>
      </c>
    </row>
    <row r="12" spans="1:10" ht="15.75" x14ac:dyDescent="0.25">
      <c r="A12" s="34">
        <v>10</v>
      </c>
      <c r="B12" s="35">
        <v>1543130</v>
      </c>
      <c r="C12" s="35">
        <v>1653986</v>
      </c>
      <c r="D12" s="35">
        <v>3197116</v>
      </c>
      <c r="E12" s="32">
        <f t="shared" si="0"/>
        <v>222900.67860258135</v>
      </c>
      <c r="F12" s="32">
        <v>30153558</v>
      </c>
      <c r="G12" s="32">
        <f t="shared" si="1"/>
        <v>23633.672881030176</v>
      </c>
      <c r="H12" s="35">
        <v>7417</v>
      </c>
      <c r="I12" s="32">
        <v>500</v>
      </c>
      <c r="J12" s="33">
        <f t="shared" si="2"/>
        <v>54.827836011768362</v>
      </c>
    </row>
    <row r="13" spans="1:10" x14ac:dyDescent="0.25">
      <c r="A13" s="36"/>
      <c r="B13" s="37">
        <f>SUM(B3:B12)</f>
        <v>14839250</v>
      </c>
      <c r="C13" s="37">
        <f>SUM(C3:C12)</f>
        <v>15314308</v>
      </c>
      <c r="D13" s="37">
        <f>SUM(D3:D12)</f>
        <v>30153558</v>
      </c>
      <c r="E13" s="37"/>
      <c r="F13" s="37"/>
      <c r="G13" s="37">
        <f>SUM(G3:G12)</f>
        <v>222900.67860258138</v>
      </c>
      <c r="H13" s="37">
        <f>SUM(H3:H12)</f>
        <v>67639</v>
      </c>
      <c r="I13" s="36"/>
      <c r="J13" s="33">
        <f>SUM(J3:J12)</f>
        <v>499.99999999999994</v>
      </c>
    </row>
  </sheetData>
  <mergeCells count="6">
    <mergeCell ref="H1:J1"/>
    <mergeCell ref="A1:A2"/>
    <mergeCell ref="B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2018-06-26T03:13:04Z</dcterms:created>
  <dcterms:modified xsi:type="dcterms:W3CDTF">2018-06-26T05:20:42Z</dcterms:modified>
</cp:coreProperties>
</file>