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95" windowHeight="11505"/>
  </bookViews>
  <sheets>
    <sheet name="Jakarta" sheetId="9" r:id="rId1"/>
    <sheet name="JBB" sheetId="10" r:id="rId2"/>
    <sheet name="Sumatera" sheetId="1" r:id="rId3"/>
    <sheet name="Jateng" sheetId="3" r:id="rId4"/>
    <sheet name="Surabaya" sheetId="7" r:id="rId5"/>
    <sheet name="Kalimantan" sheetId="4" r:id="rId6"/>
    <sheet name="makasssar" sheetId="8" r:id="rId7"/>
    <sheet name="Jayapura" sheetId="6" r:id="rId8"/>
  </sheets>
  <definedNames>
    <definedName name="OLE_LINK1" localSheetId="5">Kalimantan!#REF!</definedName>
    <definedName name="_xlnm.Print_Area" localSheetId="3">Jateng!$A$1:$J$527</definedName>
    <definedName name="_xlnm.Print_Area" localSheetId="5">Kalimantan!$A$1:$J$200</definedName>
    <definedName name="_xlnm.Print_Titles" localSheetId="3">Jateng!$1:$6</definedName>
    <definedName name="_xlnm.Print_Titles" localSheetId="5">Kalimantan!$1:$6</definedName>
  </definedNames>
  <calcPr calcId="145621" fullCalcOnLoad="1"/>
</workbook>
</file>

<file path=xl/calcChain.xml><?xml version="1.0" encoding="utf-8"?>
<calcChain xmlns="http://schemas.openxmlformats.org/spreadsheetml/2006/main">
  <c r="I646" i="10" l="1"/>
  <c r="I645" i="10"/>
  <c r="I644" i="10"/>
  <c r="I643" i="10"/>
  <c r="I624" i="10"/>
  <c r="I623" i="10"/>
  <c r="I622" i="10"/>
  <c r="I621" i="10"/>
  <c r="I584" i="10"/>
  <c r="G584" i="10"/>
  <c r="I583" i="10"/>
  <c r="G583" i="10"/>
  <c r="I582" i="10"/>
  <c r="G582" i="10"/>
  <c r="I578" i="10"/>
  <c r="G578" i="10"/>
  <c r="I575" i="10"/>
  <c r="G575" i="10"/>
  <c r="I574" i="10"/>
  <c r="G574" i="10"/>
  <c r="I573" i="10"/>
  <c r="G573" i="10"/>
  <c r="I563" i="10"/>
  <c r="G563" i="10"/>
  <c r="I562" i="10"/>
  <c r="G562" i="10"/>
  <c r="I561" i="10"/>
  <c r="G561" i="10"/>
  <c r="I560" i="10"/>
  <c r="G560" i="10"/>
  <c r="G344" i="10"/>
  <c r="G343" i="10"/>
  <c r="G342" i="10"/>
  <c r="G341" i="10"/>
  <c r="G340" i="10"/>
  <c r="I279" i="10"/>
  <c r="I278" i="10"/>
  <c r="I277" i="10"/>
  <c r="I276" i="10"/>
  <c r="I275" i="10"/>
  <c r="I255" i="10"/>
  <c r="I254" i="10"/>
  <c r="I253" i="10"/>
  <c r="I252" i="10"/>
  <c r="I249" i="10"/>
  <c r="I248" i="10"/>
  <c r="I247" i="10"/>
  <c r="I246" i="10"/>
  <c r="L20" i="10"/>
  <c r="I270" i="9"/>
  <c r="H270" i="9"/>
  <c r="I268" i="9"/>
  <c r="H268" i="9"/>
  <c r="I266" i="9"/>
  <c r="H266" i="9"/>
  <c r="I264" i="9"/>
  <c r="H264" i="9"/>
  <c r="I262" i="9"/>
  <c r="H262" i="9"/>
  <c r="I260" i="9"/>
  <c r="H260" i="9"/>
  <c r="I258" i="9"/>
  <c r="H258" i="9"/>
  <c r="I256" i="9"/>
  <c r="H256" i="9"/>
  <c r="I254" i="9"/>
  <c r="H254" i="9"/>
  <c r="I147" i="4"/>
  <c r="H147" i="4"/>
  <c r="I146" i="4"/>
  <c r="H146" i="4"/>
  <c r="I145" i="4"/>
  <c r="H145" i="4"/>
  <c r="I144" i="4"/>
  <c r="H144" i="4"/>
  <c r="I138" i="4"/>
  <c r="H138" i="4"/>
  <c r="I137" i="4"/>
  <c r="H137" i="4"/>
  <c r="I130" i="4"/>
  <c r="H130" i="4"/>
  <c r="I129" i="4"/>
  <c r="H129" i="4"/>
  <c r="I69" i="4"/>
  <c r="H69" i="4"/>
  <c r="I21" i="4"/>
  <c r="H21" i="4"/>
  <c r="I20" i="4"/>
  <c r="H20" i="4"/>
  <c r="I19" i="4"/>
  <c r="H19" i="4"/>
  <c r="I392" i="3"/>
  <c r="H392" i="3"/>
  <c r="I391" i="3"/>
  <c r="H391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H308" i="3"/>
  <c r="I93" i="3"/>
  <c r="H93" i="3"/>
  <c r="I92" i="3"/>
  <c r="H92" i="3"/>
  <c r="I56" i="3"/>
  <c r="H56" i="3"/>
  <c r="I55" i="3"/>
  <c r="H55" i="3"/>
  <c r="I54" i="3"/>
  <c r="H54" i="3"/>
  <c r="I53" i="3"/>
  <c r="H53" i="3"/>
</calcChain>
</file>

<file path=xl/sharedStrings.xml><?xml version="1.0" encoding="utf-8"?>
<sst xmlns="http://schemas.openxmlformats.org/spreadsheetml/2006/main" count="6526" uniqueCount="3445">
  <si>
    <t>No</t>
  </si>
  <si>
    <t xml:space="preserve">Nama Hotel </t>
  </si>
  <si>
    <t xml:space="preserve">Alamat </t>
  </si>
  <si>
    <t>Room Type</t>
  </si>
  <si>
    <t>Keterangan</t>
  </si>
  <si>
    <t>Publish</t>
  </si>
  <si>
    <t>Corporate</t>
  </si>
  <si>
    <t>Invoice/SPD</t>
  </si>
  <si>
    <t>Credit Card/Cash</t>
  </si>
  <si>
    <t>Weekday</t>
  </si>
  <si>
    <t>Weekend</t>
  </si>
  <si>
    <t>Hotel Bintang 4 Palembang</t>
  </si>
  <si>
    <t>ARISTA PALEMBANG</t>
  </si>
  <si>
    <t>Jl. Kapt. A Rivai, Palembang 30129</t>
  </si>
  <si>
    <t>Superior</t>
  </si>
  <si>
    <t>*The above rates are including tax 21 % government and service</t>
  </si>
  <si>
    <t>*4</t>
  </si>
  <si>
    <t>Sumatera Selatan</t>
  </si>
  <si>
    <t>Deluxe</t>
  </si>
  <si>
    <t>*Rates are included breakfast for 1 or 2 person</t>
  </si>
  <si>
    <t>T. 0711-355000</t>
  </si>
  <si>
    <t>Arista Club</t>
  </si>
  <si>
    <t>*Rates are not including laundry</t>
  </si>
  <si>
    <t>F. 0711-377966</t>
  </si>
  <si>
    <t>Executive Suite</t>
  </si>
  <si>
    <t> Contract rate is not valid for Long Weekend &amp; Peak Season Period, School Holiday, Public</t>
  </si>
  <si>
    <t>reservation@aristapalembang.com</t>
  </si>
  <si>
    <t>Holiday and New Years</t>
  </si>
  <si>
    <t>www.aristapalembang.com</t>
  </si>
  <si>
    <t>Extra Bed</t>
  </si>
  <si>
    <t>Superior Room</t>
  </si>
  <si>
    <t>Deluxe Room</t>
  </si>
  <si>
    <t>Junior Suite</t>
  </si>
  <si>
    <t xml:space="preserve">ASTON PALEMBANG HOTEL </t>
  </si>
  <si>
    <t>Jl. Basuki Rachmad No. 189</t>
  </si>
  <si>
    <t>Term &amp; Conditions :</t>
  </si>
  <si>
    <t>AND CONFERENCE CENTER</t>
  </si>
  <si>
    <t>Palembang - Sumatera Selatan</t>
  </si>
  <si>
    <t>Deluxe Premeir</t>
  </si>
  <si>
    <t> Room rate inclusive of 21% government tax &amp; service charge</t>
  </si>
  <si>
    <t>T. 0711 - 388 999</t>
  </si>
  <si>
    <t> Room rate are inclusive breakfast for maximum 2 pax</t>
  </si>
  <si>
    <t>www.AstonPalembang</t>
  </si>
  <si>
    <t>info@astonpalembang.com</t>
  </si>
  <si>
    <t>ARYADUTA PALEMBANG</t>
  </si>
  <si>
    <t>Jl POM IX, Palembang Square</t>
  </si>
  <si>
    <t>Palembang 30137</t>
  </si>
  <si>
    <t>Tel. (0711) 383838</t>
  </si>
  <si>
    <t>Superior Club</t>
  </si>
  <si>
    <t>Fax. (0711) 372288</t>
  </si>
  <si>
    <t>Deluxe Club</t>
  </si>
  <si>
    <t>Aryaduta Suite</t>
  </si>
  <si>
    <t>SANDJAJA PALEMBANG</t>
  </si>
  <si>
    <t>Jl. Kapt A Rivai No 6193</t>
  </si>
  <si>
    <t>Palembang 30129</t>
  </si>
  <si>
    <t>Sandjaja Suite</t>
  </si>
  <si>
    <t>Tel. (0711) 362 222</t>
  </si>
  <si>
    <t>Fax. (0711) 313 693</t>
  </si>
  <si>
    <t>JAYAKARTA DAIRA PALEMBANG</t>
  </si>
  <si>
    <t>Jl Jendral Sudirman 153</t>
  </si>
  <si>
    <t>Palembang</t>
  </si>
  <si>
    <t>Tel. (0711) 365 222</t>
  </si>
  <si>
    <t>Fax. (0711) 364 222</t>
  </si>
  <si>
    <t>President Suite</t>
  </si>
  <si>
    <t>Hotel Bintang 3 Palembang</t>
  </si>
  <si>
    <t>Standard</t>
  </si>
  <si>
    <t>*3</t>
  </si>
  <si>
    <t>HOTEL DUTA PALEMBANG</t>
  </si>
  <si>
    <t>Jl. Letkol Iskandar No 535</t>
  </si>
  <si>
    <t>Palembang 30134</t>
  </si>
  <si>
    <t>Tel. (0711) 372 800</t>
  </si>
  <si>
    <t>Fax. (0711) 372 951</t>
  </si>
  <si>
    <t>Business</t>
  </si>
  <si>
    <t>Triple</t>
  </si>
  <si>
    <t>Family</t>
  </si>
  <si>
    <t>Duta Suite</t>
  </si>
  <si>
    <t>PRINCESS PALEMBANG</t>
  </si>
  <si>
    <t>Komplek Ilir Barat Permai</t>
  </si>
  <si>
    <t>Blok D2 No 608, Palembang 30134</t>
  </si>
  <si>
    <t>Tel. (0711) 313131</t>
  </si>
  <si>
    <t>Fax. (0711) 312801</t>
  </si>
  <si>
    <t>Prince Suite</t>
  </si>
  <si>
    <t xml:space="preserve">GRAND ZURI PALEMBANG </t>
  </si>
  <si>
    <t>Jl Rajawali No 8</t>
  </si>
  <si>
    <t>Tel 0711-313800</t>
  </si>
  <si>
    <t>Suite Room</t>
  </si>
  <si>
    <t>Junior Suite Room</t>
  </si>
  <si>
    <t>*Valid for 01 januari until 2Maret 2014</t>
  </si>
  <si>
    <t> Valid from 2 January – 29 December, 2014</t>
  </si>
  <si>
    <t>RIO CITY HOTEL</t>
  </si>
  <si>
    <t>Jl. Lingkaran 1 Dempo Palembang</t>
  </si>
  <si>
    <t>Telp 0711-379696</t>
  </si>
  <si>
    <t>Business Room</t>
  </si>
  <si>
    <t>QUIN CENTRO</t>
  </si>
  <si>
    <t>Jl. Letkol Iskandar No. 1 Komplek Ilir Barat Permai Palembang</t>
  </si>
  <si>
    <t>Telp 0711-318989</t>
  </si>
  <si>
    <t>Arista Suite</t>
  </si>
  <si>
    <t>TARIF HOTEL 2015 WILAYAH SUMATERA</t>
  </si>
  <si>
    <t>1,650,000 ++</t>
  </si>
  <si>
    <t>2,150,000 ++</t>
  </si>
  <si>
    <t>2,400,000 ++</t>
  </si>
  <si>
    <t>2,615,000 ++</t>
  </si>
  <si>
    <t>3,825,000 ++</t>
  </si>
  <si>
    <t>7,850,000 ++</t>
  </si>
  <si>
    <t>17,000,000 ++</t>
  </si>
  <si>
    <t>Princees Suite</t>
  </si>
  <si>
    <t>Superior Twin</t>
  </si>
  <si>
    <t>Superior Double</t>
  </si>
  <si>
    <t>Abadi Lubuk Linggau</t>
  </si>
  <si>
    <t>Jl Yos Sudarso No.90</t>
  </si>
  <si>
    <t>Kota Lubuk Linggau - Sumsel</t>
  </si>
  <si>
    <t>Telp. 0733 7329888</t>
  </si>
  <si>
    <t>Fax 0733 7329660</t>
  </si>
  <si>
    <t>Executive Superior</t>
  </si>
  <si>
    <t>Executive Deluxe</t>
  </si>
  <si>
    <t>City Lubuk Linggau</t>
  </si>
  <si>
    <t>*2</t>
  </si>
  <si>
    <t>Jl Yos Sudarso No.003-004-005</t>
  </si>
  <si>
    <t>Lubuk Linggau Timur</t>
  </si>
  <si>
    <t>T. 0733 - 326628</t>
  </si>
  <si>
    <t>Tarif 2015</t>
  </si>
  <si>
    <t>NOVOTEL PALEMBANG</t>
  </si>
  <si>
    <t>JL.R.SUKAMTO NO.8A</t>
  </si>
  <si>
    <t>PALEMBANG 30139 Sumsel</t>
  </si>
  <si>
    <t>Deluxe Room/Superior pool View</t>
  </si>
  <si>
    <t>T. 0711-369777</t>
  </si>
  <si>
    <t>F. 0711-379777</t>
  </si>
  <si>
    <t>Family Suite</t>
  </si>
  <si>
    <t>info@novotelpalembang.com</t>
  </si>
  <si>
    <t>Penthouse 1 Bedroom</t>
  </si>
  <si>
    <t>Penthouse 2 Bedroom</t>
  </si>
  <si>
    <t>Penthouse 3 Bedroom Pool  View</t>
  </si>
  <si>
    <t>Fax. (0711) 362 727</t>
  </si>
  <si>
    <t>Famili Room</t>
  </si>
  <si>
    <t>Tel. (0711) 388 000</t>
  </si>
  <si>
    <t>Horison Club</t>
  </si>
  <si>
    <t xml:space="preserve">*4 </t>
  </si>
  <si>
    <t>Jl Jendral Sudirman  No. 57</t>
  </si>
  <si>
    <t>HORISON PALEMBANG</t>
  </si>
  <si>
    <t>Tel. (0711) 377878 - 353131</t>
  </si>
  <si>
    <t xml:space="preserve"> No 26-32, Palembang</t>
  </si>
  <si>
    <t>Komp. Ilir Barat Permai Blok D2</t>
  </si>
  <si>
    <t>HOTEL BUDI PALEMBANG</t>
  </si>
  <si>
    <t>IMARA HOTEL</t>
  </si>
  <si>
    <t>Jl Jend Sudirman No 1111A</t>
  </si>
  <si>
    <t>Palembang 30128</t>
  </si>
  <si>
    <t>Delixe</t>
  </si>
  <si>
    <t>Telp 0711-371000</t>
  </si>
  <si>
    <t>Fax 0711-366066</t>
  </si>
  <si>
    <t>Suite</t>
  </si>
  <si>
    <t>EMILIA HOTEL</t>
  </si>
  <si>
    <t>Jl. Letkol Iskandar N0. 18 Plg</t>
  </si>
  <si>
    <t>Telp 0711-5630099</t>
  </si>
  <si>
    <t>Fax 0711-5630088</t>
  </si>
  <si>
    <t>Website:www.emilia-hotel.com</t>
  </si>
  <si>
    <t>MAXONE  HOTEL</t>
  </si>
  <si>
    <t>JL. R Sukamto No B1-4 Palembang</t>
  </si>
  <si>
    <t>Happiness</t>
  </si>
  <si>
    <t>Phone : 0711 - 817788</t>
  </si>
  <si>
    <t>Warmth</t>
  </si>
  <si>
    <t>Fax : 02711 - 5710029</t>
  </si>
  <si>
    <t>Love</t>
  </si>
  <si>
    <t>Max Love</t>
  </si>
  <si>
    <t>AMARIS HOTEL</t>
  </si>
  <si>
    <t>JL. Demang lebar Daun. PLG</t>
  </si>
  <si>
    <t>Smart Room</t>
  </si>
  <si>
    <t>Phone : 0711 - 571099</t>
  </si>
  <si>
    <t>Smart hollywood</t>
  </si>
  <si>
    <t>Smart superior Room</t>
  </si>
  <si>
    <t xml:space="preserve">SHINTESA PENINSULA </t>
  </si>
  <si>
    <t>JL. Residen H Abdul Rozak</t>
  </si>
  <si>
    <t>No.168 Palembang</t>
  </si>
  <si>
    <t>Phone : 0711 7826055</t>
  </si>
  <si>
    <t>Fax : 0711 - 7826050</t>
  </si>
  <si>
    <t>Presidential  Suite</t>
  </si>
  <si>
    <t>Hotel Bintang 2 Palembang</t>
  </si>
  <si>
    <t>Invoice/GL</t>
  </si>
  <si>
    <t>*5</t>
  </si>
  <si>
    <t> Room rate are inclusive breakfast for 2 pax</t>
  </si>
  <si>
    <t>Executive</t>
  </si>
  <si>
    <t>Royal Suite</t>
  </si>
  <si>
    <t>++</t>
  </si>
  <si>
    <t xml:space="preserve">Aston Group </t>
  </si>
  <si>
    <t>Deluxe Sgl</t>
  </si>
  <si>
    <t>Deluxe Dbl</t>
  </si>
  <si>
    <t>Superior Deluxe Sgl</t>
  </si>
  <si>
    <t>Neni Karnaeni- Regional ADoS Jakarta</t>
  </si>
  <si>
    <t>Superior Deluxe Dbl</t>
  </si>
  <si>
    <t>Hp. 081389282221 Ktr. 021-5669710</t>
  </si>
  <si>
    <t>Executive Club Sgl</t>
  </si>
  <si>
    <t>ados1-Ind@swiss-belhotel.com</t>
  </si>
  <si>
    <t>Executive Club Dbl</t>
  </si>
  <si>
    <t>Presidential Suite Sgl</t>
  </si>
  <si>
    <t>www.favehotels.com</t>
  </si>
  <si>
    <t>Mairysa Sipayung (Icha)</t>
  </si>
  <si>
    <t>National Senior Sales Manager - Corporate</t>
  </si>
  <si>
    <t>Jakarta - HP: 081 320 754910</t>
  </si>
  <si>
    <t>mairysa.s@archipelagointernational.com</t>
  </si>
  <si>
    <t>Grand Deluxe</t>
  </si>
  <si>
    <t>Aston Group</t>
  </si>
  <si>
    <t>Superior Sgl/Dbl</t>
  </si>
  <si>
    <t>Deluxe Sgl/Dbl</t>
  </si>
  <si>
    <t>Superior Sgl</t>
  </si>
  <si>
    <t>Superior Dbl</t>
  </si>
  <si>
    <t>Junior Suite Sgl/Dbl</t>
  </si>
  <si>
    <t xml:space="preserve">Superior </t>
  </si>
  <si>
    <t>Grand Deluxe Sgl</t>
  </si>
  <si>
    <t>Grand Deluxe Dbl</t>
  </si>
  <si>
    <t>Suite Sgl</t>
  </si>
  <si>
    <t>Suite Dbl</t>
  </si>
  <si>
    <t>TARIF HOTEL 2014 WILAYAH JATENG / JATIM</t>
  </si>
  <si>
    <t>Hotel Bintang 5 Semarang</t>
  </si>
  <si>
    <t>GUMAYA TOWER SEMARANG</t>
  </si>
  <si>
    <t xml:space="preserve">Jl.Gajah Mada No.59-61 </t>
  </si>
  <si>
    <t>Semarang 50134 Jawa Tengah</t>
  </si>
  <si>
    <t>Tower Club Sgl/Dbl</t>
  </si>
  <si>
    <t>Tlp. 024-3551999</t>
  </si>
  <si>
    <t>Ambassador Suite Sgl/Dbl</t>
  </si>
  <si>
    <t>Fax. 024-3551777</t>
  </si>
  <si>
    <t>Royal Suite Sgl/Dbl</t>
  </si>
  <si>
    <t>info@gumayatowerhotel.com</t>
  </si>
  <si>
    <t>President Suite Sgl/Dbl</t>
  </si>
  <si>
    <t>www.gumayatowerhotel.com</t>
  </si>
  <si>
    <t>HR JBT (Region IV Semarang)</t>
  </si>
  <si>
    <t>dosm@gumayatowerhotel.com</t>
  </si>
  <si>
    <t xml:space="preserve">Deluxe </t>
  </si>
  <si>
    <t xml:space="preserve">Grand Deluxe </t>
  </si>
  <si>
    <t xml:space="preserve">Junior Suite </t>
  </si>
  <si>
    <t>Excecutive Suite</t>
  </si>
  <si>
    <t>CROWNE PLAZA SEMARANG</t>
  </si>
  <si>
    <t>Jl Pemuda No.118 Semarang</t>
  </si>
  <si>
    <t>Telp. +62 24 86579111</t>
  </si>
  <si>
    <t>Fax.  +62 24  86579100</t>
  </si>
  <si>
    <t>Deluxe Primer</t>
  </si>
  <si>
    <t>Club</t>
  </si>
  <si>
    <t>Hotel Bintang 4 Semarang</t>
  </si>
  <si>
    <t>PATRA JASA SEMARANG</t>
  </si>
  <si>
    <t>Jl.Sisingamaraja Candi Baru</t>
  </si>
  <si>
    <t xml:space="preserve">Deluxe  </t>
  </si>
  <si>
    <t>Semarang 50252 Jawa tengah</t>
  </si>
  <si>
    <t xml:space="preserve">New Deluxe  </t>
  </si>
  <si>
    <t>Tlp.(024) 3814441, 8414141</t>
  </si>
  <si>
    <t>Deluxe Balcony</t>
  </si>
  <si>
    <t>F. 024-8314448, 8412982</t>
  </si>
  <si>
    <t>reservation.semarang@patra-jasa.com</t>
  </si>
  <si>
    <t xml:space="preserve">Excecutive Suite </t>
  </si>
  <si>
    <t>VILLA</t>
  </si>
  <si>
    <t>www.patra-jasa.com/semarang</t>
  </si>
  <si>
    <t>Excecutive Suite Balcony</t>
  </si>
  <si>
    <t>syafitrie.hamumpuni@patra-jasa.com</t>
  </si>
  <si>
    <t>Syafitrie KH (Sales &amp; Marketing)</t>
  </si>
  <si>
    <t>Deluxe  Villa</t>
  </si>
  <si>
    <t>Hp. 08122841156</t>
  </si>
  <si>
    <t>Junior Villa</t>
  </si>
  <si>
    <t>Excecutive Villa</t>
  </si>
  <si>
    <t>Presidential Suita</t>
  </si>
  <si>
    <t>CIPUTRA SEMARANG</t>
  </si>
  <si>
    <t>Jl. Simpang Lima Semarang 50134</t>
  </si>
  <si>
    <t>T. 024-8449888 F. 024-8447888</t>
  </si>
  <si>
    <t>rsv@hotelciputra-smg.com</t>
  </si>
  <si>
    <t>Junior Suite Sgl</t>
  </si>
  <si>
    <t>Junior Suite Dbl</t>
  </si>
  <si>
    <t>Presindential Suite Dbl</t>
  </si>
  <si>
    <t>NOVOTEL SEMARANG</t>
  </si>
  <si>
    <t xml:space="preserve">JL. PEMUDA NO.123 </t>
  </si>
  <si>
    <t>Standard Sgl/Dbl</t>
  </si>
  <si>
    <t>Semarang 50132</t>
  </si>
  <si>
    <t>T. 024-3563000</t>
  </si>
  <si>
    <t>Executive Sgl/Dbl</t>
  </si>
  <si>
    <t>F. 024-3584252</t>
  </si>
  <si>
    <t>info@novotelsemarang.com</t>
  </si>
  <si>
    <t>Deluxe  Room</t>
  </si>
  <si>
    <t>Junior Suite room</t>
  </si>
  <si>
    <t>Excecutive Suite Room</t>
  </si>
  <si>
    <t>Horison Suite Room</t>
  </si>
  <si>
    <t>Excecutive</t>
  </si>
  <si>
    <t>Superior Suite</t>
  </si>
  <si>
    <t>Premiere Suite</t>
  </si>
  <si>
    <t>www.santika.com</t>
  </si>
  <si>
    <t>Presidential Suite</t>
  </si>
  <si>
    <t>Oaktree Emerald Semarang</t>
  </si>
  <si>
    <t>Jl. Palm papandyan Semarang</t>
  </si>
  <si>
    <t>Hotel Bintang 3 Semarang</t>
  </si>
  <si>
    <t>IBIS SEMARANG SIMPANG LIMA</t>
  </si>
  <si>
    <t>Jl.Gajah Mada No.172</t>
  </si>
  <si>
    <t>Standard Single</t>
  </si>
  <si>
    <t>Semarang 50133 Jawa Tengah</t>
  </si>
  <si>
    <t>Standard Double</t>
  </si>
  <si>
    <t>T.024-33000888</t>
  </si>
  <si>
    <t>F. 024-33000889, 33000887</t>
  </si>
  <si>
    <t>exoff@hotelibissemarang.com</t>
  </si>
  <si>
    <t>QUEST HOTEL SEMARANG</t>
  </si>
  <si>
    <t>Jl. Plampitan no.37-39</t>
  </si>
  <si>
    <t>Semarang, Jateng 50138</t>
  </si>
  <si>
    <t> Room Rate are inclusive of 21% government tax &amp; service charge</t>
  </si>
  <si>
    <t>T.024-3520808</t>
  </si>
  <si>
    <t>F. 024-3521188</t>
  </si>
  <si>
    <t>www.Quest-Hotels.com</t>
  </si>
  <si>
    <t>semarangSM2@quest-hotels.com</t>
  </si>
  <si>
    <t>PANDANARAN SEMARANG</t>
  </si>
  <si>
    <t>Jln. Pandanaran No. 58 Semarang</t>
  </si>
  <si>
    <t>Telp. +62 24 8452 952</t>
  </si>
  <si>
    <t>Fax. +62 24 8452 986</t>
  </si>
  <si>
    <t xml:space="preserve">Executive </t>
  </si>
  <si>
    <t xml:space="preserve"> Suite </t>
  </si>
  <si>
    <t>DAFAM SEMARANG HOTEL &amp;</t>
  </si>
  <si>
    <t>Jln. Imam Bonjol 176/E Semarang</t>
  </si>
  <si>
    <t>RESORTS</t>
  </si>
  <si>
    <t>Telp. +62 24 3554111,3559111.</t>
  </si>
  <si>
    <t>Fax. + 62 24 3589111</t>
  </si>
  <si>
    <t xml:space="preserve"> Junior Suits *)</t>
  </si>
  <si>
    <t>info@dafamhotels.com</t>
  </si>
  <si>
    <t>Suits</t>
  </si>
  <si>
    <t>Royal Suits **)</t>
  </si>
  <si>
    <t>GRASIA SEMARANG</t>
  </si>
  <si>
    <t>Jln. S Parman No. 28 Semarang</t>
  </si>
  <si>
    <t>Telp +62 24 8 444 777</t>
  </si>
  <si>
    <t>Fax  +624  8317288</t>
  </si>
  <si>
    <t>Deluxe ( Twin )</t>
  </si>
  <si>
    <t>Deluxe ( Douuble )</t>
  </si>
  <si>
    <t>Excutive ( Double )</t>
  </si>
  <si>
    <t>Suite ( Double )</t>
  </si>
  <si>
    <t>Hotel Bintang 2 Semarang</t>
  </si>
  <si>
    <t>NEO CANDI SEMARANG</t>
  </si>
  <si>
    <t>Jalan S. Parman No. 56 Semarang 50232</t>
  </si>
  <si>
    <t>*2+</t>
  </si>
  <si>
    <t>Central Java - Indonesia</t>
  </si>
  <si>
    <t>T. 024 850 9900 F. 024 850 9911</t>
  </si>
  <si>
    <t>CandiInfo@NeoHotels.com</t>
  </si>
  <si>
    <t>AMARIS PEMUDA SEMARANG</t>
  </si>
  <si>
    <t>Jl. Pemuda No. 138 Semarang</t>
  </si>
  <si>
    <t>T. 024-3588585</t>
  </si>
  <si>
    <t>F. 024-3582125</t>
  </si>
  <si>
    <t>semarang.pemuda@amarishotel.com</t>
  </si>
  <si>
    <t>WHIZ HOTEL SEMARANG</t>
  </si>
  <si>
    <t>Jl. Pier Tendean No.9 Semarang</t>
  </si>
  <si>
    <t>Whiz Single ( 14 M2 )</t>
  </si>
  <si>
    <t>Telp + 62 24 356 6999</t>
  </si>
  <si>
    <t>Whiz Twin/ Double ( 16 M2 )</t>
  </si>
  <si>
    <t>Fax. + 62 24 356 6444</t>
  </si>
  <si>
    <t>CITRADREAM SEMARANG</t>
  </si>
  <si>
    <t>Jl. Imam Bonjol No. 187 Semarang</t>
  </si>
  <si>
    <t>Telp. 024 - 358 0999</t>
  </si>
  <si>
    <t>Fax. 024 - 355 7755</t>
  </si>
  <si>
    <t>Hotel Bintang 5 Yogyakarta</t>
  </si>
  <si>
    <t>GRAND ASTON YOGYAKARTA HOTEL</t>
  </si>
  <si>
    <t>Jl. Urip Sumoharjo No. 37 Yogyakarta</t>
  </si>
  <si>
    <t>&amp; CONVENTION CENTRE</t>
  </si>
  <si>
    <t>T. 0274-  566 999 F. 0274 553 999</t>
  </si>
  <si>
    <t>www.GrandAstonYogyakarta.com</t>
  </si>
  <si>
    <t>info@grandastonYogyakarta.com</t>
  </si>
  <si>
    <t xml:space="preserve">Presidential 
</t>
  </si>
  <si>
    <t xml:space="preserve">Deluxe Dbl </t>
  </si>
  <si>
    <t>Executive Sgl</t>
  </si>
  <si>
    <t>Yogyakarta</t>
  </si>
  <si>
    <t>Yogyakarta 55281</t>
  </si>
  <si>
    <t>Premiere Room</t>
  </si>
  <si>
    <t>GRAND QUALITY YOGYAKARTA</t>
  </si>
  <si>
    <t>Jl. Adisucipto No. 48 Yogyakarta 55281</t>
  </si>
  <si>
    <t>T. 0274-485005 F. 0274-489009</t>
  </si>
  <si>
    <t>Executive Floor</t>
  </si>
  <si>
    <t>info@grandqualityjogja.com</t>
  </si>
  <si>
    <t>Studio Suite</t>
  </si>
  <si>
    <t>SMS Reservation 081328750999</t>
  </si>
  <si>
    <t>Honeymoon Suite</t>
  </si>
  <si>
    <t>Melda Santoso- Sales Manager</t>
  </si>
  <si>
    <t>Hp. 081227472233</t>
  </si>
  <si>
    <t>melda@grandqualityjogja.com</t>
  </si>
  <si>
    <t>Busines Suite</t>
  </si>
  <si>
    <t>TENTREM HOTEL YOGYAKARTA</t>
  </si>
  <si>
    <t>Jl. A.M. Sangaji 72A, Sinduadi, Yogyakarta</t>
  </si>
  <si>
    <t>Telp +62 274 641 5555</t>
  </si>
  <si>
    <t>Telp +62 274 642 9000</t>
  </si>
  <si>
    <t>Executive Room</t>
  </si>
  <si>
    <t>Fax +62 274 642 9001</t>
  </si>
  <si>
    <t>bernadetha.andriani@hoteltentrem.com</t>
  </si>
  <si>
    <t>Family Room</t>
  </si>
  <si>
    <t>Hotel Bintang 4 Yogyakarta</t>
  </si>
  <si>
    <t>Standard Sgl/Dbl (15.6.13-20.7.13)</t>
  </si>
  <si>
    <t>SHAPIR YOGYAKARTA</t>
  </si>
  <si>
    <t>Jln. Laksda Adisucipto No.38</t>
  </si>
  <si>
    <t>Telp. +62 274 566222</t>
  </si>
  <si>
    <t>Fax. +62 274 566220</t>
  </si>
  <si>
    <t>Sup Triple</t>
  </si>
  <si>
    <t>sales@saphirhotels.com</t>
  </si>
  <si>
    <t>www.saphirhotels.com</t>
  </si>
  <si>
    <t>Indah Sari (Sales Manager)</t>
  </si>
  <si>
    <t>Deluxe Suite</t>
  </si>
  <si>
    <t>081-70411711</t>
  </si>
  <si>
    <t>Deluxe Twin</t>
  </si>
  <si>
    <t>YOGYAKARTA</t>
  </si>
  <si>
    <t>Premiere</t>
  </si>
  <si>
    <t>Deluxe Pool View</t>
  </si>
  <si>
    <t xml:space="preserve">ROYAL AMBARRUKMO </t>
  </si>
  <si>
    <t>Jl. Laksda Adisucipto No. 81</t>
  </si>
  <si>
    <t>T. 0274-488488, 489577 / F. 0274-488789</t>
  </si>
  <si>
    <t>royalambarrukmo@santika.com</t>
  </si>
  <si>
    <t>GRAND ZURI YOGYAKARTA</t>
  </si>
  <si>
    <t>Jln. Mangkubumi No. 18 - Yogyakarta</t>
  </si>
  <si>
    <t>Telp. +62 274 642 9288</t>
  </si>
  <si>
    <t>Fax.   +62 274 642 9299</t>
  </si>
  <si>
    <t>reservation.jogja@grandzuri.com</t>
  </si>
  <si>
    <t>Deluxe Double</t>
  </si>
  <si>
    <t>Executive Double</t>
  </si>
  <si>
    <t>Executive Balcony</t>
  </si>
  <si>
    <t>Grand Tjokro Yogyakarta</t>
  </si>
  <si>
    <t>Jl. Gejayen No. 37</t>
  </si>
  <si>
    <t>Deluxe Executive</t>
  </si>
  <si>
    <t>Hotel Bintang 3 Yogyakarta</t>
  </si>
  <si>
    <t>IBIS MALIOBORO YOGYAKARTA</t>
  </si>
  <si>
    <t>Jl.Malioboro No.52-58</t>
  </si>
  <si>
    <t>Standard Sgl/Dbl (1.1.13-14.6.13)</t>
  </si>
  <si>
    <t>Yogyakarta 55001</t>
  </si>
  <si>
    <t>T. 0274-516974</t>
  </si>
  <si>
    <t>Standard Sgl/Dbl (6.8.13-13.8.13)</t>
  </si>
  <si>
    <t>F. 0274-516977</t>
  </si>
  <si>
    <t>reservation@ibisyogya.com</t>
  </si>
  <si>
    <t>gm@novotelyogya.com</t>
  </si>
  <si>
    <t>DAFAM FORTUNA MALIOBORO</t>
  </si>
  <si>
    <t>Jln. Raya Dagen 60 - Yogyakarta</t>
  </si>
  <si>
    <t>Telp. +62 274 513 439</t>
  </si>
  <si>
    <t>Deluve Balcony</t>
  </si>
  <si>
    <t>Fax. + 62 274 580 346</t>
  </si>
  <si>
    <t>rsv.dafamfortunamalioboro@yahoo.com</t>
  </si>
  <si>
    <t>Executive Garden</t>
  </si>
  <si>
    <t>Fortuna Suites</t>
  </si>
  <si>
    <t>Grand Tjokro Klaten</t>
  </si>
  <si>
    <t>Jl. Pemuda Selatan No. 42</t>
  </si>
  <si>
    <t>Klaten Jawa Tengah</t>
  </si>
  <si>
    <t>Hotel Bintang 2 Yogyakarta</t>
  </si>
  <si>
    <t>FAVE HOTEL KUSUMANEGARA</t>
  </si>
  <si>
    <t>Zodiak @Cokro</t>
  </si>
  <si>
    <t>Jl. Hos Cokroaminoto No. 145</t>
  </si>
  <si>
    <t>Telp. 0274 - 5305755</t>
  </si>
  <si>
    <t>Fax.  0274 - 5305754</t>
  </si>
  <si>
    <t xml:space="preserve">AMARIS DIPONEGORO JOGJA </t>
  </si>
  <si>
    <t>Jl. Diponegoro No. 87 Jogja 55231</t>
  </si>
  <si>
    <t>T. 0274-5545999</t>
  </si>
  <si>
    <t>Smart Superior Room</t>
  </si>
  <si>
    <t>F. 0274-547070</t>
  </si>
  <si>
    <t>jogja.diponegoro@amarishotel.com</t>
  </si>
  <si>
    <t>WHIZ YOGYAKARTA</t>
  </si>
  <si>
    <t xml:space="preserve">Jl. Degan No. 8 Yogyakarta </t>
  </si>
  <si>
    <t>Double / Twin Room</t>
  </si>
  <si>
    <t>Telp. 0274 - 583 328</t>
  </si>
  <si>
    <t>Fax. 0274 - 554 718</t>
  </si>
  <si>
    <t>reservation.yogyakarta@whizhotels.com</t>
  </si>
  <si>
    <t>CITRADREAM YOGYAKARTA</t>
  </si>
  <si>
    <t>Jl. AM. Sangaji No. 28 Yogyakarta</t>
  </si>
  <si>
    <t>Telp. 0274 - 642 9123</t>
  </si>
  <si>
    <t>Fax. 0274 - 642 9655</t>
  </si>
  <si>
    <r>
      <rPr>
        <sz val="10"/>
        <rFont val="Arial"/>
        <family val="2"/>
      </rPr>
      <t xml:space="preserve">Email : </t>
    </r>
    <r>
      <rPr>
        <u/>
        <sz val="10"/>
        <color indexed="12"/>
        <rFont val="Arial"/>
        <family val="2"/>
      </rPr>
      <t>Yogyakarta@citradreamhotel.com</t>
    </r>
  </si>
  <si>
    <t>Jawa Tengah</t>
  </si>
  <si>
    <t>Hotel Bintang 4 Solo</t>
  </si>
  <si>
    <t>Additional Information:</t>
  </si>
  <si>
    <t>Jln. Dr. Sutomo - Solo</t>
  </si>
  <si>
    <t>Telp. +62 271 765 5888</t>
  </si>
  <si>
    <t>Fax.   +62 271 765 5700</t>
  </si>
  <si>
    <t>Suite 2 Bed</t>
  </si>
  <si>
    <t>Suite 3 Bed</t>
  </si>
  <si>
    <t>NOVOTEL SOLO</t>
  </si>
  <si>
    <t>Jl.Slamet Riyadi No.272 Solo</t>
  </si>
  <si>
    <t>Jawa Tengah 57131</t>
  </si>
  <si>
    <t>T. 0271-724555</t>
  </si>
  <si>
    <t>F. 0271-724666</t>
  </si>
  <si>
    <t>Executive Dbl</t>
  </si>
  <si>
    <t>reservation@ibis-solo.com</t>
  </si>
  <si>
    <t>THE ROYAL SURAKARTA HERITAGE</t>
  </si>
  <si>
    <t>Jl. Slamet Riyadi No. 6 Solo 57131</t>
  </si>
  <si>
    <t>T. 0271-666111 F. 0271-666530</t>
  </si>
  <si>
    <t>exsec@theroyalsurakartaheritagesolo.com</t>
  </si>
  <si>
    <t>Jr Suite Sgl</t>
  </si>
  <si>
    <t>Jr Suite Dbl</t>
  </si>
  <si>
    <t>Hotel Bintang 3 Solo</t>
  </si>
  <si>
    <t>IBIS SOLO</t>
  </si>
  <si>
    <t>JL. GAJAH MADA NO. 23</t>
  </si>
  <si>
    <t>SOLO 57131 Jawa tengah</t>
  </si>
  <si>
    <t>info@ibis-solo.com</t>
  </si>
  <si>
    <t>DAFAM KAYON RESORT</t>
  </si>
  <si>
    <t xml:space="preserve">Jln. Tentara Pelajar Ngesrep Village </t>
  </si>
  <si>
    <t>Adi Sumarmo Intl. Airport Solo</t>
  </si>
  <si>
    <t>Tlp. +62 271 782 278</t>
  </si>
  <si>
    <t>Superior Balcony</t>
  </si>
  <si>
    <t>Fax. +62 271 782 279</t>
  </si>
  <si>
    <t>rsv@dafam-kayonsolo.com</t>
  </si>
  <si>
    <t>Junior Suites</t>
  </si>
  <si>
    <t>AGAS HOTEL SOLO</t>
  </si>
  <si>
    <t>Jln. Dr. Muwardi No. 44 Solo</t>
  </si>
  <si>
    <t>Moderat Room</t>
  </si>
  <si>
    <t>Telp. +62 271 714888</t>
  </si>
  <si>
    <t>Fax.   +62 271 720747</t>
  </si>
  <si>
    <t>Hotel Bintang 2 Solo</t>
  </si>
  <si>
    <t>FAVE HOTEL ADISUCIPTO SOLO</t>
  </si>
  <si>
    <t>Jl. Adisucipto 60 Solo Central Java</t>
  </si>
  <si>
    <t>Telp. 0271- 719 222 Fax. 0271- 765 1666</t>
  </si>
  <si>
    <t>www.FaveHotels.com</t>
  </si>
  <si>
    <t>FAVE HOTEL SOLO BARU</t>
  </si>
  <si>
    <t>Jl. Raya Solo Baru, Solo- Central Java</t>
  </si>
  <si>
    <t>LAMPION SOLO</t>
  </si>
  <si>
    <t>Jln. Dr. Rajiman No. 289 - Solo</t>
  </si>
  <si>
    <t>Telp + 62 271 7654 888323 008</t>
  </si>
  <si>
    <t>Fax. + 62 271 720 200</t>
  </si>
  <si>
    <t>Hotel Bintang 4 Purwokerto</t>
  </si>
  <si>
    <t>ASTON IMPERIUM PURWOKERTO</t>
  </si>
  <si>
    <t>Jl. Overste Isdiman No 33</t>
  </si>
  <si>
    <t>HOTEL &amp; CONVENTION CENTRE</t>
  </si>
  <si>
    <t>Purwokerto 53114 - Central Java</t>
  </si>
  <si>
    <t>Deluxe Queen</t>
  </si>
  <si>
    <t>T  : +62-281 628000</t>
  </si>
  <si>
    <t>F  : +62-281 628111</t>
  </si>
  <si>
    <t>info@astonpurwokerto.com</t>
  </si>
  <si>
    <t>www.aston-international.com</t>
  </si>
  <si>
    <t>Hotel Bintang 3 Cilacap</t>
  </si>
  <si>
    <t>GRAND MEGA RESORT &amp; SPA</t>
  </si>
  <si>
    <t>Jl. Tambakromo - Randublatung KM1,5</t>
  </si>
  <si>
    <t>Superior/Lyly</t>
  </si>
  <si>
    <t>Cepu - Jawa Tengah</t>
  </si>
  <si>
    <t>Deluxe/ Tulip</t>
  </si>
  <si>
    <t>Telp. + 0296 423999</t>
  </si>
  <si>
    <t>Executive/Lotus</t>
  </si>
  <si>
    <t>Fax    +0296 423888</t>
  </si>
  <si>
    <t>Familiy Suite</t>
  </si>
  <si>
    <t>Villa</t>
  </si>
  <si>
    <t>Family Vill</t>
  </si>
  <si>
    <t>WIJAYAKUSUMA CILACAP</t>
  </si>
  <si>
    <t xml:space="preserve">Jl. Jend. A. Yani No.12A </t>
  </si>
  <si>
    <t xml:space="preserve">Cilacap 53213 Jawa Tengah </t>
  </si>
  <si>
    <t>Moderate</t>
  </si>
  <si>
    <t>Tlp. 0282-534871-74 / F. 0282-531150</t>
  </si>
  <si>
    <t>reservation@wijayakusumahotel.com</t>
  </si>
  <si>
    <t>www.wijayakusumahotel.com</t>
  </si>
  <si>
    <t>Nina (Marketing) Hp. 08578613645</t>
  </si>
  <si>
    <t>Extra bed</t>
  </si>
  <si>
    <t>DAFAM CILACAP</t>
  </si>
  <si>
    <t>Jln. Dr. Wahidin 515 Cilacap</t>
  </si>
  <si>
    <t>Telp. +62 282 520097</t>
  </si>
  <si>
    <t>Fax. + 62 282 520098</t>
  </si>
  <si>
    <t>Excecutive Pool View</t>
  </si>
  <si>
    <t>Suits *)</t>
  </si>
  <si>
    <t>ATRIUM RESORT &amp; HOTEL</t>
  </si>
  <si>
    <t>Jl. Soepardjo Rustam - Purwokerto</t>
  </si>
  <si>
    <t>Telp +62 281 684 4040</t>
  </si>
  <si>
    <t>Fax  +62 281 684 4041</t>
  </si>
  <si>
    <t>extra bed</t>
  </si>
  <si>
    <t>on request</t>
  </si>
  <si>
    <t>Deluxe  room</t>
  </si>
  <si>
    <t>Deluxe room with breakfast</t>
  </si>
  <si>
    <t>Executive with breakfast</t>
  </si>
  <si>
    <t>twin smart</t>
  </si>
  <si>
    <t>double smart</t>
  </si>
  <si>
    <t>Fax. + 62 24 747 3215</t>
  </si>
  <si>
    <t>Telp + 62 24 747 3188</t>
  </si>
  <si>
    <t>Jln. Setiabudi - Semarang</t>
  </si>
  <si>
    <t>Plaza Hotel</t>
  </si>
  <si>
    <t>email : sales.smg@sumihotel.com</t>
  </si>
  <si>
    <t>Superior Triple</t>
  </si>
  <si>
    <t>Fax. + 62 24 831 0750</t>
  </si>
  <si>
    <t>Telp + 62 24 841 1403</t>
  </si>
  <si>
    <t>Jln. Gajahmada 129 - Semarang</t>
  </si>
  <si>
    <t>Sumi</t>
  </si>
  <si>
    <t>New Metro Hotel</t>
  </si>
  <si>
    <t> Room rate valid from 1 January – 31 December 2015</t>
  </si>
  <si>
    <t>superior</t>
  </si>
  <si>
    <t>Fax. + 62 271 7889302</t>
  </si>
  <si>
    <t>Telp + 62 271 7892121</t>
  </si>
  <si>
    <t>Jln. Hasanudin 134, Solo</t>
  </si>
  <si>
    <t>Loji</t>
  </si>
  <si>
    <t>Jln. Gowongan Kidul No. 33-49 - Yogyakarta</t>
  </si>
  <si>
    <t>Horison</t>
  </si>
  <si>
    <t>Deluxe Merapi</t>
  </si>
  <si>
    <t>Ambarukmo Club</t>
  </si>
  <si>
    <t>Ambarukmo Suite</t>
  </si>
  <si>
    <t>junior suite</t>
  </si>
  <si>
    <t>royal suite</t>
  </si>
  <si>
    <t>Fax.  +62 274 8722 377</t>
  </si>
  <si>
    <t>Telp.+62 274 8722 388</t>
  </si>
  <si>
    <t>Jln. Palagan Tentara Pelajar No. 106 Yogyakarta</t>
  </si>
  <si>
    <t>Indoluxe</t>
  </si>
  <si>
    <t>Fax.  +62 274 2921 101</t>
  </si>
  <si>
    <t>Telp.+62 274 2920 101</t>
  </si>
  <si>
    <t>Jln. Margoutomo 103 Yogyakarta</t>
  </si>
  <si>
    <t>The 101</t>
  </si>
  <si>
    <t>TARIF HOTEL 2014 WILAYAH KALIMANTAN</t>
  </si>
  <si>
    <t>Harga Pulish</t>
  </si>
  <si>
    <t>Hotel Bintang 5 Balikpapan</t>
  </si>
  <si>
    <t>GRAN SENYIUR BALIKPAPAN</t>
  </si>
  <si>
    <t>Jl.ARS Muhammad No. 07</t>
  </si>
  <si>
    <t>SUPERIOR</t>
  </si>
  <si>
    <t>Balikpapan 76112, Kalimantan Timur</t>
  </si>
  <si>
    <t>DELUXE</t>
  </si>
  <si>
    <t>T. 0542-820211 / F. 0542-820222</t>
  </si>
  <si>
    <t>JUNIOR SUITE</t>
  </si>
  <si>
    <t>hgs@senyiurhotels.com</t>
  </si>
  <si>
    <t>EXECUTIVE SUITE</t>
  </si>
  <si>
    <t>GOVERNOR SUITE</t>
  </si>
  <si>
    <t>email : reservation@senyiurhotels.com</t>
  </si>
  <si>
    <t>PRESIDENTIAL SUITE</t>
  </si>
  <si>
    <t>HP 081253444290 / mba yuni</t>
  </si>
  <si>
    <t>HR RU V Balikpapan</t>
  </si>
  <si>
    <t>Standard Room</t>
  </si>
  <si>
    <t>Business Suite</t>
  </si>
  <si>
    <t>DELUXE ROOM SGL</t>
  </si>
  <si>
    <t>DELUXE ROOM DBL</t>
  </si>
  <si>
    <t>NOVOTEL BALIKPAPAN</t>
  </si>
  <si>
    <t>Jl.Brigjen Ery Suparjan No.2</t>
  </si>
  <si>
    <t>Balikpapan, 76112 Kaltim</t>
  </si>
  <si>
    <t>T. 0542-820820</t>
  </si>
  <si>
    <t>DELUXE SUITE</t>
  </si>
  <si>
    <t>F. 0542-732999</t>
  </si>
  <si>
    <t>BUSINESS SUITE</t>
  </si>
  <si>
    <t>email : dos@novotelbalikpapan.com</t>
  </si>
  <si>
    <t>EXECUTIVE 1 BEDROOM</t>
  </si>
  <si>
    <t>EXECUTIVE 2 BEDROOM</t>
  </si>
  <si>
    <t>PRESIDENT SUITE</t>
  </si>
  <si>
    <t xml:space="preserve">ASTON BALIKPAPAN HOTEL &amp; </t>
  </si>
  <si>
    <t>Grand Sudirman Balikpapan,</t>
  </si>
  <si>
    <t>RESIDENCE (Apartement)</t>
  </si>
  <si>
    <t xml:space="preserve">Jl. Jend. Sudirman No. 7 </t>
  </si>
  <si>
    <t>Balikpapan, East Kalimantan</t>
  </si>
  <si>
    <t>Grand Suite</t>
  </si>
  <si>
    <t>www.AstonBalikpapan.com</t>
  </si>
  <si>
    <t>info@astonbalikpapan.com</t>
  </si>
  <si>
    <t xml:space="preserve">Santika Group </t>
  </si>
  <si>
    <t>Hotel Bintang 3 Balikpapan</t>
  </si>
  <si>
    <t>SWISS-BELINN BALIKPAPAN</t>
  </si>
  <si>
    <t>Sudirman Square, Jl. Jend. Sudirman No. 345</t>
  </si>
  <si>
    <t>Deluxe/ Sgl</t>
  </si>
  <si>
    <t>Balikpapan - Kaltim</t>
  </si>
  <si>
    <t>Deluxe/ Dbl</t>
  </si>
  <si>
    <t>Superior Deluxe/ Sgl</t>
  </si>
  <si>
    <t>Superior Deluxe/ Dbl</t>
  </si>
  <si>
    <t>Junior Suite/ Sgl</t>
  </si>
  <si>
    <t>Junior Suite/ Dbl</t>
  </si>
  <si>
    <t>IBIS BALIKPAPAN</t>
  </si>
  <si>
    <t>T. 0542-820 821</t>
  </si>
  <si>
    <t>email : marketing@ibisbalikpapan.com</t>
  </si>
  <si>
    <t>EXECUTIVE</t>
  </si>
  <si>
    <t>PACIFIC BALIKPAPAN</t>
  </si>
  <si>
    <t>Jl.Jend A Yani No.33</t>
  </si>
  <si>
    <t>STANDART SGL</t>
  </si>
  <si>
    <t>*Inclusive of 21% government tax and service charge</t>
  </si>
  <si>
    <t>balikpapan,kaltim</t>
  </si>
  <si>
    <t>STANDART DBL</t>
  </si>
  <si>
    <t>*welcome drink</t>
  </si>
  <si>
    <t>T. 0542-7227000</t>
  </si>
  <si>
    <t>SUPERIOR SGL</t>
  </si>
  <si>
    <t>*Complimentary daily local newspaper</t>
  </si>
  <si>
    <t>F. 0542-750388</t>
  </si>
  <si>
    <t>SUPERIOR DBL</t>
  </si>
  <si>
    <t>*Long stay benefits for long staying more than 14 nights and above</t>
  </si>
  <si>
    <t>*Complimentary buffet breakfast for 1 or 2 persons at atlantic restaurant</t>
  </si>
  <si>
    <t>email : reservation@hotelpacificbalikpapan.com</t>
  </si>
  <si>
    <t>EXECUTIVE ROOM SGL/DBL</t>
  </si>
  <si>
    <t>PACIFIC SUITE SGL/DBL</t>
  </si>
  <si>
    <t>GRAND TIGA MUSTIKA BALIKPAPAN</t>
  </si>
  <si>
    <t>Jl.Ars Muhammad No.51</t>
  </si>
  <si>
    <t>Balikpapan - 76112 , Kalimantan Timur</t>
  </si>
  <si>
    <t>T. 0542-733788</t>
  </si>
  <si>
    <t>DELUXE SGL</t>
  </si>
  <si>
    <t>F. 0542-733288</t>
  </si>
  <si>
    <t>DELUXE DBL</t>
  </si>
  <si>
    <t>EXECUTIVE DELUXE SGL/DBL</t>
  </si>
  <si>
    <t>email : reservation@hotelgrandtigamustika.com</t>
  </si>
  <si>
    <t>EXE. DELUXE BALCONY SGL/DBL</t>
  </si>
  <si>
    <t>FAMILY SUITE SGL/DBL</t>
  </si>
  <si>
    <t>JUNIOR SUITE SGL/DBL</t>
  </si>
  <si>
    <t>OCEAN VIEW SUITE SGL/DBL</t>
  </si>
  <si>
    <t>EXTRA BED</t>
  </si>
  <si>
    <t>SAGITA BALIKPAPAN</t>
  </si>
  <si>
    <t>Jl.Mayjend Soetoyo No.69</t>
  </si>
  <si>
    <t>BUSINESS SGL</t>
  </si>
  <si>
    <t>Balikpapan - 76113 , Kaltim</t>
  </si>
  <si>
    <t>BUSINESS DBL</t>
  </si>
  <si>
    <t>T. 0542-820300</t>
  </si>
  <si>
    <t>F. 0542-820333</t>
  </si>
  <si>
    <t>EXECUTIVE SGL</t>
  </si>
  <si>
    <t>email : info@hotelsagita.com</t>
  </si>
  <si>
    <t>EXECUTIVE DBL</t>
  </si>
  <si>
    <t>ROSE LAND SUITE</t>
  </si>
  <si>
    <t>MEGA LESTARI BALIKPAPAN</t>
  </si>
  <si>
    <t>Jl.Ars Muhammad No. 32</t>
  </si>
  <si>
    <t>SIDE WING</t>
  </si>
  <si>
    <t>Balikpapan - 76112 , Kaltim</t>
  </si>
  <si>
    <t>T. 0542-411811 / 424762</t>
  </si>
  <si>
    <t>F. 0542-411433</t>
  </si>
  <si>
    <t>GATARI SUITE</t>
  </si>
  <si>
    <t>email : info@hotelmegalestari.com</t>
  </si>
  <si>
    <t>LESTARI SUITE</t>
  </si>
  <si>
    <t>Suite Sgl/Dbl</t>
  </si>
  <si>
    <t>Presd. Suite Sgl/Dbl</t>
  </si>
  <si>
    <t>Hotel Bintang 4 Pontianak</t>
  </si>
  <si>
    <t>MERCURE PONTIANAK</t>
  </si>
  <si>
    <t xml:space="preserve">Jln. Jendral A.Yani No.91 </t>
  </si>
  <si>
    <t>Pontianak 78124 Indonesia</t>
  </si>
  <si>
    <t>T. 0561-577888</t>
  </si>
  <si>
    <t>F. 0561-768833</t>
  </si>
  <si>
    <t>Group Accor</t>
  </si>
  <si>
    <t xml:space="preserve">ASTON PONTIANAK HOTEL &amp; </t>
  </si>
  <si>
    <t>CONVENTION CENTER</t>
  </si>
  <si>
    <t>www.AstonPontianak.com</t>
  </si>
  <si>
    <t xml:space="preserve">info@astonpontianak.com </t>
  </si>
  <si>
    <t xml:space="preserve">++ </t>
  </si>
  <si>
    <t>Aston Suite</t>
  </si>
  <si>
    <t>Kalimantan Selatan</t>
  </si>
  <si>
    <t>Hotel Bintang 4 Banjarmasin</t>
  </si>
  <si>
    <t>MERCURE BANJARMASIN</t>
  </si>
  <si>
    <t>Jl. Ahmad Yani KM 2 No. 98 Banjarmasin 70232</t>
  </si>
  <si>
    <t>T. 0511-3268888 F. 0511-3265000</t>
  </si>
  <si>
    <t>rr@mercurebanjarmasin.com</t>
  </si>
  <si>
    <t>NOVOTEL BANJARMASIN AIRPORT</t>
  </si>
  <si>
    <t>Jl. Ahmad Yani Km 27 No. 1A Landasan Ulin</t>
  </si>
  <si>
    <t>Kota Banjar Baru, Banjarmasin 70724</t>
  </si>
  <si>
    <t>Superior Park V</t>
  </si>
  <si>
    <t>T. 0511-6730020 F. 0511-6730043</t>
  </si>
  <si>
    <t>Superior Pool S</t>
  </si>
  <si>
    <t>reservation@novotel-banjarmasin-airport.com</t>
  </si>
  <si>
    <t xml:space="preserve"> Suite</t>
  </si>
  <si>
    <t>Q GRAND DAFAM SYARIAH BANHARBARU</t>
  </si>
  <si>
    <t>Hotel Bintang 3 Banjarmasin</t>
  </si>
  <si>
    <t>Pres. Suite Sgl/Dbl</t>
  </si>
  <si>
    <t>ASTON TANJUNG CITY HOTEL</t>
  </si>
  <si>
    <t>Jl. Mabu'un Raya Murung, Pundak Tanjung,</t>
  </si>
  <si>
    <t>Tabalong 71571 Kalimantan selatan</t>
  </si>
  <si>
    <t>T. 0526 202 7899 F. 0526 202 7889</t>
  </si>
  <si>
    <t>www.Aston-International.com</t>
  </si>
  <si>
    <t>Hotel Bintang 2 Banjarmasin</t>
  </si>
  <si>
    <t>*AGREEMENT VALIDITY: 01 JANUARY 2013 to  31 DECEMBER 2015</t>
  </si>
  <si>
    <t>extra bed Rp. 235,750</t>
  </si>
  <si>
    <t>TARIF HOTEL 2015 WILAYAH MALUKU - PAPUA</t>
  </si>
  <si>
    <t>Hotel Wilayah Maluku</t>
  </si>
  <si>
    <t xml:space="preserve">ASTON NATSEPA AMBON </t>
  </si>
  <si>
    <t xml:space="preserve">Jl. Raya Natsepa No. 36,  </t>
  </si>
  <si>
    <t>Term &amp; conditions:</t>
  </si>
  <si>
    <t>RESORT &amp; SPA</t>
  </si>
  <si>
    <t>Suli Salahutu, Central Maluku 97582</t>
  </si>
  <si>
    <t>Deluxe Lagoon Room</t>
  </si>
  <si>
    <t> Room rate are inclusive of 21%government tax &amp; service charge</t>
  </si>
  <si>
    <t>T. 0911 362 257</t>
  </si>
  <si>
    <t> Room rate are inclusive Breakfast for maximum 2 persons</t>
  </si>
  <si>
    <t>www.AstonAmbon.com</t>
  </si>
  <si>
    <t> Extra Bed Rp. 250.000 net/room/night</t>
  </si>
  <si>
    <t xml:space="preserve">info@astonambon.com </t>
  </si>
  <si>
    <t> Additional Breakfast Rp. 60.000 net/pax</t>
  </si>
  <si>
    <t> Additional laundry package Rp. 46.000net/set (4pcs)</t>
  </si>
  <si>
    <t> Complimentary Drink upon arrival</t>
  </si>
  <si>
    <t> Complimentary access internet on Room &amp; Lobby area</t>
  </si>
  <si>
    <t> The room rates are inclusive breakfast for single or double occupancy</t>
  </si>
  <si>
    <t> Group Ad Hoc rate is available upon request</t>
  </si>
  <si>
    <t> Room rate valid from in January 01 – December 30, 2015</t>
  </si>
  <si>
    <t>SWISS-BELHOTEL AMBON</t>
  </si>
  <si>
    <t xml:space="preserve">Jl. Benteng Kapaha, Ambon 97124 </t>
  </si>
  <si>
    <t>T. 0911-322888 F. 0911-341000</t>
  </si>
  <si>
    <t>Spr Deluxe  Sgl/Dbl</t>
  </si>
  <si>
    <t>The above static rates valid immediately Until 30 December 2014</t>
  </si>
  <si>
    <t>ambon@swiss-belhotel.com</t>
  </si>
  <si>
    <t>Grand Deluxe Sgl/Dbl</t>
  </si>
  <si>
    <t xml:space="preserve">Surcharge: </t>
  </si>
  <si>
    <t>u School Holiday: 01 June – 31 July 2011 Rp 200,000</t>
  </si>
  <si>
    <t>u Lebaran Period: 28 August – 04 September 2014 Rp 300,000</t>
  </si>
  <si>
    <t>u Christmas: 23 – 26 December 2014 Rp 200,000</t>
  </si>
  <si>
    <t>u New Year: 30 December 2014 – 02 January 2015 Rp 300,000</t>
  </si>
  <si>
    <t>Airport Transfer  Per Car Per One Way (Max. 3 Guests) Rp 300,000</t>
  </si>
  <si>
    <t>Additional Breakfast Per Person Rp 100,000</t>
  </si>
  <si>
    <t>Extra Bed including One Breakfast Per Night Rp 250,000</t>
  </si>
  <si>
    <t>HOTEL MANISE AMBON</t>
  </si>
  <si>
    <t>Jl. W.R. Supratman No. 1 Ambon</t>
  </si>
  <si>
    <t>T. 0911 - 341445, 354144</t>
  </si>
  <si>
    <t>Super Deluxe</t>
  </si>
  <si>
    <t>F. 0911 - 341054, 354145</t>
  </si>
  <si>
    <t>E. sales@manisehotel.com</t>
  </si>
  <si>
    <t> Extra Bed Rp. 150.000 net/room/night</t>
  </si>
  <si>
    <t>W. http:/W.W.W.manisehotel.com</t>
  </si>
  <si>
    <t>Presiden Suite</t>
  </si>
  <si>
    <t> Room rate valid from January 01 – December 30, 2015</t>
  </si>
  <si>
    <t>HOTEL ELIZABETH AMBON</t>
  </si>
  <si>
    <t>Jl. Imam Bonjol No. 15</t>
  </si>
  <si>
    <t>Standart Single</t>
  </si>
  <si>
    <t>T. 0911 - 352010, 315068</t>
  </si>
  <si>
    <t>Standart Double</t>
  </si>
  <si>
    <t>F. 0911 - 342276</t>
  </si>
  <si>
    <t>Deluxe Single</t>
  </si>
  <si>
    <t> Room rate are inclusive Breakfast for 1 or 2 persons</t>
  </si>
  <si>
    <t>E. Elizabethhotelambon@hotmail.com</t>
  </si>
  <si>
    <t> Free Wi Fi</t>
  </si>
  <si>
    <t>W. elizabethambon.com</t>
  </si>
  <si>
    <t xml:space="preserve">Suite </t>
  </si>
  <si>
    <t>BELA INTERNATIONAL TERNATE</t>
  </si>
  <si>
    <t>Jl. Jati Raya No.500 Ternate Maluku Utara</t>
  </si>
  <si>
    <t>T. 0921-3121500/3123800</t>
  </si>
  <si>
    <t>Deluxe Cabanas</t>
  </si>
  <si>
    <t>F. 0921-3125000</t>
  </si>
  <si>
    <t>Executive Club Deluxe</t>
  </si>
  <si>
    <t> Extra Bed Rp. 350.000 net/room/night</t>
  </si>
  <si>
    <t>sales@belainternationalhotel.com</t>
  </si>
  <si>
    <t>Executive Junior Suite</t>
  </si>
  <si>
    <t>www.belainternationalhotel.com</t>
  </si>
  <si>
    <t>Kie Raha Suite</t>
  </si>
  <si>
    <t>Penthouse</t>
  </si>
  <si>
    <t>Hotel Wilayah Papua</t>
  </si>
  <si>
    <t xml:space="preserve">TRAVELLERS SENTANI </t>
  </si>
  <si>
    <t xml:space="preserve">Jl. Kemiri Raya No. 282, </t>
  </si>
  <si>
    <t>*Daily breakfast for max 2 persons,</t>
  </si>
  <si>
    <t xml:space="preserve">Kel. Hinekombe Distrik Sentani, </t>
  </si>
  <si>
    <t xml:space="preserve">*Complimentary minibar are provided in room, </t>
  </si>
  <si>
    <t>Jayapura - Papua 99532</t>
  </si>
  <si>
    <t>*Free daily local newspaper</t>
  </si>
  <si>
    <t>T. +62-967-592 420</t>
  </si>
  <si>
    <t>*Free Wifi internet access 24 hours in all type of rooms</t>
  </si>
  <si>
    <t>F. +62-967-592 430</t>
  </si>
  <si>
    <t>*Fruits platter, free swimming pool access</t>
  </si>
  <si>
    <t>email : info@travellerssentani</t>
  </si>
  <si>
    <t>*Free 3 hoursusing our fitness center</t>
  </si>
  <si>
    <t>website : www.travellerssentani.com</t>
  </si>
  <si>
    <t>*Discount up to 20% of laundry &amp; dry clean</t>
  </si>
  <si>
    <t>*Free Transport From Bandara to  Hotel</t>
  </si>
  <si>
    <t>SWISS-BELHOTEL JAYAPURA</t>
  </si>
  <si>
    <t>Pusat Bisnis Jayapura</t>
  </si>
  <si>
    <t>PAPUA</t>
  </si>
  <si>
    <t>Jl. Pasifik Permai Jayapura, 99112 -Papua</t>
  </si>
  <si>
    <t>The above static rates valid immediately Until 30 December 2015</t>
  </si>
  <si>
    <t>T. 0967-551888 F. 0967-551999</t>
  </si>
  <si>
    <t>Exce. Suite Sgl/Dbl</t>
  </si>
  <si>
    <t>Jayapura@swiss-belhotel.com</t>
  </si>
  <si>
    <t>Check-in / Stay on 31 December 2015 Package Applied</t>
  </si>
  <si>
    <t>Deluxe Suite Sgl/Dbl</t>
  </si>
  <si>
    <t>Airport Transfer In Per Car Per One Way (Max. 3 Guests) Rp 500,000</t>
  </si>
  <si>
    <t>Additional Breakfast Per Person Rp 141,000</t>
  </si>
  <si>
    <t>Extra Bed including One Breakfast Per person Rp 400,000</t>
  </si>
  <si>
    <t>Airport Trasnfer Service Rp.550.000</t>
  </si>
  <si>
    <t xml:space="preserve"> </t>
  </si>
  <si>
    <t>SWISS-BELHOTEL MERAUKE</t>
  </si>
  <si>
    <t>Jl. Raya Mandala Bambu Pemali</t>
  </si>
  <si>
    <t>TERMS AND CONDITIONS:</t>
  </si>
  <si>
    <t>Merauke, Papua  Merauke 99616</t>
  </si>
  <si>
    <t xml:space="preserve">1. The Hotel reserves the right to adjust the rate agreed within the contract period in the </t>
  </si>
  <si>
    <t>T. +62 971 326333</t>
  </si>
  <si>
    <t>event of tax alterations by Government and Service Charge amendments.</t>
  </si>
  <si>
    <t>Executive Suite Sgl/Dbl</t>
  </si>
  <si>
    <t>2. The above Static Rates ARE INCLUSIVE 21% Service Charge and Government Tax.</t>
  </si>
  <si>
    <t>Presidential Suite Sgl/Dbl</t>
  </si>
  <si>
    <t>Remarks:</t>
  </si>
  <si>
    <t>The above static rates valid Januari – 30 December 2015</t>
  </si>
  <si>
    <t>SURCHARGE :</t>
  </si>
  <si>
    <t>Januari – 30 December 2015(Package apply)</t>
  </si>
  <si>
    <t>Airport Transfer Rp. 200,000 Net</t>
  </si>
  <si>
    <t>Additional Breakfast Per Person Rp. 150,000 Net</t>
  </si>
  <si>
    <t>Extra Bed including One Breakfast Per Night Rp. 280,000 Net</t>
  </si>
  <si>
    <t>ASTON JAYAPURA HOTEL &amp;</t>
  </si>
  <si>
    <t xml:space="preserve">Jl. Percetakan Negara No. 50-58, </t>
  </si>
  <si>
    <t xml:space="preserve">Superior Sgl/Dbl </t>
  </si>
  <si>
    <t>Rates include:</t>
  </si>
  <si>
    <t>Jayapura - Papua</t>
  </si>
  <si>
    <t xml:space="preserve">Deluxe Sgl/Dbl </t>
  </si>
  <si>
    <t>T. +62-967-537 700</t>
  </si>
  <si>
    <t>Premier Deluxe</t>
  </si>
  <si>
    <t>F. +62-967-536 600</t>
  </si>
  <si>
    <t> Extra Bed Rp. 350.000 net/pax/night</t>
  </si>
  <si>
    <t>email : reservationist@astonjayapura.com</t>
  </si>
  <si>
    <t>website : www.AstonJayapura.com</t>
  </si>
  <si>
    <t> Airport Pick up Rp. 450.000 net/car/one way</t>
  </si>
  <si>
    <t>ASTON NIU MANOKWARI HOTEL</t>
  </si>
  <si>
    <t>Sogun Hill Blok B – 3,</t>
  </si>
  <si>
    <t>Garden Superior</t>
  </si>
  <si>
    <t>Term &amp; Conditions:</t>
  </si>
  <si>
    <t>&amp; CONFERENCE CENTER</t>
  </si>
  <si>
    <t>Jl. Raya Esau, Sesa</t>
  </si>
  <si>
    <t>Ocean Deluxe</t>
  </si>
  <si>
    <t>Manokwari - 98315, West Papua</t>
  </si>
  <si>
    <t>T. 0986 - 212 333</t>
  </si>
  <si>
    <t>Resort Suite</t>
  </si>
  <si>
    <t>www.AstonManokwari.com</t>
  </si>
  <si>
    <t xml:space="preserve">info@astonmanokwari.com </t>
  </si>
  <si>
    <t> Valid from January 2 – December 30, 2015</t>
  </si>
  <si>
    <t> Complimentary airport pick up and drop</t>
  </si>
  <si>
    <t>SWISS-BELHOTEL MANOKWARI</t>
  </si>
  <si>
    <t xml:space="preserve">Jl. Yos Sudarso No. 8 </t>
  </si>
  <si>
    <t>Deluxe Sgl/dbl</t>
  </si>
  <si>
    <t>Manokwari-Papua Barat</t>
  </si>
  <si>
    <t>T. 0986-212999</t>
  </si>
  <si>
    <t>F. 0986-212777</t>
  </si>
  <si>
    <t>Airport Transfer  Per Car Per One Way (Max. 3 guests) Rp 100,000</t>
  </si>
  <si>
    <t>manokwari@swiss-belhotel.com</t>
  </si>
  <si>
    <t>Extra Bed including One Breakfast Per Person Rp 300,000</t>
  </si>
  <si>
    <t>Apartement Sgl/Dbl</t>
  </si>
  <si>
    <t>HORISON JAYAPURA</t>
  </si>
  <si>
    <t xml:space="preserve">Jl. Percetakan Negara II No. 2, </t>
  </si>
  <si>
    <t>*Includeing breakfast for two prsons</t>
  </si>
  <si>
    <t>Jayapura - Papua 99111</t>
  </si>
  <si>
    <t xml:space="preserve">*Free internet connection 24 hours </t>
  </si>
  <si>
    <t>T. +62-967-522 345</t>
  </si>
  <si>
    <t>*Free Transport From Hotel to  Pertamina Office</t>
  </si>
  <si>
    <t>F. +62-967-522 271</t>
  </si>
  <si>
    <t>*24 hours room services</t>
  </si>
  <si>
    <t xml:space="preserve">email : </t>
  </si>
  <si>
    <t>Horison Suite</t>
  </si>
  <si>
    <t>*Save Deposit box at room</t>
  </si>
  <si>
    <t>www.horisonjayapura.com</t>
  </si>
  <si>
    <t>*LCD TV Flat 32" with 40 channel at room</t>
  </si>
  <si>
    <t>*Daily Local newspaper</t>
  </si>
  <si>
    <t>*Complimentary in room tea &amp; coffee making facilities</t>
  </si>
  <si>
    <t>*Complimentary water mineral</t>
  </si>
  <si>
    <t>*Extra bed charge is at Rp. 350.000 net/night</t>
  </si>
  <si>
    <t>YASMIN JAYAPURA</t>
  </si>
  <si>
    <t xml:space="preserve">Jl. Percetakan Negara No. 8, </t>
  </si>
  <si>
    <t>Superior Single</t>
  </si>
  <si>
    <t xml:space="preserve">*Harga sudah termasuk : Tax &amp; Service 21% </t>
  </si>
  <si>
    <t xml:space="preserve">Jayapura - Papua </t>
  </si>
  <si>
    <t>*Welcome drink</t>
  </si>
  <si>
    <t>T. +62-967-533 222</t>
  </si>
  <si>
    <t>*Fruit basket spesial untuk yasmin suite, junior suite &amp; deluxe</t>
  </si>
  <si>
    <t>F. +62-967-536 027</t>
  </si>
  <si>
    <t>Deluxe Doule</t>
  </si>
  <si>
    <t>*Breakfast</t>
  </si>
  <si>
    <t>Executive Single</t>
  </si>
  <si>
    <t>*Free steam, sauna &amp; whirlpool</t>
  </si>
  <si>
    <t>Yasmine Suite</t>
  </si>
  <si>
    <t>Daftar &amp; Tarif Akomodasi Hotel Rujukan PT. Pertamina (Persero) Area Jatim Balinus</t>
  </si>
  <si>
    <t>NO</t>
  </si>
  <si>
    <t>NAMA HOTEL</t>
  </si>
  <si>
    <t>ALAMAT</t>
  </si>
  <si>
    <t>ROOM TYPE</t>
  </si>
  <si>
    <t>TARIF 2015</t>
  </si>
  <si>
    <t>Published Rate</t>
  </si>
  <si>
    <t>CORPORATE RATE</t>
  </si>
  <si>
    <t>Surabaya</t>
  </si>
  <si>
    <t>Deluxe  - Single</t>
  </si>
  <si>
    <t>Jl. Majen Sungkono</t>
  </si>
  <si>
    <t>Deluxe  - Double</t>
  </si>
  <si>
    <t>T-031.5661550</t>
  </si>
  <si>
    <t>Executive - Single</t>
  </si>
  <si>
    <t>F-031.5661570</t>
  </si>
  <si>
    <t>Executive - Double</t>
  </si>
  <si>
    <t>Horizon Deluxe - Single</t>
  </si>
  <si>
    <t>Horizon Deluxe - Double</t>
  </si>
  <si>
    <t>Horizon Executive - Single</t>
  </si>
  <si>
    <t>Horizon Executive - Double</t>
  </si>
  <si>
    <t>Horizon Suite</t>
  </si>
  <si>
    <t>Residence Suite</t>
  </si>
  <si>
    <t>Surabaya Suite</t>
  </si>
  <si>
    <t>Bali Suite</t>
  </si>
  <si>
    <t>1 Breakfast</t>
  </si>
  <si>
    <t>2 Breakfast</t>
  </si>
  <si>
    <t>Deluxe Premium</t>
  </si>
  <si>
    <t>Jl. Embong Malang 85-89</t>
  </si>
  <si>
    <t>Studio</t>
  </si>
  <si>
    <t>Executive Studio</t>
  </si>
  <si>
    <t>T-031.5458888</t>
  </si>
  <si>
    <t>One bed room sweet</t>
  </si>
  <si>
    <t>Based on Length of Stay</t>
  </si>
  <si>
    <t>F-031.5468888</t>
  </si>
  <si>
    <t>Two bed room sweet</t>
  </si>
  <si>
    <t>Jl. Embong Malang 25-31</t>
  </si>
  <si>
    <t>Premium Deluxe</t>
  </si>
  <si>
    <t>T-031.5468000</t>
  </si>
  <si>
    <t>Club Room</t>
  </si>
  <si>
    <t>F-031.5467000</t>
  </si>
  <si>
    <t>Deluxe Tower  Room</t>
  </si>
  <si>
    <t>Jl. Basuki Rahmat</t>
  </si>
  <si>
    <t>T-031.5311234</t>
  </si>
  <si>
    <t>Junior Club Suite Room</t>
  </si>
  <si>
    <t>F-031.5321508</t>
  </si>
  <si>
    <t>Executive Club Suite Room</t>
  </si>
  <si>
    <t>Penthaouse</t>
  </si>
  <si>
    <t>Superior Deluxe</t>
  </si>
  <si>
    <t>Jl. Mayjend Sungkono 87-89</t>
  </si>
  <si>
    <t>T-031.51201000</t>
  </si>
  <si>
    <t>F-031.51201005</t>
  </si>
  <si>
    <t>Executive Club Superior Deluxe</t>
  </si>
  <si>
    <t>Jl. Basuki Rahmat 67-73</t>
  </si>
  <si>
    <t>T-031.5351555</t>
  </si>
  <si>
    <t>F-031.5350666</t>
  </si>
  <si>
    <t>Apartment</t>
  </si>
  <si>
    <t>Special Rate Available Upon Request</t>
  </si>
  <si>
    <t>Single Occupancy</t>
  </si>
  <si>
    <t>Jl. Yos Sudarso</t>
  </si>
  <si>
    <t>Double Occupancy</t>
  </si>
  <si>
    <t>T-031.5316833</t>
  </si>
  <si>
    <t>F-031.5322129</t>
  </si>
  <si>
    <t>PA</t>
  </si>
  <si>
    <t>SPD</t>
  </si>
  <si>
    <t>Jl. Hayam Wuruk Surabaya</t>
  </si>
  <si>
    <t>Premuim Suiet</t>
  </si>
  <si>
    <t>T-031.5631222</t>
  </si>
  <si>
    <t>Prominent Suites</t>
  </si>
  <si>
    <t>F-031.5632223</t>
  </si>
  <si>
    <t xml:space="preserve">CEO Suites </t>
  </si>
  <si>
    <t>email:tssuites@townsquare.co.id</t>
  </si>
  <si>
    <t>CEO Terrace</t>
  </si>
  <si>
    <t>Jl. Progo 1-3 Surabaya</t>
  </si>
  <si>
    <t>T-031.5611611</t>
  </si>
  <si>
    <t>F-031.5612020</t>
  </si>
  <si>
    <t>Superior 1 pax</t>
  </si>
  <si>
    <t>Jl. Raya Darmo 68-78</t>
  </si>
  <si>
    <t>Superior 2 pax</t>
  </si>
  <si>
    <t>T-031.5623000</t>
  </si>
  <si>
    <t>Superior Primier 1 pax</t>
  </si>
  <si>
    <t>F-031.5676787</t>
  </si>
  <si>
    <t>Superior Primier 2 pax</t>
  </si>
  <si>
    <t>Deluxe 1 pax</t>
  </si>
  <si>
    <t>Deluxe 2 pax</t>
  </si>
  <si>
    <t>Suite 1 pax</t>
  </si>
  <si>
    <t>Suite 2 pax</t>
  </si>
  <si>
    <t>Apartment 1 pax</t>
  </si>
  <si>
    <t>Apartment 2 pax</t>
  </si>
  <si>
    <t>Jl. Yos Sudarso 11</t>
  </si>
  <si>
    <t>Deluxe Theme Room</t>
  </si>
  <si>
    <t>T-031.5320951</t>
  </si>
  <si>
    <t>Royale Club Room</t>
  </si>
  <si>
    <t>F-031.5316111</t>
  </si>
  <si>
    <t>Royale Club Suite</t>
  </si>
  <si>
    <t>Menteri Suite / Sultan Suite</t>
  </si>
  <si>
    <t>1 Bed Room Apartment</t>
  </si>
  <si>
    <t>Family Quadroom</t>
  </si>
  <si>
    <t>2 Bed Room Apartment</t>
  </si>
  <si>
    <t>PUBLISH</t>
  </si>
  <si>
    <t>Jl. Pandegiling 45 Raya Darmo Sby</t>
  </si>
  <si>
    <t>Deluxe executive</t>
  </si>
  <si>
    <t>T-031.5667707</t>
  </si>
  <si>
    <t>Santika Suite</t>
  </si>
  <si>
    <t>F-031.5673242</t>
  </si>
  <si>
    <t>Berlaku Mulai 01 Januari - 30 Desember 2015</t>
  </si>
  <si>
    <t>Jl. Jemursari 258</t>
  </si>
  <si>
    <t>T-031.8438881  F-031.8438818</t>
  </si>
  <si>
    <t>Long Stay</t>
  </si>
  <si>
    <t xml:space="preserve">Tuban  </t>
  </si>
  <si>
    <t>Jl. Basuki Rahmat No. 3</t>
  </si>
  <si>
    <t>T-0356.325800</t>
  </si>
  <si>
    <t>F-0356.325888</t>
  </si>
  <si>
    <r>
      <t xml:space="preserve">Tel    : </t>
    </r>
    <r>
      <rPr>
        <sz val="11"/>
        <color indexed="8"/>
        <rFont val="Arial"/>
        <family val="2"/>
      </rPr>
      <t>(62-542) 746 180 Fax   : (62-542) 746 190</t>
    </r>
  </si>
  <si>
    <r>
      <t xml:space="preserve">1.     The above Static Rates </t>
    </r>
    <r>
      <rPr>
        <sz val="10"/>
        <color indexed="12"/>
        <rFont val="Arial"/>
        <family val="2"/>
      </rPr>
      <t xml:space="preserve">ARE INCLUSIVE 21% Service Charge and Government Tax. </t>
    </r>
  </si>
  <si>
    <r>
      <t xml:space="preserve">The above static room rates are </t>
    </r>
    <r>
      <rPr>
        <sz val="10"/>
        <color indexed="12"/>
        <rFont val="Arial"/>
        <family val="2"/>
      </rPr>
      <t>applicable for PERTAMINA only</t>
    </r>
  </si>
  <si>
    <r>
      <t xml:space="preserve">1. The above Static Rates </t>
    </r>
    <r>
      <rPr>
        <sz val="10"/>
        <color indexed="12"/>
        <rFont val="Arial"/>
        <family val="2"/>
      </rPr>
      <t xml:space="preserve">ARE INCLUSIVE 21% Service Charge and Government Tax. </t>
    </r>
  </si>
  <si>
    <r>
      <t>1.</t>
    </r>
    <r>
      <rPr>
        <sz val="7"/>
        <color indexed="8"/>
        <rFont val="Arial"/>
        <family val="2"/>
      </rPr>
      <t xml:space="preserve">     </t>
    </r>
    <r>
      <rPr>
        <sz val="10"/>
        <color indexed="8"/>
        <rFont val="Arial"/>
        <family val="2"/>
      </rPr>
      <t xml:space="preserve">The above Static Rates </t>
    </r>
    <r>
      <rPr>
        <sz val="10"/>
        <color indexed="12"/>
        <rFont val="Arial"/>
        <family val="2"/>
      </rPr>
      <t xml:space="preserve">ARE INCLUSIVE 21% Service Charge and Government Tax. </t>
    </r>
  </si>
  <si>
    <r>
      <t xml:space="preserve">The above static rates valid </t>
    </r>
    <r>
      <rPr>
        <sz val="11"/>
        <color indexed="12"/>
        <rFont val="Arial"/>
        <family val="2"/>
      </rPr>
      <t>immediately Until 30 December 2013</t>
    </r>
  </si>
  <si>
    <r>
      <t xml:space="preserve">The above static room rates are </t>
    </r>
    <r>
      <rPr>
        <sz val="11"/>
        <color indexed="12"/>
        <rFont val="Arial"/>
        <family val="2"/>
      </rPr>
      <t>applicable for PERTAMINA only</t>
    </r>
  </si>
  <si>
    <t xml:space="preserve">TARIF HOTEL 2015 WILAYAH MOR VII </t>
  </si>
  <si>
    <t xml:space="preserve">No </t>
  </si>
  <si>
    <t>Jl. Buogenville No.3, Masale, Panakkukang,</t>
  </si>
  <si>
    <t>* Harga diatas sudah termasuk 21% pajak pelayanan</t>
  </si>
  <si>
    <t>Makassar Sulawesi Selatan</t>
  </si>
  <si>
    <t xml:space="preserve">* Harga sudah termasuk breakfast/makan pagi untuk 2 orang </t>
  </si>
  <si>
    <t>T. 0411-436789</t>
  </si>
  <si>
    <t>* Check in time 14.00</t>
  </si>
  <si>
    <t>F. 0411-433588</t>
  </si>
  <si>
    <t>* Check out time 12.00</t>
  </si>
  <si>
    <t>* Menunjukkan ID dari perusahaan (Kartu nama/Surat perjalanan dinas)</t>
  </si>
  <si>
    <t>* Pembayaran bisa dilakukan secara tunai atau dengan credit card, bisa juga melalui transfer dan menunjukkan bukti transfer sebelum tamu chek in</t>
  </si>
  <si>
    <t xml:space="preserve">LION HOTEL &amp; PLAZA </t>
  </si>
  <si>
    <t>Jl. Plere Tendean No.19 Manado 95111</t>
  </si>
  <si>
    <t>* Contract rate will not be applicable after 30th December 2015</t>
  </si>
  <si>
    <t xml:space="preserve">North Sulawesi Indonesia </t>
  </si>
  <si>
    <t>superior(sea view)</t>
  </si>
  <si>
    <t xml:space="preserve">* Rates above are inclusive of breakfast </t>
  </si>
  <si>
    <t>* Rates are net, inclusive of 21% service charge and prevailinggovernment tax and non-commissionable</t>
  </si>
  <si>
    <t>Deluxe (sea view)</t>
  </si>
  <si>
    <t xml:space="preserve">* Check-in and Check-out procedures </t>
  </si>
  <si>
    <t>Junior Suite (sea view)</t>
  </si>
  <si>
    <t>Executive Suite (sea view)</t>
  </si>
  <si>
    <t>Btik Suite</t>
  </si>
  <si>
    <t xml:space="preserve">Corner Suite </t>
  </si>
  <si>
    <t xml:space="preserve">Wing Suite </t>
  </si>
  <si>
    <t xml:space="preserve">Lion Suite </t>
  </si>
  <si>
    <t xml:space="preserve">SWISS-BELHOTEL KENDARI </t>
  </si>
  <si>
    <t>Jl. Edi Sabara No.88 By pass Kendari 93122 -</t>
  </si>
  <si>
    <t>* The above rates VALID from the date of signing UNTIL 30th December 2015</t>
  </si>
  <si>
    <t xml:space="preserve">Indonesia </t>
  </si>
  <si>
    <t xml:space="preserve">* Stay on 31st December 2015 will apply packaged rate </t>
  </si>
  <si>
    <t>T. 401-3128777</t>
  </si>
  <si>
    <t>* The above rates are INCLUSIVE 21% Service Charge and Government Tax</t>
  </si>
  <si>
    <t>F. 401-3127799</t>
  </si>
  <si>
    <t xml:space="preserve"> Junior Suite </t>
  </si>
  <si>
    <t>* The above rates valid for ALL MARKET (Local &amp; Foreigner)</t>
  </si>
  <si>
    <t>smmsbkn@swiss-belhotel.com</t>
  </si>
  <si>
    <t>* The above rates are inclusive</t>
  </si>
  <si>
    <t>www.swiss-belhotel.com</t>
  </si>
  <si>
    <t>* Additional Breakfast</t>
  </si>
  <si>
    <t>* Additional Breakfast for Children</t>
  </si>
  <si>
    <t>* Extra Bed</t>
  </si>
  <si>
    <t xml:space="preserve">HOTEL SANTIKA MAKASSAR </t>
  </si>
  <si>
    <t>Jl. Sultan Hasanuddin No. 40,Makassar,</t>
  </si>
  <si>
    <t xml:space="preserve">Deluxe Room </t>
  </si>
  <si>
    <t xml:space="preserve">* 21% pajak &amp; pelayanan </t>
  </si>
  <si>
    <t>Indonesia</t>
  </si>
  <si>
    <t xml:space="preserve">Executive Room </t>
  </si>
  <si>
    <t xml:space="preserve">* Minuman selamat datang </t>
  </si>
  <si>
    <t>T. 04113632233</t>
  </si>
  <si>
    <t xml:space="preserve">Executive Suite </t>
  </si>
  <si>
    <t xml:space="preserve">* Makan pagi dikafe Kalosi untuk sendiri atau berdua </t>
  </si>
  <si>
    <t>F. 04113632277</t>
  </si>
  <si>
    <t>* Free Minibar</t>
  </si>
  <si>
    <t>makassar@santika.com</t>
  </si>
  <si>
    <t xml:space="preserve">* Alat pembuat kopi atau teh dikamar </t>
  </si>
  <si>
    <t>* Safe Deposit box dikamar</t>
  </si>
  <si>
    <t xml:space="preserve">* Surat kabar nasional </t>
  </si>
  <si>
    <t xml:space="preserve">* Penggunaan fasilitas fitnes&lt; Jakuzzi dan sauna </t>
  </si>
  <si>
    <t xml:space="preserve">* Bebas akses WiFi dikamar dan seluruh Area Hotel </t>
  </si>
  <si>
    <t>* Bebas parkir</t>
  </si>
  <si>
    <t xml:space="preserve">LYNT HOTEL MAKASSAR </t>
  </si>
  <si>
    <t xml:space="preserve">Jl. Hertasning No.63 Makassar, South </t>
  </si>
  <si>
    <t>* Room rate are inclisive of daily Buffet Breakfast for 1 (one) or 2 (two) Person</t>
  </si>
  <si>
    <t xml:space="preserve">Sulawesi - Indonesia </t>
  </si>
  <si>
    <t>* Welcome drink upon arrival</t>
  </si>
  <si>
    <t>T. 0411454999</t>
  </si>
  <si>
    <t xml:space="preserve">* Free internet access (Hot Spot/ Wi-Fi) at room, Lobby </t>
  </si>
  <si>
    <t>F. 0411493555</t>
  </si>
  <si>
    <t>* All Rate are inclusive of 21% Government tax &amp; service charger</t>
  </si>
  <si>
    <t>info@lynthotel.com</t>
  </si>
  <si>
    <t>* By Booking room at Lynt Hotel Makassar with the specific contract and rate, We understand that the contract is approved</t>
  </si>
  <si>
    <t>www.lynthotel.com</t>
  </si>
  <si>
    <t xml:space="preserve">GRAND CLARION HOTEL &amp; </t>
  </si>
  <si>
    <t xml:space="preserve">Jl. Edi Sabara No. 89 South - East Sulawesi, </t>
  </si>
  <si>
    <t xml:space="preserve">CONVENTION KENDARI </t>
  </si>
  <si>
    <t>* Makan pagi perasmanan untuk dua(2) orang</t>
  </si>
  <si>
    <t>T. 401-3111888</t>
  </si>
  <si>
    <t>Tenace Pool</t>
  </si>
  <si>
    <t xml:space="preserve">* Bebas penggunaan koneksi internet dikamar </t>
  </si>
  <si>
    <t>F. 401-3111777</t>
  </si>
  <si>
    <t xml:space="preserve">Junior suite </t>
  </si>
  <si>
    <t>* Bebas pengunaan fasilitas kolam renang dan fitnes center</t>
  </si>
  <si>
    <t>Ambasador Suite</t>
  </si>
  <si>
    <t>Presidental Suite</t>
  </si>
  <si>
    <t>Extra Suite</t>
  </si>
  <si>
    <t xml:space="preserve">TARIF HOTEL 2015 WILAYAH JAKARTA </t>
  </si>
  <si>
    <t>Hotel Bintang 5  Jakarta</t>
  </si>
  <si>
    <t>BOROBUDUR JAKARTA</t>
  </si>
  <si>
    <t>Jl. Lap. Banteng Selatan Po.Box.</t>
  </si>
  <si>
    <t>*The above rates are include to 21% government tax and service charge</t>
  </si>
  <si>
    <t>11329 Jakarta - 10710</t>
  </si>
  <si>
    <t xml:space="preserve">Premier Deluxe Sgl/Dbl </t>
  </si>
  <si>
    <t>*Daily internet at USD 15.00 net per day</t>
  </si>
  <si>
    <t>T. 021-3805555/ 3835000</t>
  </si>
  <si>
    <t xml:space="preserve">Excecutive Sgl/Dbl </t>
  </si>
  <si>
    <t>Discovery club benefits include:</t>
  </si>
  <si>
    <t>F. 021-3809595</t>
  </si>
  <si>
    <t xml:space="preserve">Junior Suite Sgl/Dbl </t>
  </si>
  <si>
    <t>*Daily buffet breakfest in bogor cafe or discovery club lounge</t>
  </si>
  <si>
    <t>welcome@hotelborobudur.com</t>
  </si>
  <si>
    <t>Club Suite Sgl</t>
  </si>
  <si>
    <t>*Internet in the room</t>
  </si>
  <si>
    <t>www.hotelborobudur.com</t>
  </si>
  <si>
    <t>Club Suite Dbl</t>
  </si>
  <si>
    <t>*Extra Bed in superior room Rp 400.000</t>
  </si>
  <si>
    <t>Executive Suite Sgl</t>
  </si>
  <si>
    <t>*Validity : 01 January 2015 until 30 December 2015</t>
  </si>
  <si>
    <t>Endus Syarifudin- SSM Tlp. 08128291514</t>
  </si>
  <si>
    <t xml:space="preserve">Executive Suite Dbl </t>
  </si>
  <si>
    <t>endus@hotelborobudur.com</t>
  </si>
  <si>
    <t>Deluxe Suite Sgl</t>
  </si>
  <si>
    <t>Deluxe Suite Dbl</t>
  </si>
  <si>
    <t>Borobudur Suite Sgl/Dbl</t>
  </si>
  <si>
    <t> Room rate are inclusive breakfast for 1 or 2 pax</t>
  </si>
  <si>
    <t>dalam, 1 kaos kaki/stocking)</t>
  </si>
  <si>
    <t>Terms and conditions</t>
  </si>
  <si>
    <t> Rate above is subject to 10% service charge and 11% government tax.</t>
  </si>
  <si>
    <t> Complimentary High Speed Internet Access in the room.</t>
  </si>
  <si>
    <t>THE SULTAN JAKARTA</t>
  </si>
  <si>
    <t>Jl. Gatot Subroto Jakarta 10002</t>
  </si>
  <si>
    <t>Deluxe sgl/dbl</t>
  </si>
  <si>
    <t>Tlp. 021-5703600 Fax. 021-5733089</t>
  </si>
  <si>
    <t>Grand Deluxe sgl/dbl</t>
  </si>
  <si>
    <t> Rates are inclusive of 10% service charge and prevailing government tax</t>
  </si>
  <si>
    <t>hotel@sultanjakarta.com</t>
  </si>
  <si>
    <t>Executive Floor Sgl</t>
  </si>
  <si>
    <t>www.sultanjakarta.com</t>
  </si>
  <si>
    <t>Executive Floor Dbl</t>
  </si>
  <si>
    <t>Junior Suite sgl/dbl</t>
  </si>
  <si>
    <t>AGREEMENT VALIDITY: 02 JANUARY 2014 to  30 DECEMBER 2015</t>
  </si>
  <si>
    <t>Yulia Dewi- ADoS Tlp. 087888657738</t>
  </si>
  <si>
    <t>Royal Suite sgl/dbl</t>
  </si>
  <si>
    <t>ados1@sultanjakarta.com</t>
  </si>
  <si>
    <t> Free Internet connection/WIFI in all area</t>
  </si>
  <si>
    <t>DISCOVERY HOTEL ANCOL</t>
  </si>
  <si>
    <t>Jl. Lodan Timur No. 7</t>
  </si>
  <si>
    <t>Taman Impian Jaya Ancol Jakarta 14430</t>
  </si>
  <si>
    <t>telp 021-29377777 Fax 021-29459707</t>
  </si>
  <si>
    <t>Grand Premier Deluxe</t>
  </si>
  <si>
    <t> Laundry (6 pcs) Rp 110.000 net/day/person/room (1 kemeja/kaos, celana/rok, 1 pakaian</t>
  </si>
  <si>
    <t xml:space="preserve">Ika Wahyu </t>
  </si>
  <si>
    <t>HP 08111716363</t>
  </si>
  <si>
    <t> Room rate valid for weekend &amp; Publuc holiday</t>
  </si>
  <si>
    <t>ados@discoveryhotelancol.com</t>
  </si>
  <si>
    <t> AGREEMENT VALIDITY: 04 JANUARY 2015 to  30 DECEMBER 2015</t>
  </si>
  <si>
    <t>Grand Premier Suite</t>
  </si>
  <si>
    <t>Discovery Suite</t>
  </si>
  <si>
    <t>GRAND HYATT JAKARTA</t>
  </si>
  <si>
    <t>Jl. M.H Thamrin Kav. 28-30 Jakarta 10350</t>
  </si>
  <si>
    <t>Grand Room</t>
  </si>
  <si>
    <t>T. 021-29921234, 50201234</t>
  </si>
  <si>
    <t>F. 021-29921345</t>
  </si>
  <si>
    <t> Room rate are inclusive breakfast for 1 person at grand café</t>
  </si>
  <si>
    <t>jakgh.reservations@hyatt.com</t>
  </si>
  <si>
    <t> Free in Room internet access</t>
  </si>
  <si>
    <t xml:space="preserve">Endah Rukminar- SM Hp. 0818 980 314 </t>
  </si>
  <si>
    <t>endah.rukminar@hyatt.com</t>
  </si>
  <si>
    <t xml:space="preserve">THE GROVE SUITES JAKARTA </t>
  </si>
  <si>
    <t xml:space="preserve">Kawasan Rasuna Epicentrum </t>
  </si>
  <si>
    <t>1 Bedroom Suite</t>
  </si>
  <si>
    <t>Term and Condition</t>
  </si>
  <si>
    <t>by GRAND ASTON</t>
  </si>
  <si>
    <t xml:space="preserve">(across ANTV Building) </t>
  </si>
  <si>
    <t> Rates offer valid for all market</t>
  </si>
  <si>
    <t>Jl. HR Rasuna Said Kuningan, Jakarta 12960</t>
  </si>
  <si>
    <t> Rates quoted are net and inclusive of 21% tax and service charge</t>
  </si>
  <si>
    <t>p. 021 – 2994 1880 f. 021 – 2994 1850</t>
  </si>
  <si>
    <t> Rates quoted are non-commissionable</t>
  </si>
  <si>
    <t>info@thegrovesuites.com</t>
  </si>
  <si>
    <t> Rates quoted are including 1 pax Breakfast for 1 Bedroom Suite</t>
  </si>
  <si>
    <t>www.thegrovesuites.com</t>
  </si>
  <si>
    <t> Extra Bed Charge Rp. 480.000 ++</t>
  </si>
  <si>
    <t> Contract Rate Valid from : 1 June – 30 December 2015</t>
  </si>
  <si>
    <t>Hotel Bintang 4 Jakarta</t>
  </si>
  <si>
    <t>SARI PAN PACIFIC JAKARTA</t>
  </si>
  <si>
    <t xml:space="preserve">Jl.M.H.Thamrin No. 6 Jakarta 10340 </t>
  </si>
  <si>
    <t>USD 200</t>
  </si>
  <si>
    <t>PO BOX 3138</t>
  </si>
  <si>
    <t>USD 220</t>
  </si>
  <si>
    <t>T. 021-29932888 F. 021-29932899</t>
  </si>
  <si>
    <t>Deluxe  Club Room</t>
  </si>
  <si>
    <t>USD 250</t>
  </si>
  <si>
    <t> Room rate are inclusive breakfast 1 or 2 pax</t>
  </si>
  <si>
    <t>jakarta@panpacific.com</t>
  </si>
  <si>
    <t>Pacific Room</t>
  </si>
  <si>
    <t>USD 300</t>
  </si>
  <si>
    <t>Ibu Novi (sales Manager) 08161688809</t>
  </si>
  <si>
    <t>extra Bed</t>
  </si>
  <si>
    <t> AGREEMENT VALIDITY: 01 JANUARY 2015 to  30 DECEMBER 2015</t>
  </si>
  <si>
    <t>nsusianti@panpacific.com</t>
  </si>
  <si>
    <t>(banquet) 021-29932740</t>
  </si>
  <si>
    <t>CENTURY PARK JAKARTA</t>
  </si>
  <si>
    <t>Jl.Pintu satu Senayan, Jakarta 10270</t>
  </si>
  <si>
    <t>Deluxe Room Sgl/Dbl</t>
  </si>
  <si>
    <t>Tlp. 021-5712041 Fax. 021-5712191</t>
  </si>
  <si>
    <t> Room rate are include 21% tax and service</t>
  </si>
  <si>
    <t>reservasion@atletcentury.com</t>
  </si>
  <si>
    <t>Excecutive Club Sgl/Dbl</t>
  </si>
  <si>
    <t> Free Buffet breakfest in Dapour Restorant</t>
  </si>
  <si>
    <t>www.atletcentury.com</t>
  </si>
  <si>
    <t>Premium Sgl/Dbl</t>
  </si>
  <si>
    <t> Free 8 hours high speed internet access lines per day (for Deluxe)</t>
  </si>
  <si>
    <t>Chatrien Wibisana- ADoS- 08129426745</t>
  </si>
  <si>
    <t>Value added benefits for Executive Club, Grand Executive Club and Suites</t>
  </si>
  <si>
    <t>chatrien@atletcentury.com</t>
  </si>
  <si>
    <t> Free use of the private Executive Club  Lounge</t>
  </si>
  <si>
    <t> Free 24 Hours high speed Internet Acces Lines for Executive Club, Grand Executive Club and Suites</t>
  </si>
  <si>
    <t> Laundry Package Rp. 250.000,-/6 pcs/room/day</t>
  </si>
  <si>
    <t> AGREEMENT VALIDITY: 02 JANUARY 2015 to  29 DECEMBER 2015</t>
  </si>
  <si>
    <t>JAKARTA</t>
  </si>
  <si>
    <t>3. The above Static Rates are NON-COMMISSIONABLE.</t>
  </si>
  <si>
    <t>The above static room rates are applicable for PERTAMINA only</t>
  </si>
  <si>
    <t>MILLENNIUM SIRIH JAKARTA</t>
  </si>
  <si>
    <t>Jl. Fachrudin No. 3 Kampung Bali</t>
  </si>
  <si>
    <t>Jakarta Pusat 10250</t>
  </si>
  <si>
    <t xml:space="preserve">T. 021-230 3636 F. 021-230 0028 </t>
  </si>
  <si>
    <t>Millennium Club</t>
  </si>
  <si>
    <t>Selviana Zainuddin- ADoS- 0818 165 656</t>
  </si>
  <si>
    <t>Senator Suite Sgl/Dbl</t>
  </si>
  <si>
    <t> Laundry Rate Rp. 85.000,- net/day/6 pcs</t>
  </si>
  <si>
    <t xml:space="preserve">selviana.zainuddin@millenniumjkt.com </t>
  </si>
  <si>
    <t>selviana.zainuddin@gmail.com</t>
  </si>
  <si>
    <t xml:space="preserve">BEST WESTERN GRAND PALACE  </t>
  </si>
  <si>
    <t>Jl. Benyamin Suaeb Blok A5 Kemayoran</t>
  </si>
  <si>
    <t>KEMAYORAN JAKARTA</t>
  </si>
  <si>
    <t>Jakarta Pusat 10630</t>
  </si>
  <si>
    <t>T. 021-65853888 F. 02165850999</t>
  </si>
  <si>
    <t>Super Deluxe Sgl/Dbl</t>
  </si>
  <si>
    <t>reservation@bwgrandpalace.com</t>
  </si>
  <si>
    <t> Internet access in all guest room</t>
  </si>
  <si>
    <t> Extra Bed including One (1) Person of Breakfast IDR 350,000 net</t>
  </si>
  <si>
    <t>Suharyono- Sales Manager</t>
  </si>
  <si>
    <t> Additional Breakfast Per Person IDR 180,000 net</t>
  </si>
  <si>
    <t>sales.suharyono@bwgrandpalace.com</t>
  </si>
  <si>
    <t> All rates valid from 1 January – 30 December 2015</t>
  </si>
  <si>
    <t>Best Western Group</t>
  </si>
  <si>
    <t>BEST WESTERN HARISTON PLUIT</t>
  </si>
  <si>
    <t xml:space="preserve">JL. Terusan Bandengan Utara No.1 </t>
  </si>
  <si>
    <t> Extra Bed including One (1) Person of Breakfast IDR 250,000 net</t>
  </si>
  <si>
    <t>Penjaringan Pejagalan, North Jakarta</t>
  </si>
  <si>
    <t> Additional Breakfast Per Person IDR 75,000 net</t>
  </si>
  <si>
    <t>T : +62 21 6660 2277 | F : +62 21 6660 5533</t>
  </si>
  <si>
    <t>www.bwhariston.com</t>
  </si>
  <si>
    <t>reservation@bwhariston.com</t>
  </si>
  <si>
    <t xml:space="preserve">BEST WESTERN MANGGA DUA HOTEL </t>
  </si>
  <si>
    <t>Jl. Mangga Dua Abdad No. 111</t>
  </si>
  <si>
    <t>&amp; RESIDENCE, JAKARTA</t>
  </si>
  <si>
    <t>Jakarta 10730</t>
  </si>
  <si>
    <t> Additional Breakfast Per Person IDR 160,000 net</t>
  </si>
  <si>
    <t>T : +62 21 6122 999 | F : +62 21 6220 1133</t>
  </si>
  <si>
    <t>www.bwmanggaduahotel.com</t>
  </si>
  <si>
    <t>reservation@bwmanggaduahotel.com</t>
  </si>
  <si>
    <t>BEST WESTERN PREMIER THE HIVE</t>
  </si>
  <si>
    <t>Jalan DI Panjaitan Kav 3-4, Cawang</t>
  </si>
  <si>
    <t>East Jakarta 13340</t>
  </si>
  <si>
    <t> Additional Breakfast Per Person IDR 150,000 net</t>
  </si>
  <si>
    <t>T : +62 21 2982 1900 | F : +62 21 2982 1800</t>
  </si>
  <si>
    <t> Compulsory LUNCH/DINNER (per person) IDR 200,000 net</t>
  </si>
  <si>
    <t>www.bwpremierthehive.com</t>
  </si>
  <si>
    <t>Corner Suite</t>
  </si>
  <si>
    <t>reservation@bwpremierthehive.com</t>
  </si>
  <si>
    <t>BEST WESTERN MEGA KUNINGAN,</t>
  </si>
  <si>
    <t>JL. Mega Kuningan Timur II No. 1</t>
  </si>
  <si>
    <t>Kawasan Mega Kuningan, Jakarta</t>
  </si>
  <si>
    <t> Additional Breakfast Per Person IDR 90,000 net</t>
  </si>
  <si>
    <t>T : +62 21 2920 1234 | F : +62 21 3006 6066</t>
  </si>
  <si>
    <t>www.bwmegakuningan.com</t>
  </si>
  <si>
    <t>reservation@bwmegakuningan.com</t>
  </si>
  <si>
    <t>Contract rate belum ditanda tangan</t>
  </si>
  <si>
    <t>*Room rate are inclusive of 21% government tax &amp; service charge</t>
  </si>
  <si>
    <t>*Room rate are inclusive breakfast for 2 pax</t>
  </si>
  <si>
    <t>Business Suite Sgl/Dbl</t>
  </si>
  <si>
    <t>Excecutive Suite Sgl/Dbl</t>
  </si>
  <si>
    <t>LUMIRE JAKARTA</t>
  </si>
  <si>
    <t>Jl.Senen Raya 135 Jakrta 10410</t>
  </si>
  <si>
    <t>Tpl. 021-3442828</t>
  </si>
  <si>
    <t>Fax. 021-3442929</t>
  </si>
  <si>
    <t>Excecutive Sgl/Dbl</t>
  </si>
  <si>
    <t>*Internet 24 hours only for Deluxe, Executive and Suite</t>
  </si>
  <si>
    <t>www.lumirehotel.com</t>
  </si>
  <si>
    <t>*Laundry Rate Rp. ,- net/day/room</t>
  </si>
  <si>
    <t>asti.listyani@lumirehotel.com</t>
  </si>
  <si>
    <t>*Valid, 2 Jan s.d 29 Des 2015</t>
  </si>
  <si>
    <t>USD 120</t>
  </si>
  <si>
    <t>ALILA JAKARTA</t>
  </si>
  <si>
    <t>Jl.Pecenongan Kav 7-17 Jakarta 10120</t>
  </si>
  <si>
    <t>USD 190++</t>
  </si>
  <si>
    <t>Tlp. 021-2316008 / Fax. 021-2316007</t>
  </si>
  <si>
    <t>Excecutive Room</t>
  </si>
  <si>
    <t>USD 210++</t>
  </si>
  <si>
    <t>jakarta@alilahotels.com</t>
  </si>
  <si>
    <t xml:space="preserve">Excecutive Premeir </t>
  </si>
  <si>
    <t>USD 250++</t>
  </si>
  <si>
    <t>www.alilahotels.com</t>
  </si>
  <si>
    <t>USD 290++</t>
  </si>
  <si>
    <t> Additonal Extra Bed Rp 450.000</t>
  </si>
  <si>
    <t>srizky@alilahotels.com</t>
  </si>
  <si>
    <t>Club Suite</t>
  </si>
  <si>
    <t>USD 420++</t>
  </si>
  <si>
    <t> Laundry package (4 pcs) Rp /day</t>
  </si>
  <si>
    <t>Shara Rizky - 081280168799</t>
  </si>
  <si>
    <t>Alila Suite</t>
  </si>
  <si>
    <t> Validity 02 Jan - 30 Dec 2015</t>
  </si>
  <si>
    <t>ASTON MARINA ANCOL JAKARTA</t>
  </si>
  <si>
    <t xml:space="preserve">Jl.Lodan Raya No 2A </t>
  </si>
  <si>
    <t>1 Bedroom Residence</t>
  </si>
  <si>
    <t>Jakarta 14430</t>
  </si>
  <si>
    <t>1 Bedroom Residence Deluxe</t>
  </si>
  <si>
    <t>Tlp. 021-69837120</t>
  </si>
  <si>
    <t>2 Bedroom Residence</t>
  </si>
  <si>
    <t>Fax. 021-69837140</t>
  </si>
  <si>
    <t>2 Bedroom Residence Deluxe</t>
  </si>
  <si>
    <t>sm1@astonmarinaancol.com</t>
  </si>
  <si>
    <t> Laundry Package Rp. 50.000net/set (5pcs)</t>
  </si>
  <si>
    <t>www.AstonMarinaAncol.com</t>
  </si>
  <si>
    <t> Extra Bed IDR 350.000 nett/room/night</t>
  </si>
  <si>
    <t> Additional Breakfast IDR 95,000 net/pax</t>
  </si>
  <si>
    <t> Room rate valid from January 03 – December 28, 2015</t>
  </si>
  <si>
    <t>ASTON AT KUNINGAN SUITE</t>
  </si>
  <si>
    <t>Jl. Setiabudi Utara, Kuningan, Jakarta 12910</t>
  </si>
  <si>
    <t>1 Bed Room</t>
  </si>
  <si>
    <t>(APARTEMENT) JAKARTA</t>
  </si>
  <si>
    <t>T. 021-5260260 F. 021- 5260285</t>
  </si>
  <si>
    <t>2 Bed Room</t>
  </si>
  <si>
    <t>www.TheKuninganSuite.com</t>
  </si>
  <si>
    <t>3 Bed Room</t>
  </si>
  <si>
    <t>info@thekuningansuites.com</t>
  </si>
  <si>
    <t> Additional breakfast IDR. 128.000 Nett</t>
  </si>
  <si>
    <t> Extra Bed not Available</t>
  </si>
  <si>
    <t> New Year Surcharge Rp 300.000 on 31 December</t>
  </si>
  <si>
    <t>ASTON PLUIT HOTEL &amp; RESIDENCE</t>
  </si>
  <si>
    <t>Jl. Pluit Selatan No. 1 Jakarta Utara 14450</t>
  </si>
  <si>
    <t>T. 021 - 6660 3377 F. 021 - 6660 7585</t>
  </si>
  <si>
    <t>info@astonpluit.com</t>
  </si>
  <si>
    <t>www.archipelagointernational.com</t>
  </si>
  <si>
    <t> Extra Bed Rp. 320.000</t>
  </si>
  <si>
    <t>Peak Season Period &amp; Surcharge Christmas Rp. 150.000 (24-25 December 2014)</t>
  </si>
  <si>
    <t>Peak Season Period &amp; Surcharge New Year Rp. 150.000 (29-31 December 2014)</t>
  </si>
  <si>
    <t>Lunch Price 170.000 Dinner Price 170.000</t>
  </si>
  <si>
    <t>ASTON PRIORITY SIMATUPANG</t>
  </si>
  <si>
    <t>Jl. Let. Jend. T.B. Simatupang Kav. 9 Kebagusan</t>
  </si>
  <si>
    <t>JAKARTA SELATAN</t>
  </si>
  <si>
    <t>South Jakarta 12520</t>
  </si>
  <si>
    <t>p. +62 21 7883 8777 f. +62 21 7883 9777</t>
  </si>
  <si>
    <t>Premier</t>
  </si>
  <si>
    <t>SimatupangDOSM@AstonHotelsAsia.com</t>
  </si>
  <si>
    <t>Deluxe Premier</t>
  </si>
  <si>
    <t>www.Simatupang.AstonHotelsAsia.com</t>
  </si>
  <si>
    <t> Rates quoted are including 2 ABF &amp; all standard benefits</t>
  </si>
  <si>
    <t>Extra Bed Charge Rp. 300.000</t>
  </si>
  <si>
    <t>Governor Suite</t>
  </si>
  <si>
    <t> Room rate valid from February 01 – December 31, 2015</t>
  </si>
  <si>
    <t>GRAND WHIZ KELAPA GADING</t>
  </si>
  <si>
    <t>Jl. Bukit Gading Raya Kav. 1</t>
  </si>
  <si>
    <t>Kelapa Gading, Jakarta Utara 14240</t>
  </si>
  <si>
    <t>T. 021-45873355 / F. 021-45873200</t>
  </si>
  <si>
    <t>www.grandwhizkelapagading.com</t>
  </si>
  <si>
    <t> Additonal breakfast Rp 75.000/day</t>
  </si>
  <si>
    <t> Laundry package (6 pcs) Rp 80.000/day</t>
  </si>
  <si>
    <t> Room rate valid from January 02 – December 30, 2015</t>
  </si>
  <si>
    <t>WHIZ PRIME KELAPA GADING</t>
  </si>
  <si>
    <t>Jl. Raya Boulevard Barat, Kelapa Gading</t>
  </si>
  <si>
    <t>Jakarta Utara</t>
  </si>
  <si>
    <t>Suite (3 Bedroom)</t>
  </si>
  <si>
    <t> Room rate valid from January 01 – December 29, 2015</t>
  </si>
  <si>
    <t>T. 021-24520101</t>
  </si>
  <si>
    <t>reservation.kelapagading@whizprime.com</t>
  </si>
  <si>
    <t>MORRISSEY JAKARTA</t>
  </si>
  <si>
    <t>Jl. KH. Wahid Hasyim No. 70</t>
  </si>
  <si>
    <t>Terms and conditions:</t>
  </si>
  <si>
    <t>Menteng, Jakarta 10340</t>
  </si>
  <si>
    <t>Studio Executive</t>
  </si>
  <si>
    <t xml:space="preserve"> The above room rates, meeting package and additional charges are inclusive of service </t>
  </si>
  <si>
    <t>T. 021-29933333 / 305 F. 021-29933332</t>
  </si>
  <si>
    <t>1 Bedroom Executive</t>
  </si>
  <si>
    <t>charge and government tax.</t>
  </si>
  <si>
    <t>sales.wh@iammorrissey.com</t>
  </si>
  <si>
    <t>1 BedroomDeluxe</t>
  </si>
  <si>
    <t> The above rates are fully furnished and fully serviced.</t>
  </si>
  <si>
    <t>2 Bedroom Executive</t>
  </si>
  <si>
    <t> The above rates include utilities charges (electricity and water).</t>
  </si>
  <si>
    <t>Arke- Sales Manager- Hp. 08552317129</t>
  </si>
  <si>
    <t> The above rates include swimming pool &amp; gym facilities  The above rates include Parking space</t>
  </si>
  <si>
    <t>arke.i@iammorrissey.com</t>
  </si>
  <si>
    <t xml:space="preserve"> Daily rates include daily breakfast for registered tenants at Klasse Café or designated </t>
  </si>
  <si>
    <t>breakfast area.</t>
  </si>
  <si>
    <t> Advance payment is required upon check-in.</t>
  </si>
  <si>
    <t> The incidental deposit are required upon check-in and extension stay.</t>
  </si>
  <si>
    <t> Confirmed units are subject to availability.</t>
  </si>
  <si>
    <t> All other terms and condition are stated in the Confirmation Letter upon reservation.</t>
  </si>
  <si>
    <t> Extra Bed Rp. 605.000,- ++</t>
  </si>
  <si>
    <t> The above rates valid from 02/01/2015 until 12/29/2015, subject to change without prior notice.</t>
  </si>
  <si>
    <t>SANTIKA PREMIERE JAKARTA</t>
  </si>
  <si>
    <t>Jl. Aipda KS Tubun No. 7</t>
  </si>
  <si>
    <t>Slipi Jakarta 11000</t>
  </si>
  <si>
    <t>Club Premiere</t>
  </si>
  <si>
    <t>T. 021-5330350,5361777</t>
  </si>
  <si>
    <t>F. 021-5483457</t>
  </si>
  <si>
    <t> Free Internet connection/WIFI</t>
  </si>
  <si>
    <t>salesmarketing@jakartapremiere.santika.com</t>
  </si>
  <si>
    <t> Room rate valid from January 02 – December 29, 2015</t>
  </si>
  <si>
    <t>Ari Parmawati (Sales Executive)</t>
  </si>
  <si>
    <t xml:space="preserve">Hp. 08174903000 </t>
  </si>
  <si>
    <t>ariparmawati@jakartapremiere.santika.com</t>
  </si>
  <si>
    <t>LE GRANDEUR JAKARTA</t>
  </si>
  <si>
    <t>Jl. Mangga Dua Raya Jakarta 10730</t>
  </si>
  <si>
    <t>Tel (62-21)6128811 Fax (62-21)6128822</t>
  </si>
  <si>
    <t xml:space="preserve">Executive Club </t>
  </si>
  <si>
    <t> Extra Bed Rp. 450.000,- net</t>
  </si>
  <si>
    <t>Hp. 0812 8825 4989</t>
  </si>
  <si>
    <t xml:space="preserve">Emperor / Empress Suite </t>
  </si>
  <si>
    <t xml:space="preserve">tia@legrandeurhotels.com       </t>
  </si>
  <si>
    <t xml:space="preserve">Imperial Suite </t>
  </si>
  <si>
    <t>KARTIKA CHANDRA JAKARTA</t>
  </si>
  <si>
    <t>Jl. Gatot Subroto, Jakarta 12060</t>
  </si>
  <si>
    <t>T. 021-5251008,5205000</t>
  </si>
  <si>
    <t>F. 021-5204238</t>
  </si>
  <si>
    <t>Grand Deluxe B Without Bathtub Sgl/Dbl</t>
  </si>
  <si>
    <t>kcha@idola.net.id</t>
  </si>
  <si>
    <t>Grand Deluxe A With Bathtub Sgl/Dbl</t>
  </si>
  <si>
    <t> Room rate valid from 1 January -  30 December 2015</t>
  </si>
  <si>
    <t>www.kartikachandra.com</t>
  </si>
  <si>
    <t>Executive Room Sgl/Dbl</t>
  </si>
  <si>
    <t>Diman- Marketing Manager- 0811974802</t>
  </si>
  <si>
    <t>Royal Prince / Prince</t>
  </si>
  <si>
    <t>ARYADUTA JAKARTA</t>
  </si>
  <si>
    <t>Jl. Prapatan 44-48 Jakarta 10110</t>
  </si>
  <si>
    <t>T. 021-23521234 F. 021-23518686</t>
  </si>
  <si>
    <t>www.aryaduta.com</t>
  </si>
  <si>
    <t>reservation.jakarta@aryaduta.com</t>
  </si>
  <si>
    <t> Laundry price will be discounted 50% from publish rate</t>
  </si>
  <si>
    <t>Deluxe Club Sgl</t>
  </si>
  <si>
    <t>Rizky Ahmad- Sales Manager</t>
  </si>
  <si>
    <t>Deluxe Club Dbl</t>
  </si>
  <si>
    <t>Hp. 081329274457, 08164873941</t>
  </si>
  <si>
    <t>Signature Superior Club Sgl</t>
  </si>
  <si>
    <t>rizky.ahmad@aryaduta.com</t>
  </si>
  <si>
    <t>Signature Superior Club Dbl</t>
  </si>
  <si>
    <t>Signature Deluxe Club Sgl</t>
  </si>
  <si>
    <t>Signature Deluxe Club Dbl</t>
  </si>
  <si>
    <t>Signature Junior Suite Sgl</t>
  </si>
  <si>
    <t>Signature Junior Suite Dbl</t>
  </si>
  <si>
    <t>Business Suite Sgl</t>
  </si>
  <si>
    <t>Business Suite Dbl</t>
  </si>
  <si>
    <t>Ambasador Suite Sgl</t>
  </si>
  <si>
    <t>Ambasador Suite Dbl</t>
  </si>
  <si>
    <t>AMAROOSSA COSMO JAKARTA</t>
  </si>
  <si>
    <t>Jl. Pangeran Antasari No. 9A-B Jakarta</t>
  </si>
  <si>
    <t>T. 021-75965000</t>
  </si>
  <si>
    <t xml:space="preserve"> The contract rate not valid on Long Weekend, School Holiday, Lebaran Holiday, </t>
  </si>
  <si>
    <t>Christmas Holiday &amp; New Year</t>
  </si>
  <si>
    <t> Room rate valid from 1 March 2015 – 28 February, 2016</t>
  </si>
  <si>
    <t>Kagum Group</t>
  </si>
  <si>
    <t>#</t>
  </si>
  <si>
    <t>PURI CASABLANCA RESIDENCE</t>
  </si>
  <si>
    <t xml:space="preserve">Jl. Puri Casablanca No.1 </t>
  </si>
  <si>
    <t>*The nett rates indicate inclusive of 10% Government tax charge</t>
  </si>
  <si>
    <t>Kuningan Jakarta 12870</t>
  </si>
  <si>
    <t>*Valid until 31 Des 2012</t>
  </si>
  <si>
    <t>Telp : (021) 30038888</t>
  </si>
  <si>
    <t>Benefit :</t>
  </si>
  <si>
    <t>Fax : (021) 30038999</t>
  </si>
  <si>
    <t>*Buffet breakfast for 1 person</t>
  </si>
  <si>
    <t>reservation@puricasablanca.com</t>
  </si>
  <si>
    <t>*Daily houskeeping</t>
  </si>
  <si>
    <t>Sales Manager (Roro Evie) 08128941641</t>
  </si>
  <si>
    <t>*Gas, electricity and water</t>
  </si>
  <si>
    <t>*Free Internet connection</t>
  </si>
  <si>
    <t>HARRIS HOTEL TEBET JAKARTA</t>
  </si>
  <si>
    <t>Jakarta Sales Office :</t>
  </si>
  <si>
    <t>Harris Room</t>
  </si>
  <si>
    <t>K-Link Tower, 25th Floor Suite B</t>
  </si>
  <si>
    <t>Harris Suite</t>
  </si>
  <si>
    <t>Jl. Jend. Gatot Subroto Kav. 59A</t>
  </si>
  <si>
    <t>HARRIS SUITES FX SUDIRMAN JAKARTA</t>
  </si>
  <si>
    <t>Jakarta 12950</t>
  </si>
  <si>
    <t>T. 021-52960492 F. 021-52960491</t>
  </si>
  <si>
    <t>sales-jakarta@tauzia.com</t>
  </si>
  <si>
    <t> Room rate valid from 1 January - 30 December 2015</t>
  </si>
  <si>
    <t xml:space="preserve">HARRIS HOTEL and CONVENTION </t>
  </si>
  <si>
    <t>Tauzia Group</t>
  </si>
  <si>
    <t>KELAPA GADING JAKARTA</t>
  </si>
  <si>
    <t>Indra Prakarsa- Corporate sales Manager</t>
  </si>
  <si>
    <t>Hp. 0821 1399 8919/ 0811 8164 766</t>
  </si>
  <si>
    <t>salesmgr6@tauzia.com</t>
  </si>
  <si>
    <t>THE MEDIA HOTEL &amp; TOWERS</t>
  </si>
  <si>
    <t>Jl. Gunung Sahari Raya No. 3 Jakarta 10720</t>
  </si>
  <si>
    <t>Classic</t>
  </si>
  <si>
    <t>T. 021-6263001 F. 021-6263011</t>
  </si>
  <si>
    <t>Premium</t>
  </si>
  <si>
    <t>info@themediahotel.com</t>
  </si>
  <si>
    <t>Towers</t>
  </si>
  <si>
    <t>www.themediahotel.com</t>
  </si>
  <si>
    <t> Extra Bed IDR 544.000 Nett</t>
  </si>
  <si>
    <t> Laundry package (6 pcs) IDR 90.000 /day, 4 pcs IDR 50.000, 2 pcs IDR 60.000</t>
  </si>
  <si>
    <t> Room rate valid from 1 January - 29 December 2015</t>
  </si>
  <si>
    <t>`</t>
  </si>
  <si>
    <t>Hotel Bintang 3  Jakarta</t>
  </si>
  <si>
    <t>PATRA JASA JAKARTA</t>
  </si>
  <si>
    <t>Jl. Jend. A Yani No.2 By Pass, Jakarta 10510</t>
  </si>
  <si>
    <t>T. 021-4211917,4240608 F. 021-4243720</t>
  </si>
  <si>
    <t>patra-jakarta@telkom.net.id</t>
  </si>
  <si>
    <t>reservation.jakarta@patra-jasa.com</t>
  </si>
  <si>
    <t>*Rates are not including laundry (Laundry max. 6 pcs Rp. 110.000,-)</t>
  </si>
  <si>
    <t xml:space="preserve">*Rates are not valid during festive period for Idul Fitri, Christmas and New Year and peak season </t>
  </si>
  <si>
    <t>Sukir- GM Hp. 081316666267</t>
  </si>
  <si>
    <t>*Validity: 15 January until 19 December 2015</t>
  </si>
  <si>
    <t>Endang Lestariningsih (sales &amp; Marketing )</t>
  </si>
  <si>
    <t>Patra Jasa Group</t>
  </si>
  <si>
    <t>Hp. 08129017944</t>
  </si>
  <si>
    <t>endang.lestari@patra-jasa.com</t>
  </si>
  <si>
    <t>endang_ln@yahoo.com</t>
  </si>
  <si>
    <t>MAXONE HOTEL SABANG JAKARTA</t>
  </si>
  <si>
    <t xml:space="preserve">Jl. KH. Agus Salim No. 24 (Jl. Sabang) </t>
  </si>
  <si>
    <t>Jakarta 10340</t>
  </si>
  <si>
    <t>Max Happiness</t>
  </si>
  <si>
    <t>The above static rates are INCLUSIVE 21% Service Charge and Government Tax</t>
  </si>
  <si>
    <t>T. 021-3166888 F. 021-3162333</t>
  </si>
  <si>
    <t>Valid for ALL Markets</t>
  </si>
  <si>
    <t>Reservation 081318267530</t>
  </si>
  <si>
    <t>Surcharge, Check-in / Stay on the following period (Per Room Per Night):</t>
  </si>
  <si>
    <t>reservation.maxonesabang@gmail.com</t>
  </si>
  <si>
    <t>► New Year’s Eve ► TBA</t>
  </si>
  <si>
    <t>TBA TBA</t>
  </si>
  <si>
    <t>Lina Marlina- Sales Reservation officer</t>
  </si>
  <si>
    <t>Airport Transfer Per Car Per One Way (Max. 3 Guests) Rp. 300,000
Net</t>
  </si>
  <si>
    <t>Hp. 081585012346, 082113268090</t>
  </si>
  <si>
    <t>Additional Breakfast Per Person Rp. 40,000
Net</t>
  </si>
  <si>
    <t>linam.mphg@gmail.com</t>
  </si>
  <si>
    <t>ASTON CENGKARENG CITY HOTEL &amp;</t>
  </si>
  <si>
    <t xml:space="preserve">Jl. Outer Ring Road, </t>
  </si>
  <si>
    <t>CONFERENCE CENTER JAKARTA</t>
  </si>
  <si>
    <t>Mutiara Taman Palem, Blok C1</t>
  </si>
  <si>
    <t>Cengkareng Jakarta Barat 11730</t>
  </si>
  <si>
    <t>T. 021 - 54356166 F. 021- 54356188</t>
  </si>
  <si>
    <t>Exec. Suite</t>
  </si>
  <si>
    <t> Extra Bed IDR 350.000 Nett/room/night</t>
  </si>
  <si>
    <t>info@AstonHotelCengkareng.com</t>
  </si>
  <si>
    <t> Additional Breakfast IDR 90.000 Nett/pax</t>
  </si>
  <si>
    <t>www.astonhotelcengkareng.com</t>
  </si>
  <si>
    <t> Additional Laundry Package Rp. ... net/set (4pcs)</t>
  </si>
  <si>
    <t> Complimentary Welcome Drink upon arrival</t>
  </si>
  <si>
    <t xml:space="preserve"> Aston Group </t>
  </si>
  <si>
    <t xml:space="preserve">Super Deluxe </t>
  </si>
  <si>
    <t>GRAND CEMARA HOTEL JAKARTA</t>
  </si>
  <si>
    <t>Jl. Cemara No. 1 Menteng</t>
  </si>
  <si>
    <t>USD 100</t>
  </si>
  <si>
    <t>Jakarta Pusat 10350</t>
  </si>
  <si>
    <t>T. 021-3908215/3149985</t>
  </si>
  <si>
    <t>Executive Superior Sgl</t>
  </si>
  <si>
    <t>USD 110</t>
  </si>
  <si>
    <t>F. 021-31924668/31924417</t>
  </si>
  <si>
    <t>Executive Superior Dbl</t>
  </si>
  <si>
    <t>grandcemara@gmail.com</t>
  </si>
  <si>
    <t>Executive Deluxe Sgl</t>
  </si>
  <si>
    <t> Rates quoted are including 1 or 2 ABF &amp; all standard benefits</t>
  </si>
  <si>
    <t>www.cemarahotel.com</t>
  </si>
  <si>
    <t>Executive Deluxe Dbl</t>
  </si>
  <si>
    <t> The above rates are inclusive wifi</t>
  </si>
  <si>
    <t>CONTRACT RATE Valid from: 01 January - 30 June 2015</t>
  </si>
  <si>
    <t>CEMARA HOTEL JAKARTA</t>
  </si>
  <si>
    <t>Jl. Wahid Hasyim No. 69 Jakarta</t>
  </si>
  <si>
    <t>T. 021-314750 F. 021-3147688</t>
  </si>
  <si>
    <t>Edy Purwanto- DoS - 08158894995</t>
  </si>
  <si>
    <t>edyedhoy@yahoo.com</t>
  </si>
  <si>
    <t>POMELOTEL JAKARTA</t>
  </si>
  <si>
    <t>Jl. Dukuh Patra Raya No. 28</t>
  </si>
  <si>
    <t>Kuningan Jakarta Selatan 12870</t>
  </si>
  <si>
    <t>Pomelo Suite</t>
  </si>
  <si>
    <t>T. 021-83709588 F. 021-83709589</t>
  </si>
  <si>
    <t>Pomelo Family Suite</t>
  </si>
  <si>
    <t>booking@pomeloteljkt.com</t>
  </si>
  <si>
    <t> Complementary WiFi internet connection in guestrooms, Hotel's lobby and restaurant</t>
  </si>
  <si>
    <t>M. Zuhridin (Didin)- DoS</t>
  </si>
  <si>
    <t>dos@pomelotejkt.com</t>
  </si>
  <si>
    <t>BLUE SKY PANDURATA JAKARTA</t>
  </si>
  <si>
    <t>Jl. Raden Saleh No. 12</t>
  </si>
  <si>
    <t>Jakarta 10330</t>
  </si>
  <si>
    <t>T. 021-3905205 / F. 021-3905206</t>
  </si>
  <si>
    <t>bluesky@bluesky-pandurata.com</t>
  </si>
  <si>
    <t xml:space="preserve"> Laundry package Rp. 26.700 (5 pcs)/room/day </t>
  </si>
  <si>
    <t>WHIZ CIKINI JAKARTA</t>
  </si>
  <si>
    <t>Jl. Cikini Raya No. 6 Jakarta</t>
  </si>
  <si>
    <t>Normal season</t>
  </si>
  <si>
    <t>T. 021-3909555 / 5710099</t>
  </si>
  <si>
    <t>Whiz Room</t>
  </si>
  <si>
    <t>reservation.cikini@whizhotels.com</t>
  </si>
  <si>
    <t>Peak season</t>
  </si>
  <si>
    <t xml:space="preserve"> Corporate rates are not valid on : lebaran period, Christmas-new years period &amp; </t>
  </si>
  <si>
    <t>Room</t>
  </si>
  <si>
    <t>national public holiday, school holiday</t>
  </si>
  <si>
    <t> Room rate valid from 1 January 2014 – 31 December 2015</t>
  </si>
  <si>
    <t>D'COZIE HOTEL BY PRASANTHI-BLOK M</t>
  </si>
  <si>
    <t>Jl. Sultan Hasanudin No.57 Melawai</t>
  </si>
  <si>
    <t>Jakarta Selatan 12160</t>
  </si>
  <si>
    <t>reservation@dcoziehotel.com</t>
  </si>
  <si>
    <t>Hotel contact : Fajar- Hotel Manager</t>
  </si>
  <si>
    <t> Complementary in romm internet access</t>
  </si>
  <si>
    <t>Hp. 087878603369</t>
  </si>
  <si>
    <t> Validity: 01 June until 29 December 2014</t>
  </si>
  <si>
    <t xml:space="preserve">Excecutive </t>
  </si>
  <si>
    <t xml:space="preserve"> Contract Rate would not be applicable during Idul Fitri, Christmas, </t>
  </si>
  <si>
    <t>Public Holliday , New Year and black out date period.</t>
  </si>
  <si>
    <t xml:space="preserve"> Daily Breakfast for 2 pax, </t>
  </si>
  <si>
    <t>d'ARCICI CEMPAKA PUTIH JAKARTA</t>
  </si>
  <si>
    <t>Jl. Letjend. Supapto No. 62 Cempaka Putih</t>
  </si>
  <si>
    <t>Jakarta 10520</t>
  </si>
  <si>
    <t>Arcici Suite</t>
  </si>
  <si>
    <t>T. 021-42882525 F. 021-42880098</t>
  </si>
  <si>
    <t>mktg_darcici@grandcempaka.co.id</t>
  </si>
  <si>
    <t>www.grandcempaka.co.id</t>
  </si>
  <si>
    <t> Validity: 01 January until 29 December 2015</t>
  </si>
  <si>
    <t>Euis Provitiarsih- SE</t>
  </si>
  <si>
    <t>Hp. 081808190677</t>
  </si>
  <si>
    <t>ARTOTEL THAMRIN JAKARTA</t>
  </si>
  <si>
    <t>Jl. Sunda No. 3 Jakarta Pusat 10350</t>
  </si>
  <si>
    <t>Studio 20</t>
  </si>
  <si>
    <t>T. 021-31925888 F. 021-31925999</t>
  </si>
  <si>
    <t>happening.thamrin@artotelindonesia.com</t>
  </si>
  <si>
    <t>reservation.thamrin@artotelindonesia.com</t>
  </si>
  <si>
    <t> Contract Rate would not valid during New Year period (29 Dec 2015 - 02 Jan 2016)</t>
  </si>
  <si>
    <t>Royce Sebastian- S&amp;M Manager</t>
  </si>
  <si>
    <t>Hp. 08119301954, 083892052179</t>
  </si>
  <si>
    <t>royce@artotelindonesia.com</t>
  </si>
  <si>
    <t>ASANA KAWANUA AEROWISATA</t>
  </si>
  <si>
    <t>Jl. Cempaka Putih Raya No. 120 Jakarta 10510</t>
  </si>
  <si>
    <t>The above rate inclusive of :</t>
  </si>
  <si>
    <t>T. 021-4248768 F. 0214242397</t>
  </si>
  <si>
    <t>www.aerowisatahotels.com</t>
  </si>
  <si>
    <t>Wisnu Aditya- GM - Hp. 081235678935</t>
  </si>
  <si>
    <t> Extra Bed Charge IDR 350.000 nett inc. 1 Breakfast</t>
  </si>
  <si>
    <t> Room rate valid from January 03 – December 20, 2015</t>
  </si>
  <si>
    <t>Aerowisata Hotel Group</t>
  </si>
  <si>
    <t>SWISS-BELINN AIRPORT JAKARTA</t>
  </si>
  <si>
    <t>Jl. Husein Sastranegara Sentra Benda No. 9</t>
  </si>
  <si>
    <t>Cengkareng, West Jakarta 15127</t>
  </si>
  <si>
    <t>1. The Hotel reserves the right to adjust the rate agreed within the contract period in the event</t>
  </si>
  <si>
    <t>T. 021-29440888 F. 021-29440777</t>
  </si>
  <si>
    <t xml:space="preserve"> of tax alterations by Government and Service Charge amendments.</t>
  </si>
  <si>
    <t>Bhakti Sulistiyantoro- Director of Sales</t>
  </si>
  <si>
    <t>Mobile: +62 8118 26769</t>
  </si>
  <si>
    <t>Extra Bed including One Breakfast Per Night Rp. 300,000</t>
  </si>
  <si>
    <t>dossiai@swiss-belhotel.com</t>
  </si>
  <si>
    <t>Hotel Bintang 2 Jakarta</t>
  </si>
  <si>
    <t>NEO HOTEL CIDENG JAKARTA</t>
  </si>
  <si>
    <t>Jl. Cideng Timur No. 58 Jakarta - Indonesia</t>
  </si>
  <si>
    <t>T. 021- 348 349 33 F. 021 - 348 349 38</t>
  </si>
  <si>
    <t>CidengInfo@neohotels.com</t>
  </si>
  <si>
    <t>www.neohotels.com</t>
  </si>
  <si>
    <t xml:space="preserve"> Extra Bed Charge IDR 300.000 </t>
  </si>
  <si>
    <t xml:space="preserve"> Peak Season Period &amp; Surcharge : Christmas Rp. 300.000 (24-25 December 2015), New Year Rp. 300.000 </t>
  </si>
  <si>
    <t>(29-31 December 2016)</t>
  </si>
  <si>
    <t>CONTRACT RATE Valid from: 01 January - 30 December 2015</t>
  </si>
  <si>
    <t>NEO HOTEL TENDEAN JAKARTA</t>
  </si>
  <si>
    <t>Jl. Wolter Monginsidi no.131 Tendean</t>
  </si>
  <si>
    <t>Term and Condition:</t>
  </si>
  <si>
    <t>Jakarta - Selatan 12810</t>
  </si>
  <si>
    <t>T. 021 7226688 F.021-7226288</t>
  </si>
  <si>
    <t>TendeanSMM@neohotels.com</t>
  </si>
  <si>
    <t>High Season Period &amp; Surcharge Rp. 200.000net ( 24-25 dec &amp; 30 dec - 1 jan )</t>
  </si>
  <si>
    <t>Peak Season Period &amp; Surcharge Rp. 200, 000</t>
  </si>
  <si>
    <t>CONTRACT RATE Valid from: 01 January - 31 December 2015</t>
  </si>
  <si>
    <t>NEO HOTEL MELAWAI JAKARTA</t>
  </si>
  <si>
    <t>Jalan Panglima Polim Raya No. 15</t>
  </si>
  <si>
    <t>Jakarta Selatan - Indonesia</t>
  </si>
  <si>
    <t>T. 021- 9661400 F.021-29661388</t>
  </si>
  <si>
    <t>melawaiinfo@neohotels.com</t>
  </si>
  <si>
    <t> Extra Bed Charge (N/A)</t>
  </si>
  <si>
    <t xml:space="preserve"> Peak Season Period &amp; Surcharge : Christmas Rp.  (24-25 December 2015), New Year Rp. </t>
  </si>
  <si>
    <t>NEO HOTEL MANGGA DUA JAKARTA</t>
  </si>
  <si>
    <t>Jl. Gunung Sahari No. 1</t>
  </si>
  <si>
    <t>Rukan Mangga Dua Square</t>
  </si>
  <si>
    <t>Blok A No. 10-12/15-23 Jakarta</t>
  </si>
  <si>
    <t>T. 021-2961 8888 F. 021-2961 9999</t>
  </si>
  <si>
    <t> Extra Bed Charge (not available )</t>
  </si>
  <si>
    <t>manggaduasmm@neohotels.com</t>
  </si>
  <si>
    <t xml:space="preserve"> Peak Season Period &amp; Surcharge : Christmas Rp. 100.000 (24-25 December 2015), New Year Rp. 100.000 </t>
  </si>
  <si>
    <t>FAVE HOTEL WAHID HASYIM</t>
  </si>
  <si>
    <t>Jl. KH. Wahid Hasyim No.135</t>
  </si>
  <si>
    <t>Additional information :</t>
  </si>
  <si>
    <t>Jakarta Pusat 10240</t>
  </si>
  <si>
    <t>* Daily Breakfast for 2 pax</t>
  </si>
  <si>
    <t>*High season period on December 31, 2014 Rp 300.000</t>
  </si>
  <si>
    <t>*Complimentary WiFi in room</t>
  </si>
  <si>
    <t>*Valid from Jan 2 - Dec 28, 2015</t>
  </si>
  <si>
    <t>FAVE HOTEL KEMANG</t>
  </si>
  <si>
    <t>Jl. Kemang I No. 6</t>
  </si>
  <si>
    <t>Additional Information’s:</t>
  </si>
  <si>
    <t>Jakarta- 55165</t>
  </si>
  <si>
    <t> Daily Breakfast for 2 pax,  Complimentary WIFI in room</t>
  </si>
  <si>
    <t> Peak Season IDR</t>
  </si>
  <si>
    <t>31 December 2015 (New Year) 300,000, 31 December 2015 (New Year) 300,000</t>
  </si>
  <si>
    <t> Breakfast Price 60,000, Lunch Price 105,000, Dinner Price 105,000</t>
  </si>
  <si>
    <t> Validity : January 01 - 31 December 2015</t>
  </si>
  <si>
    <t>FAVE HOTEL PASAR BARU</t>
  </si>
  <si>
    <t>Jl. KH Samanhudi No. 26</t>
  </si>
  <si>
    <t>Central Jakarta 10710 - Indonesia</t>
  </si>
  <si>
    <t>T. 021- 3841212</t>
  </si>
  <si>
    <t> Extra Bed Charge IDR 180.000 OR USD 14</t>
  </si>
  <si>
    <t> Peak Season Period &amp; Surcharge : New Year IDR 150.000</t>
  </si>
  <si>
    <t>FAVEHOTEL PLUIT JUNCTION</t>
  </si>
  <si>
    <t>Jl. Pluit Selatan No.1</t>
  </si>
  <si>
    <t>Jakarta Utara 14450, Indonesia</t>
  </si>
  <si>
    <t>T. 021- 6670 000 F. 021-66607466</t>
  </si>
  <si>
    <t> Extra Bed Charge IDR 275.000 (available in deluxe room)</t>
  </si>
  <si>
    <t>pluitinfo@favehotels.com</t>
  </si>
  <si>
    <t xml:space="preserve"> Peak Season Period &amp; Surcharge : Christmas Rp. 200.000 (24-25 December 2015), New Year Rp. 200.000 </t>
  </si>
  <si>
    <t>(29-31 December 2015)</t>
  </si>
  <si>
    <t> Validity : January 03 - 28 December 2015</t>
  </si>
  <si>
    <t>FAVE HOTEL MELAWAI JAKARTA</t>
  </si>
  <si>
    <t>Jl. Melawai 4 No. 3-11, Melawai,</t>
  </si>
  <si>
    <t>Jakarta Selatan</t>
  </si>
  <si>
    <t>T. 021 – 29054888</t>
  </si>
  <si>
    <t>melawaismm@favehotels.com</t>
  </si>
  <si>
    <t>FAVE HOTEL LTC GLODOK JAKARTA</t>
  </si>
  <si>
    <t>LTC Glodok Building 8th Floor</t>
  </si>
  <si>
    <t>Jl. Hayam Wuruk No. 127 JakBar 11180</t>
  </si>
  <si>
    <t>T. 021-62318000 F. 021-62318001</t>
  </si>
  <si>
    <t>GlodokSMM@FaveHotels.com</t>
  </si>
  <si>
    <t>High Season Period &amp; Surcharge New year on 30/12/14-2/1/15 add charge IDR 150.000</t>
  </si>
  <si>
    <t> Validity : January 01 - 29 December 2015</t>
  </si>
  <si>
    <t>FAVE HOTEL PGC CILILITAN JAKARTA</t>
  </si>
  <si>
    <t>Gedung PGC, Jl. Mayjend Sutoyo No.76</t>
  </si>
  <si>
    <t>Jakarta 13640</t>
  </si>
  <si>
    <t>T. 021-80871433</t>
  </si>
  <si>
    <t>cililitansmm@favehotels.com</t>
  </si>
  <si>
    <t>Extra Bed Charge Rp.250.000,-nett include breakfast for 1 person</t>
  </si>
  <si>
    <t>Peak Season Period &amp; Surcharge:</t>
  </si>
  <si>
    <t>*New Year Surcharge Rp. 200.000,- on 31 Dec'13-01 Jan'14</t>
  </si>
  <si>
    <t>*New Year Surcharge Rp. 200.000,- on 31 Dec'14-01 Jan'15</t>
  </si>
  <si>
    <t>Contract Rates valid from 01 February - 29 December 2015</t>
  </si>
  <si>
    <t xml:space="preserve">FAVE HOTEL GATOT SUBROTO </t>
  </si>
  <si>
    <t>Jl. Kartika Chandra Kav A9 Jakarta</t>
  </si>
  <si>
    <t>T. 021-29419888 F. 021-29419900</t>
  </si>
  <si>
    <t>GatotsubrotoInfo@favehotels.com</t>
  </si>
  <si>
    <t> Peak Season Period &amp; Surcharge 31 December 2014 at IDR.150.000 net/room/night</t>
  </si>
  <si>
    <t> Additional Breakfast Charge Rp.50.000++</t>
  </si>
  <si>
    <t>Validity: 01 January - 31 December 2015</t>
  </si>
  <si>
    <t xml:space="preserve">FAVE HOTEL KELAPA GADING </t>
  </si>
  <si>
    <t>Jl. Gading Indah Raya No.8 Blok C-32,</t>
  </si>
  <si>
    <t>Jakarta</t>
  </si>
  <si>
    <t xml:space="preserve">T. 021- 451 4048 </t>
  </si>
  <si>
    <t>KelapaGadingInfo@favehotels.com</t>
  </si>
  <si>
    <t> High Season Period &amp; Surcharge, Peak Season Period &amp; Surcharge IDR 100.000</t>
  </si>
  <si>
    <t> Extra Bed IDR 300.000 Nett</t>
  </si>
  <si>
    <t>FAVE HOTEL PURI INDAH JAKARTA</t>
  </si>
  <si>
    <t>Jl. Kembang Abadi Raya No. 1 Jakarta Barat</t>
  </si>
  <si>
    <t>T. 021-5807711 F. 021-58354833</t>
  </si>
  <si>
    <t>puriindahinfo@favehotels.com</t>
  </si>
  <si>
    <t> Extra Bed Charge IDR 200.000 net inclusive breakfast only for Superior room</t>
  </si>
  <si>
    <t> Additional Breakfast Charge IDR 82.000 net</t>
  </si>
  <si>
    <t>GRIYADI BLUE PACIFIC</t>
  </si>
  <si>
    <t xml:space="preserve">Jl. Sultan Hassanudin No. 42 </t>
  </si>
  <si>
    <t>BENEFIT :</t>
  </si>
  <si>
    <t>Blok M - Jakarta 12160</t>
  </si>
  <si>
    <t>Deluxe Superior</t>
  </si>
  <si>
    <t>*Complimentary daily buffet breakfast for 1 persons at Solo Café</t>
  </si>
  <si>
    <t>T. 021-7228660 F. 021-7398548</t>
  </si>
  <si>
    <t>Deluxe Corner</t>
  </si>
  <si>
    <t>*Free of charge in room Wi-Fi 24 hours, welcome drink upon arrival</t>
  </si>
  <si>
    <t>Apriyanti - (Sales Executive)</t>
  </si>
  <si>
    <t>Blue Pacific</t>
  </si>
  <si>
    <t>TERMS AND CONDITIONS :</t>
  </si>
  <si>
    <t>Hp. 0813 16828484</t>
  </si>
  <si>
    <t>*Rate is inclusive of 21% government tax &amp; service charge</t>
  </si>
  <si>
    <t>sales@griyadibluepacifichotel.tk</t>
  </si>
  <si>
    <t>*Anny reservation will be confirmed based on room availability</t>
  </si>
  <si>
    <t>http://griyadibluepacifichotel.com</t>
  </si>
  <si>
    <t>*Check in time at 13.00 pm check out time at 12.00 noon</t>
  </si>
  <si>
    <t>ZODIAK @ MT HARYONO</t>
  </si>
  <si>
    <t>Jl. Otto Iskandardinata No. 60 Jakarta</t>
  </si>
  <si>
    <t>Hotel Bintang 4 Banten</t>
  </si>
  <si>
    <t>1 Bedroom</t>
  </si>
  <si>
    <t>2 Bedroom</t>
  </si>
  <si>
    <t>3 Bedroom</t>
  </si>
  <si>
    <t>SANTIKA PREMIERE BINTARO</t>
  </si>
  <si>
    <t>Jl. Prof. Dr. Satrio Blok B7/A3-01</t>
  </si>
  <si>
    <t>CBD Bintaro Jaya Kel. Pondok Jaya</t>
  </si>
  <si>
    <t>Kec. Podok Aren, Tangerang Selatan 15224</t>
  </si>
  <si>
    <t>T. 021-29868989 F. 021-29868988</t>
  </si>
  <si>
    <t>Public Holliday , New Year and black out date period and surcharge Rp. 50.000</t>
  </si>
  <si>
    <t>bintaropremiere@santika.com</t>
  </si>
  <si>
    <t>Ronny Priyambodo- DoS- 087775578985</t>
  </si>
  <si>
    <t xml:space="preserve"> Additional breakfast Rp. 110.000,- 1 pax, </t>
  </si>
  <si>
    <t>ronnypriyambodo@bintaropremiere.santika.com</t>
  </si>
  <si>
    <t xml:space="preserve"> Laundry package Rp. /room/day </t>
  </si>
  <si>
    <t> Validity : January 02 - 20 December 2015</t>
  </si>
  <si>
    <t>ASTON ANYER BEACH HOTEL</t>
  </si>
  <si>
    <t>Jl. Raya Karang Bolong KM 139, Kp. Kosambi</t>
  </si>
  <si>
    <t>SOFT OPENING RATES Valid from 2 Jan – 31 March 2015</t>
  </si>
  <si>
    <t>Desa Karang Surga, Kec. Cinagka</t>
  </si>
  <si>
    <t>Kab. Serang, Banten 42167</t>
  </si>
  <si>
    <t>Deluxe Ocean View-Balcony</t>
  </si>
  <si>
    <t>P. 62 254 8495060 F. 62 254 8495070</t>
  </si>
  <si>
    <t>Family Rooms</t>
  </si>
  <si>
    <t>anyerinfo@astonhotelsasia.com</t>
  </si>
  <si>
    <t>Suite Ocean View-Balcony</t>
  </si>
  <si>
    <t> Extra Bed Charge Rp. 250.000 net inc. b’fast</t>
  </si>
  <si>
    <t>CONTRACT RATES Valid from 1 April – 24 Dec 2015</t>
  </si>
  <si>
    <t> High Season Period &amp; Surcharge Rp. 150.000/day</t>
  </si>
  <si>
    <t> Validity : January 02 - 24 December 2015</t>
  </si>
  <si>
    <t>Hotel Bintang 3 Banten</t>
  </si>
  <si>
    <t>PATRA JASA ANYER BAECH RESORT</t>
  </si>
  <si>
    <t>Jl. Raya Karang Bolong, Bandulu Anyer 42466</t>
  </si>
  <si>
    <t>Standard Garden View</t>
  </si>
  <si>
    <t>Banten</t>
  </si>
  <si>
    <t>Standard Sea View</t>
  </si>
  <si>
    <t>Tlp. 0254-602700 Fax. 0254-600126</t>
  </si>
  <si>
    <t>Deluxe Sea View</t>
  </si>
  <si>
    <t>patraanl@indosat.net.id</t>
  </si>
  <si>
    <t>Superior Sea View</t>
  </si>
  <si>
    <t>*Rates are not including laundry (Laundry max. 6 pcs Rp. 100.000,-)</t>
  </si>
  <si>
    <t>Suite Sea View</t>
  </si>
  <si>
    <t>Matsyah- GM Hp. 081319511164</t>
  </si>
  <si>
    <t>ypningsih@gmail.com</t>
  </si>
  <si>
    <t>Yuli Purwoningsih- Sales Manager</t>
  </si>
  <si>
    <t>Hp. 081519117523</t>
  </si>
  <si>
    <t>SANTIKA BSD CITY SERPONG</t>
  </si>
  <si>
    <t xml:space="preserve">Jl. Pahlawan Seribu, BSD City-Serpong </t>
  </si>
  <si>
    <t>Tanggerang-Banten</t>
  </si>
  <si>
    <t>T. 021-29915999 F. 021-29915998</t>
  </si>
  <si>
    <t>bsd.city@santika.com</t>
  </si>
  <si>
    <t>Rascheline Cahyanida- Ast.Sales Manager</t>
  </si>
  <si>
    <t>Hp. 087823222151</t>
  </si>
  <si>
    <t> Validity : January 01 - 28 December 2015</t>
  </si>
  <si>
    <t xml:space="preserve">rascheline@bsdcity.santika.com </t>
  </si>
  <si>
    <t>SOLL MARINA SERPONG</t>
  </si>
  <si>
    <t>Jl. Raya Serpong Km. 7, Serpong Utara</t>
  </si>
  <si>
    <t>Corporate Rate</t>
  </si>
  <si>
    <t>TERMS &amp; CONDITIONS:</t>
  </si>
  <si>
    <t>Tangerang Selatan, Banten</t>
  </si>
  <si>
    <t xml:space="preserve"> The above quoted corporate rates are nett non commissionable and inclusive of 21% Government tax </t>
  </si>
  <si>
    <t>T. 021-53128281 F. 021-53128282</t>
  </si>
  <si>
    <t>and services.</t>
  </si>
  <si>
    <t>info@sollmarinahotel.com</t>
  </si>
  <si>
    <t> Group Rate minimum 15 Paying Rooms + 1 Complimentary Room</t>
  </si>
  <si>
    <t>www.sollmarinahotel.com</t>
  </si>
  <si>
    <t> Additional Breakfast Rp. 80.000,-nett/pax</t>
  </si>
  <si>
    <t>Group Rate</t>
  </si>
  <si>
    <t> Additional Extra Bed Rp. 250.000,-nett/pax</t>
  </si>
  <si>
    <t>Novi- Sales Executive</t>
  </si>
  <si>
    <t>VALUE ADDED BENEFIT</t>
  </si>
  <si>
    <t>Hp. 085252062380</t>
  </si>
  <si>
    <t> Daily buffet breakfast for maximum 2 (two) persons per room</t>
  </si>
  <si>
    <t>se1@sollmarinahotel.com</t>
  </si>
  <si>
    <t> Free Wi-Fi Internet access in the Room, Lobby and Restaurant</t>
  </si>
  <si>
    <t>Validity : January 1st – December 30th, 2015</t>
  </si>
  <si>
    <r>
      <t>Tia Yurinda</t>
    </r>
    <r>
      <rPr>
        <sz val="11"/>
        <color indexed="8"/>
        <rFont val="Arial"/>
        <family val="2"/>
      </rPr>
      <t xml:space="preserve"> |Sales Manager </t>
    </r>
  </si>
  <si>
    <t>TARIF HOTEL 2015 WILAYAH JAWA BARAT</t>
  </si>
  <si>
    <t>Hotel Wilayah Bogor</t>
  </si>
  <si>
    <t>ASTON BOGOR HOTEL &amp; RESORT</t>
  </si>
  <si>
    <t>The Jungle-Bogor, Nirwana-</t>
  </si>
  <si>
    <t>Residence, Jl. Dreded Pahlawan</t>
  </si>
  <si>
    <t>Bogor 16132</t>
  </si>
  <si>
    <t xml:space="preserve">Condotel 1 Bed Room </t>
  </si>
  <si>
    <t>T. 0251-8200300</t>
  </si>
  <si>
    <t xml:space="preserve">Condotel 1 Bed Room Deluxe </t>
  </si>
  <si>
    <t>F. 0251-8200500</t>
  </si>
  <si>
    <t xml:space="preserve">Condotel 2 Bed Room </t>
  </si>
  <si>
    <t>www.astonBogor.com</t>
  </si>
  <si>
    <t> Extra Bed IDR 450.000 Nett</t>
  </si>
  <si>
    <t> Additional breakfast IDR 110.000++</t>
  </si>
  <si>
    <t xml:space="preserve">ASTON IMPERIAL BEKASI HOTEL &amp; </t>
  </si>
  <si>
    <t>Jl. KH Noor Ali No. 177 Bekasi Barat, Jawa Barat</t>
  </si>
  <si>
    <t>Soft Opening Rate 01 Jan - 31 Mar 2015</t>
  </si>
  <si>
    <t>CONFRENCE CENTER</t>
  </si>
  <si>
    <t>T. 021-88968080 F. 021-8499009</t>
  </si>
  <si>
    <t>bekasiinfo@astonhotelsasia.com</t>
  </si>
  <si>
    <t>www.archpelago-international.com</t>
  </si>
  <si>
    <t> Extra Bed IDR 350.000 Nett</t>
  </si>
  <si>
    <t>Imperial Suite</t>
  </si>
  <si>
    <t>Contract Rate 01 Apr - 20 Dec 2015</t>
  </si>
  <si>
    <t>PALACE HOTEL PUNCAK CIPANAS</t>
  </si>
  <si>
    <t>Jl. Raya Cipanas, Puncak Jawa Barat</t>
  </si>
  <si>
    <t>T. 0263-524100 F. 0263-524102</t>
  </si>
  <si>
    <t>www.palacehotel.co.id</t>
  </si>
  <si>
    <t>info@palacehotel.co.id</t>
  </si>
  <si>
    <t> Complimentary internet access in all guest room</t>
  </si>
  <si>
    <t>reservation@palacehotel.co.id</t>
  </si>
  <si>
    <t> Extra Bed IDR 250.000 Nett</t>
  </si>
  <si>
    <t>Town House</t>
  </si>
  <si>
    <t>Christmas Holiday &amp; New Year (surcharge Rp. 250.000 net)</t>
  </si>
  <si>
    <t> Room rate valid from January 05 – December 2013, 2015</t>
  </si>
  <si>
    <t>PADJADJARAN SUITES BOGOR</t>
  </si>
  <si>
    <t>Jl. Raya Padjadjaran No. 17 Bogor</t>
  </si>
  <si>
    <t>T. 0251-8359000 F. 0251-8393990</t>
  </si>
  <si>
    <t>reservation@padjadjaransuites.com</t>
  </si>
  <si>
    <t>www.padjadjaransuites.com</t>
  </si>
  <si>
    <t> Room rate valid from January  – December 30, 2014</t>
  </si>
  <si>
    <t>ROYAL AMAROOSSA BOGOR</t>
  </si>
  <si>
    <t>Jl. Otto Iskandardinata No. 60, Bogor</t>
  </si>
  <si>
    <t>T. 0251-8354333 F. 0251-8351799</t>
  </si>
  <si>
    <t>royalbogor@amaroossahotel.com</t>
  </si>
  <si>
    <t>reservation.rab@amaroossahotel.com</t>
  </si>
  <si>
    <t> Extra Bed IDR 260.000 Nett</t>
  </si>
  <si>
    <t> Additional breakfast IDR 100.000 Nett</t>
  </si>
  <si>
    <t>contract rate dari KAGUM Group</t>
  </si>
  <si>
    <t>HARRIS HOTEL SENTUL CITY BOGOR</t>
  </si>
  <si>
    <t>HARRIS HOTEL CONVENTIONS PUNCAK BOGOR</t>
  </si>
  <si>
    <t>Unique Room</t>
  </si>
  <si>
    <t>BEKASI</t>
  </si>
  <si>
    <t>SANTIKA BOGOR</t>
  </si>
  <si>
    <t xml:space="preserve">Botani Squere </t>
  </si>
  <si>
    <t>Jl. Raya Padjadjaran,Bogor 16127</t>
  </si>
  <si>
    <t>T. 0251-8400707 / F. 0251-8400706</t>
  </si>
  <si>
    <t>bogor@santika.com</t>
  </si>
  <si>
    <t>reservation@bogor.santika.com</t>
  </si>
  <si>
    <t>sales@bogor.santika.com</t>
  </si>
  <si>
    <t>GRAND CEMPAKA RESORT BOGOR</t>
  </si>
  <si>
    <t>Jl. Raya Puncak Km. 17 Cipayung, Bogor</t>
  </si>
  <si>
    <t>T. 0251-8255155 F. 0251-8254582</t>
  </si>
  <si>
    <t>Marketing T. 0251-8258321 F. 0251-8254186</t>
  </si>
  <si>
    <t>gcr@grandcempakagroup.com</t>
  </si>
  <si>
    <t>Ismail- Sales Manager- 08126730766</t>
  </si>
  <si>
    <t>ismail@grandcempakagroup.com</t>
  </si>
  <si>
    <t>ARNAVA BOGOR HOTEL</t>
  </si>
  <si>
    <t>Jl. KH Soleh Iskandar No. 5 Bogor</t>
  </si>
  <si>
    <t>Telp. 0251 - 755 8113 Fax. 0251 - 7558113</t>
  </si>
  <si>
    <t>www.arnavabogorhotel.com</t>
  </si>
  <si>
    <t>reservation.arnavabogor@gmail.com</t>
  </si>
  <si>
    <t>Osya- Ast. Sales Manager Hp. 81287976400</t>
  </si>
  <si>
    <t>RUKUN SENIOR LIVING BOGOR</t>
  </si>
  <si>
    <t>Jl. Raya Babakan Madang No. 99 Sentul</t>
  </si>
  <si>
    <t>Ideal Suite</t>
  </si>
  <si>
    <t>Bogor 16810</t>
  </si>
  <si>
    <t>T. 021-87951525 F. 021-87951524</t>
  </si>
  <si>
    <t>Supreme Suite</t>
  </si>
  <si>
    <t>info@rukunseniorliving.com</t>
  </si>
  <si>
    <t>Eva Rangkuti- SMM</t>
  </si>
  <si>
    <t> Complimentary Internet Access in the room.</t>
  </si>
  <si>
    <t>evarangkuti@rukunseniorliving.com</t>
  </si>
  <si>
    <t>Dewi Suryani- SES</t>
  </si>
  <si>
    <t>dewi@rukunseniorliving.com</t>
  </si>
  <si>
    <t>Telp sales : 081337517325 / 087873803684</t>
  </si>
  <si>
    <t>NEO+ GREEN SAVANA SENTUL CITY BOGOR</t>
  </si>
  <si>
    <t>Jl. Siliwangi No 1, Sentul City Bogor 16810</t>
  </si>
  <si>
    <t>T. 021- 29210831 F. 021 – 29210837</t>
  </si>
  <si>
    <t>Standard Pool Access</t>
  </si>
  <si>
    <t>sentulsmm@neohotels.com</t>
  </si>
  <si>
    <t>Standard Pool View</t>
  </si>
  <si>
    <t>Extra Bed Charge Rp. 275,000 net include 1 breakfast for I person</t>
  </si>
  <si>
    <t>High Season Period &amp; Surcharge (31 December 2015 – 1 January 2016) Rp. 300,000/room/night</t>
  </si>
  <si>
    <t>Black out date Period 29 December 2016 &amp; 29 – 31 July 2016</t>
  </si>
  <si>
    <t>CONTRACT RATE Valid from: 01 February – 29 December 2015</t>
  </si>
  <si>
    <t>FAVE HOTEL PADJADJARAN BOGOR</t>
  </si>
  <si>
    <t>JL. Cidangiang No.1 – Bogor, West Java</t>
  </si>
  <si>
    <t>T. 0251 835 6100</t>
  </si>
  <si>
    <t>Bogorinfo@favehotels.com</t>
  </si>
  <si>
    <t>High Season Period &amp; Surcharge Rp. 200.000net ( 24-25 December &amp; 30 December 2015 – 1 January 2016 )</t>
  </si>
  <si>
    <t>Contract Rates valid from 01 January - 31 December 2015</t>
  </si>
  <si>
    <t>FAVE HOTEL JABABEKA CIKARANG</t>
  </si>
  <si>
    <t xml:space="preserve">Jl. Niaga Raya Lot CC 3 B Kawasan Industri </t>
  </si>
  <si>
    <t>Soft Opening Rate 12 Jan 2014- 31 Mar 2015</t>
  </si>
  <si>
    <t>Jababeka II Cikarang 17350 Jawa Barat</t>
  </si>
  <si>
    <t>T. 021-28518888 F. 021-28518999</t>
  </si>
  <si>
    <t>jababekainfo@favehotels.com</t>
  </si>
  <si>
    <t> Extra Bed n/a</t>
  </si>
  <si>
    <t>WHIZ PRIME CIFEST CIKARANG</t>
  </si>
  <si>
    <t>Jl. Cibarusah raya South Cikarang</t>
  </si>
  <si>
    <t>Bekasi, Jawa Barat</t>
  </si>
  <si>
    <t>T. 021-29619090 F. 021-29619191</t>
  </si>
  <si>
    <t> Additonal breakfast Rp /day</t>
  </si>
  <si>
    <t> Laundry package (6 pcs) Rp /day</t>
  </si>
  <si>
    <t> Room rate valid from January 01 – December 31, 2015</t>
  </si>
  <si>
    <t>Hotel Bintang 5 Bandung</t>
  </si>
  <si>
    <t>PRAMA GRAND PREANGER BANDUNG</t>
  </si>
  <si>
    <t>Jl.Asia Afrika 81 Bandung 40111</t>
  </si>
  <si>
    <t>Tlp. 022-4231631 / Fax. 022-4230034</t>
  </si>
  <si>
    <t> Breakfast for 1 or 2 person, 21 % government tax and service charge,</t>
  </si>
  <si>
    <t>info@preanger.aerowisata.com</t>
  </si>
  <si>
    <t> Laundry Rp 100.000,- (5 pcs) 1 shirt/blouse, 1 trouser/skirt, 2 pcs underwear / socks</t>
  </si>
  <si>
    <t>www.preanger.aerowisata.com</t>
  </si>
  <si>
    <t>Sales &amp; Marketing (Dede Irwan Siswandi)</t>
  </si>
  <si>
    <t>HP. 081320455130</t>
  </si>
  <si>
    <t> Additional Breakfast for 1 (one) Person Rp  75,000</t>
  </si>
  <si>
    <t> Extra Bed Charge IDR 300.000 nett inc. 1 Breakfast</t>
  </si>
  <si>
    <t>dede.irwan@aerowisatahotels.com</t>
  </si>
  <si>
    <t> Room rate valid from January 03 – December 27, 2015</t>
  </si>
  <si>
    <t>THE PAPANDAYAN BANDUNG</t>
  </si>
  <si>
    <t>Jl. Gatot Subroto No. 83 Bandung 40262</t>
  </si>
  <si>
    <t>Classic Sgl/Dbl</t>
  </si>
  <si>
    <t>T. 022-7310799 / F. 022- 7310988</t>
  </si>
  <si>
    <t>The Premeir Sgl/Dbl</t>
  </si>
  <si>
    <t>*Room rates are inclusive of 21%government tax &amp; service charge</t>
  </si>
  <si>
    <t>reservations@thepapandayan.com</t>
  </si>
  <si>
    <t>The Ambassador Club Sgl/Dbl</t>
  </si>
  <si>
    <t>*For the following 2013 holidays and peak season periods, a surcharge of IDR 500.000/room</t>
  </si>
  <si>
    <t>www.thepapandayan.com</t>
  </si>
  <si>
    <t>The Suite Sgl/Dbl</t>
  </si>
  <si>
    <t>night will be applied for : -long weekend, school holiday, idul fitri (lebaran)</t>
  </si>
  <si>
    <t>On request</t>
  </si>
  <si>
    <t>*weekday (Sunday-Thursday) and weekend (Friday-Saturday)</t>
  </si>
  <si>
    <t>Juli S. Noor (SSM- Jkt) Hp. 0818 167663</t>
  </si>
  <si>
    <t>*All the above rates includes buffet breakfast for 1 (one) or 2 (two) person based on single /</t>
  </si>
  <si>
    <t>ssm@thepapandayan.com</t>
  </si>
  <si>
    <t>double occupancy at pago restourant</t>
  </si>
  <si>
    <t>Putri Kencana (SSM- Bdg) Hp. 08112009698</t>
  </si>
  <si>
    <t>*Free internet access in guest rooms</t>
  </si>
  <si>
    <t>ssm1@thepapandayan.com</t>
  </si>
  <si>
    <t>*Additional breakfast Rp 150.000 &amp; Laundry Rp 200.000 (6 pcs)/day (non  accumulative)</t>
  </si>
  <si>
    <t>*Corporate rates are for the period of 2 January 2015 to December 27th, 2015</t>
  </si>
  <si>
    <t>PADMA BANDUNG</t>
  </si>
  <si>
    <t>Jl. Rancabenta No. 56-58</t>
  </si>
  <si>
    <t>Ciumbuleuit Bandung</t>
  </si>
  <si>
    <t>Deluxe Balcony Sgl/Dbl</t>
  </si>
  <si>
    <t>T. 022-2030333 / F. 022-2036633</t>
  </si>
  <si>
    <t>Premeir Sgl/Dbl</t>
  </si>
  <si>
    <t> 24 hours personalized butler service</t>
  </si>
  <si>
    <t>Hillside Studio sgl/Dbl</t>
  </si>
  <si>
    <t> Welcome drink upon arrival  Welcoming fruits basket in the room</t>
  </si>
  <si>
    <t>T. 021-72022859 / F. 021-7220506 (JKT)</t>
  </si>
  <si>
    <t>Gallery Suite Sgl/Dbl</t>
  </si>
  <si>
    <t> Free Internet service in your room  Daily Newspaper</t>
  </si>
  <si>
    <t>Uday- Salas Manager</t>
  </si>
  <si>
    <t>Premeir Suite Sgl/Dbl</t>
  </si>
  <si>
    <t> Free usage of Health Club &amp; Swimming Pool  Wake up call served with tea or coffee</t>
  </si>
  <si>
    <t>uday@padmahotelbandung.com</t>
  </si>
  <si>
    <t> Extra Bed is inclusive of 1 breakfast (Rp 550.000,-)</t>
  </si>
  <si>
    <t>Hp. 087885674837 / 08562211677</t>
  </si>
  <si>
    <t> Contract Rate would not be applicable during Idul Fitri, Christmas, Public Holliday ,</t>
  </si>
  <si>
    <t>New Year and black out date period.</t>
  </si>
  <si>
    <t>Laundry Rp 200.000,- (1 set 6 pcs) 1 shirt/blouse, 1 trouser/skirt, 2 pcs underwear / socks</t>
  </si>
  <si>
    <t>Room Request</t>
  </si>
  <si>
    <t>The company shall direct all reservations to 62 22 2030333 or direct fax 62 22 2036633</t>
  </si>
  <si>
    <t>or email : reservation@padmahotelbandung.com</t>
  </si>
  <si>
    <t>Validity Contract rate :  03 January 2015 to 20 Desember 2015.</t>
  </si>
  <si>
    <t> Contract Rate would not be applicable during Idul Fitri, Christmas, Public Holliday, Long Weekend,</t>
  </si>
  <si>
    <t>School Holiday, New Year and black out date period.</t>
  </si>
  <si>
    <t>BANDUNG</t>
  </si>
  <si>
    <t>Terms and Conditions :</t>
  </si>
  <si>
    <t>THE TRANS LUXURY HOTEL</t>
  </si>
  <si>
    <t>Jl. Gatot Subroto Kav. 289</t>
  </si>
  <si>
    <t>Corporate Rates</t>
  </si>
  <si>
    <t>Bandung – 40273</t>
  </si>
  <si>
    <t>Validity until 20 Dec 2015</t>
  </si>
  <si>
    <t>These rates are subject to 10% service charge and 11% Government tax, and are non-commissionable.</t>
  </si>
  <si>
    <t>T   : +62 22 8734 8888 / F   : +62 22 8734 9999</t>
  </si>
  <si>
    <t>reservation@thetranshotel.com</t>
  </si>
  <si>
    <t>Premier Club</t>
  </si>
  <si>
    <t>Agnes Isly (Event Coordinator)</t>
  </si>
  <si>
    <t>Celebrity Suite</t>
  </si>
  <si>
    <t>THE TRANS LUXURY HOTEL FACILITIES: PREMIER</t>
  </si>
  <si>
    <t>M : +62 878 2338 8433</t>
  </si>
  <si>
    <t> Daily buffet breakfast for single or double occupancy at The Restaurant</t>
  </si>
  <si>
    <t>Andes Natalin (Senior Sales Manager )</t>
  </si>
  <si>
    <t> Complimentary access to The Gym</t>
  </si>
  <si>
    <t>andes.natalin@thetranshotel.com</t>
  </si>
  <si>
    <t> Free Wi-Fi Internet access</t>
  </si>
  <si>
    <t>Hp. 081513020005</t>
  </si>
  <si>
    <t> Entertainment centre with 46-inch display LED TV</t>
  </si>
  <si>
    <t> IP Television features including Local and Cable Stations (60 channels)</t>
  </si>
  <si>
    <t> i-Home™ (iPod-Dock) with world clock function  Acqua Di Parma Luxury Amenities</t>
  </si>
  <si>
    <t>Corporate Rates Validity 20 December 2015</t>
  </si>
  <si>
    <t xml:space="preserve">G. H. UNIVERSAL HOTEL </t>
  </si>
  <si>
    <t>Jl. Setiabudhi No. 376 Bandung 40143</t>
  </si>
  <si>
    <t>T. 022-2010388 / F. 022-2014525</t>
  </si>
  <si>
    <t>Deluxe King</t>
  </si>
  <si>
    <t>info@ghuniversal.com</t>
  </si>
  <si>
    <t>Deluxe Double Queen</t>
  </si>
  <si>
    <t>*Room include Breakfast for two person</t>
  </si>
  <si>
    <t>Pricess Suite</t>
  </si>
  <si>
    <t>*Extra Bed Rp. 350.000,- net include breakfast 1 person pax</t>
  </si>
  <si>
    <t xml:space="preserve">Amanda Dahler- DoS - Hp. 08112204442 </t>
  </si>
  <si>
    <t>Honey Monn Suite</t>
  </si>
  <si>
    <t>*Additonala Breakfast Rp. 135.000,- net/pax</t>
  </si>
  <si>
    <t>dos@ghuniversal.com</t>
  </si>
  <si>
    <t>Queen Suite</t>
  </si>
  <si>
    <t>Governoor Suite</t>
  </si>
  <si>
    <t>School Holiday, New Year and black out date period. (surchrge IDR 250.000).</t>
  </si>
  <si>
    <t>King Suite</t>
  </si>
  <si>
    <t>*Valid from January 01, 2015 - December 31, 2015</t>
  </si>
  <si>
    <t>ARION SWISS-BELHOTEL BANDUNG</t>
  </si>
  <si>
    <t>Jl.Otto Iskandardinata no.16, Bandung</t>
  </si>
  <si>
    <t>T. 022- 4240000 F. 022-4266270</t>
  </si>
  <si>
    <t>Business Room Sgl/Dbl</t>
  </si>
  <si>
    <t>reservition@arion-swiss-belhotel.com</t>
  </si>
  <si>
    <t>Fam. Suite (2) Sgl/Dbl</t>
  </si>
  <si>
    <t>Heri Koswara- Asst. Sales Manager</t>
  </si>
  <si>
    <t>Fam. Suite (4) Sgl/Dbl</t>
  </si>
  <si>
    <t>Mobile : 082115086991</t>
  </si>
  <si>
    <t>sales-cord@arion-swiss-belhotel.com</t>
  </si>
  <si>
    <t>The above rates will be applied for Personal Account an official Travel Document issued by</t>
  </si>
  <si>
    <t>Pertamina</t>
  </si>
  <si>
    <t>Surcharge: Check-in / Stay on the following period (Per Room Per Night):</t>
  </si>
  <si>
    <t>􀁘 Lebaran Period : Rp. 250,000, 􀁘 Chines New Year : 21-23 January 2014 Rp. 250,000</t>
  </si>
  <si>
    <t>􀁘 Christmas : 23 – 25 December 2012 Rp. 250,000</t>
  </si>
  <si>
    <t>􀁘 Year End : 30 December 2013 – 01 January 2014 Rp. 250,000</t>
  </si>
  <si>
    <t>Additional Breakfast Per Person Rp. 125,000</t>
  </si>
  <si>
    <t>ASTON BRAGA HOTEL &amp; RESIDENCE</t>
  </si>
  <si>
    <t>Braga City Walk, Jl.Braga 99-101 Bandung</t>
  </si>
  <si>
    <t>T. 022-84460000 F. 022-84460100</t>
  </si>
  <si>
    <t xml:space="preserve">info@astonbraga.com </t>
  </si>
  <si>
    <t>sm2@astonbandung.com</t>
  </si>
  <si>
    <t> Corporate rate not valid for week end, long week end, peak season, school holiday, public holiday</t>
  </si>
  <si>
    <t>APARTMENT TYPE</t>
  </si>
  <si>
    <t>and new year</t>
  </si>
  <si>
    <t>Extra Bed Charge in (net) 300, 000</t>
  </si>
  <si>
    <t>Executive Business</t>
  </si>
  <si>
    <t>Week end and Long Week end Rp. 100,000 Friday, Saturday, and one day before Indonesian Public Holiday</t>
  </si>
  <si>
    <t xml:space="preserve">2 Bed Room </t>
  </si>
  <si>
    <t>Peak Season Period &amp; Surcharge in (net) Rp. 300,000</t>
  </si>
  <si>
    <t xml:space="preserve">3 Bed Room </t>
  </si>
  <si>
    <t> Christmas surcharge (24 – 25 December 2015) Rp. 300,000 net/room/night</t>
  </si>
  <si>
    <t>YOUR CORPORATE RATES Valid from 2 January – 29 December 2015</t>
  </si>
  <si>
    <t>ASTON PRIMERA PASTEUR HOTEL &amp;</t>
  </si>
  <si>
    <t>Jl. Dr Junjunan 96 Pasteur, Bandung 40173</t>
  </si>
  <si>
    <t>CONFERENCE CENTER BANDUNG</t>
  </si>
  <si>
    <t>T. 022-2060123 F. 022-2060124</t>
  </si>
  <si>
    <t>Deluxe Garden Room</t>
  </si>
  <si>
    <t>www.AstonPasteur.com</t>
  </si>
  <si>
    <t>info@astonpasteur.com</t>
  </si>
  <si>
    <t>Family room</t>
  </si>
  <si>
    <t> Extra Bed Rp. 300,000 net/night/room</t>
  </si>
  <si>
    <t> Additional Breakfast Rp. 150.000 net/pax</t>
  </si>
  <si>
    <t>Peak Season Period &amp; Surcharge in (net) Rp. 250,000 - 14 - 25 June 2015 (School Holiday)</t>
  </si>
  <si>
    <t>Peak Season Period &amp; Surcharge in (net) Rp. 500,000 - 16 July - 22 August 2015 (Lebaran Period)</t>
  </si>
  <si>
    <t>New Year Package Rp. 2,000,000 - 31-Dec-15</t>
  </si>
  <si>
    <t> Room rate valid from hotel open in January 02 – December 27, 2015</t>
  </si>
  <si>
    <t>ASTON TROPICANA HOTEL &amp; PLAZA</t>
  </si>
  <si>
    <t>Jl.Cihampelas 125-129 Bandung 40131</t>
  </si>
  <si>
    <t>Premeir room</t>
  </si>
  <si>
    <t>T. 022-2030101 F. 022-2036622</t>
  </si>
  <si>
    <t>www.AstonTropicana.com</t>
  </si>
  <si>
    <t>Deluxe king</t>
  </si>
  <si>
    <t>info@astontropicana.com</t>
  </si>
  <si>
    <t xml:space="preserve">Jonior Suite </t>
  </si>
  <si>
    <t> Extra Bed IDR 350,000 net/pax/night</t>
  </si>
  <si>
    <t> Additional Breakfast IDR 75.000++/pax</t>
  </si>
  <si>
    <t xml:space="preserve"> Surcharge on Weekend @ IDR 100.000 nett/room/night, </t>
  </si>
  <si>
    <t>Long Weekend @IDR 250.000 nett/room/night</t>
  </si>
  <si>
    <t> Lebaran Surcharge 30 -31 Augustus 2015 IDR 250.000 nett/room/night</t>
  </si>
  <si>
    <t>High Season and Long Weekend period surcharge 250,000 net 30 Jan - 1 Feb 2015</t>
  </si>
  <si>
    <t> Room rate valid from 2 January – 23 December, 2015</t>
  </si>
  <si>
    <t>SAVOY HOMANN BANDUNG</t>
  </si>
  <si>
    <t>Jl. Asia Afrika No.112 Bandung</t>
  </si>
  <si>
    <t>T. 022-4232244 / F. 022-4236187</t>
  </si>
  <si>
    <t>Savoy@bdg.centrin.net.id</t>
  </si>
  <si>
    <t> Extra Bed IDR 302.500</t>
  </si>
  <si>
    <t>www.savoyhomann-hotel.com</t>
  </si>
  <si>
    <t>Homann Suite</t>
  </si>
  <si>
    <t> Additional Breakfast IDR 110.000++/pax,  Extra Bed IDR 302,000 net/pax/night</t>
  </si>
  <si>
    <t>Rosa Ariyani (sales Manager)</t>
  </si>
  <si>
    <t> Surcharge on Weekend @ IDR 100.000 nett/room/night, Long Weekend @IDR 150.000 nett/room/night</t>
  </si>
  <si>
    <t xml:space="preserve">sm1@savoyhomann-hotel.com    </t>
  </si>
  <si>
    <t> Laundry valid for 6 sets ( shirt,pants,sock,underwear ) / days / rooms- Laundry Package Rp 85.000</t>
  </si>
  <si>
    <t> Room rate valid from January 04 – December 23, 2015</t>
  </si>
  <si>
    <t>JAYAKARTA BANDUNG</t>
  </si>
  <si>
    <t>Jl.Ir Juanda/Dago Atas No.381A</t>
  </si>
  <si>
    <t>T. 022-2505888 F. 022-2507515, 2505401</t>
  </si>
  <si>
    <t>Valid on   20 Des 2015</t>
  </si>
  <si>
    <t>www.jayakartahotelsresorts.com</t>
  </si>
  <si>
    <t>Jr Suite Mountain</t>
  </si>
  <si>
    <t>-Berlaku untuk Dinas &amp; Pribadi</t>
  </si>
  <si>
    <t>jhrbdg@indo.net.id</t>
  </si>
  <si>
    <t>Jr Suite City View</t>
  </si>
  <si>
    <t>sales_bdg@jayakartahotelsresorts.com</t>
  </si>
  <si>
    <t>- President Suites and Penthouse including breakfast for 6 (six) persons</t>
  </si>
  <si>
    <t>Elis Puspita- Sales Manager- Hp. 08156034442</t>
  </si>
  <si>
    <t>elis_p@jayakartahotelsresorts.com</t>
  </si>
  <si>
    <t>Boutique Village</t>
  </si>
  <si>
    <t>Harga tidak berlaku untuk Lebaran, Natal &amp; Tahun Baru</t>
  </si>
  <si>
    <t>Rika Subekti (asst Director of Sales</t>
  </si>
  <si>
    <t>Boutique Pool</t>
  </si>
  <si>
    <t xml:space="preserve">  berlaku tarif week end + surcharge) and New Year    (27 Dec – 2January) </t>
  </si>
  <si>
    <t>Hp. 081220000780 / 08552310080</t>
  </si>
  <si>
    <t>Boutique Premeir</t>
  </si>
  <si>
    <t>- Weekdays valid on Sunday – Thursday</t>
  </si>
  <si>
    <t>Boutique Premeir Deluxe</t>
  </si>
  <si>
    <t>Weekend Valid on Friday and Saturday</t>
  </si>
  <si>
    <t>-Free Benefit Card Membership</t>
  </si>
  <si>
    <t> Additional Extra Bed IDR 300,000 net/pax/night</t>
  </si>
  <si>
    <t>MARBELLA SUITES BANDUNG</t>
  </si>
  <si>
    <t>Jl. Sentra Dago Pakar</t>
  </si>
  <si>
    <t>Bandung 40198</t>
  </si>
  <si>
    <t>¨ Rates are inclusive of daily breakfast according to room category, unless otherwise stated</t>
  </si>
  <si>
    <t>T. 022-82524333 , 70624442 , 7062443</t>
  </si>
  <si>
    <t>Master Suites</t>
  </si>
  <si>
    <t xml:space="preserve">¨ Cannot be combined with any other Discount or Promotion (Long Week Ends or Public </t>
  </si>
  <si>
    <t>F. 022-82524343</t>
  </si>
  <si>
    <t>Grand Executive Suites</t>
  </si>
  <si>
    <t>Holidays), Ramadhan &amp; Lebaran Package, Christmas &amp; New Years Package</t>
  </si>
  <si>
    <t>marketing@marbellabandung.com</t>
  </si>
  <si>
    <t>¨ Rates are included with 21% service charge and tax, and non commissionable</t>
  </si>
  <si>
    <t>Anandy Ruswin Beatrino (08562254995)</t>
  </si>
  <si>
    <t xml:space="preserve">¨  Children Policy: Maximum of 2 (two) children under 10 (ten) years old can be sharing </t>
  </si>
  <si>
    <t>with parents without additional charge</t>
  </si>
  <si>
    <t>Sri Hartati- Sales Executive</t>
  </si>
  <si>
    <t xml:space="preserve">¨   Free of charge for the baby cot (subject on availability only) </t>
  </si>
  <si>
    <t>miss.srihartati@gmail.com</t>
  </si>
  <si>
    <t>¨   Subject to room availability</t>
  </si>
  <si>
    <t>HP 081297972123 / 087722512123</t>
  </si>
  <si>
    <t>¨   Rates are applicable for Individual Bookings only (FIT)</t>
  </si>
  <si>
    <t xml:space="preserve">ASMILA BOUTIQUE HOTEL </t>
  </si>
  <si>
    <t>Jl. Setiabudhi 54 Bandung</t>
  </si>
  <si>
    <t>T. 022-82066288 / F. 022-82066289</t>
  </si>
  <si>
    <t>1. Telly Handayani- Sales Executive)</t>
  </si>
  <si>
    <t>sales@asmilahotel.com</t>
  </si>
  <si>
    <t> The contract rate not valid on Long Weekend, School Holiday, Lebaran Holiday, (surcharge IDR 150.000)</t>
  </si>
  <si>
    <t>2. Sri Kundaryati- Ass. GM for Room Divition</t>
  </si>
  <si>
    <t> The contract rate not including laundry</t>
  </si>
  <si>
    <t>marketing@asmilahotel.com</t>
  </si>
  <si>
    <t> Extra Bed Rp. 200.000/night net including breakfast</t>
  </si>
  <si>
    <t>3. Roni- FO/Reservation</t>
  </si>
  <si>
    <t> Validity: 1 January until 29 December 2015</t>
  </si>
  <si>
    <t>reservation@asmilahotel.com</t>
  </si>
  <si>
    <t>HOLIDAY INN BANDUNG</t>
  </si>
  <si>
    <t xml:space="preserve">Jl.Ir.H.Juanda 33 </t>
  </si>
  <si>
    <t>Bandung 40116</t>
  </si>
  <si>
    <t xml:space="preserve">This contract is not valid unless it is acknowledged with acceptance of rates, terms and </t>
  </si>
  <si>
    <t>Tlp. 022-4211333 / Fax. 022-4210008</t>
  </si>
  <si>
    <t>Excecutive Club (South Wing)</t>
  </si>
  <si>
    <t>conditions as aforesaid within thirty (30) days form the date of issue.</t>
  </si>
  <si>
    <t>1. All room rates are inclusive of 10% Service Charge and the prevailing government tax currently at 11%</t>
  </si>
  <si>
    <t>bchibid@bdgcentrin.net.id</t>
  </si>
  <si>
    <t>www.holiday-inn.com/bandungidn</t>
  </si>
  <si>
    <t>Corporate Suite</t>
  </si>
  <si>
    <t>7. Special rate for additional laundry at Rp. 85.000 net for 1 set (consist of shirt or blouse,</t>
  </si>
  <si>
    <t xml:space="preserve"> trousers or skirt, underwear and socks with maximum 5 pieces on daily basis per room.</t>
  </si>
  <si>
    <t>8. Additional Extra Bed will be charged at IDR 363.300 inclusive buffet breakfast for one person</t>
  </si>
  <si>
    <t>9. Blackout dates for Corporate rates are: July 28th – 31th , 2014</t>
  </si>
  <si>
    <t>ROOM RESERVATION: Reservation Department at 62-22-4211333, Toll Free 0800-1-555-333, Fax 62-22-4213133,</t>
  </si>
  <si>
    <t>or Business Choice when applicable. All rooms’ reservation is subject  to room availability.</t>
  </si>
  <si>
    <t xml:space="preserve">4 In order to secure your individual room reservation, it is advisable that credit card or </t>
  </si>
  <si>
    <t xml:space="preserve">one night deposit is paid to guarantee all booking. Cancellation policy is 7 days prior to </t>
  </si>
  <si>
    <t xml:space="preserve">arrival date, or one night room cancellation charge will apply. Room reservation unless </t>
  </si>
  <si>
    <t xml:space="preserve">guaranteed will be released 24 hours prior to arrival date. One night NO-SHOW CHARGE will </t>
  </si>
  <si>
    <t>apply in case of a no-show for guaranteed room reservation.</t>
  </si>
  <si>
    <t>LUXTON BANDUNG</t>
  </si>
  <si>
    <t>Jl. Ir H Juanda No. 18 Bandung</t>
  </si>
  <si>
    <t>T. 022-4220700 F. 022-4220600</t>
  </si>
  <si>
    <t>Free Weekly (Friday-Saturday) Buffet super for max. 2 person at Xquisite resto,</t>
  </si>
  <si>
    <t>info@theluxton.com</t>
  </si>
  <si>
    <t>Honymoon Suite</t>
  </si>
  <si>
    <t xml:space="preserve"> subject to change without prior notice</t>
  </si>
  <si>
    <t>sm2@bdg.theluxton.com</t>
  </si>
  <si>
    <t>The Suite</t>
  </si>
  <si>
    <t>Additional buffet breakfest is Rp 100.000</t>
  </si>
  <si>
    <t>Inayati Rahmi- Sales Manager - 081911770752</t>
  </si>
  <si>
    <t>The Luxton</t>
  </si>
  <si>
    <t>Free in room broadband internet access and free WI FI at public area</t>
  </si>
  <si>
    <t>Surcharge: weekend Rp 100.000, long weekend Rp 150.000 dari harga weekday</t>
  </si>
  <si>
    <t>Cici Simatupang- DoSM- Hp. 08112232395</t>
  </si>
  <si>
    <t>dosm@bdg.theluxton.com</t>
  </si>
  <si>
    <t> Validity: 01 January 2015 until 28 February 2016</t>
  </si>
  <si>
    <t>*Weekday adalah hari minggu s.d kamis, weekand adalah jumat s.d sabtu</t>
  </si>
  <si>
    <t>*Tidak termasuk laundry</t>
  </si>
  <si>
    <t>PREMIERE SANTIKA BANDUNG</t>
  </si>
  <si>
    <t>Jl.Sumatra 52-54 Bandung 40115</t>
  </si>
  <si>
    <t>Keterangan :</t>
  </si>
  <si>
    <t>Tlp. 022-4203009</t>
  </si>
  <si>
    <t>*Harga sudah termasuk : 21%  pajak pemerintah &amp; layanan,Makan pagi untuk 2 orang</t>
  </si>
  <si>
    <t>Fax. 022-4239601, 0224208272</t>
  </si>
  <si>
    <t xml:space="preserve">*Harga laundry Rp 185.000 max 6 pcs </t>
  </si>
  <si>
    <t>reservation@bandung.santika.com</t>
  </si>
  <si>
    <t>*Pada periode high season(1 Juni-31 Juli) dikenakan biaya tambahan sebesar 20%</t>
  </si>
  <si>
    <t>sales@bandung.santika.com</t>
  </si>
  <si>
    <t>Premier Suite</t>
  </si>
  <si>
    <t>dari nilai kontrak/kamar/malam</t>
  </si>
  <si>
    <t xml:space="preserve">*Tidak berlaku untuk Hari besar seperti idul fitri, natal, tahun baru </t>
  </si>
  <si>
    <t>*Harga berlaku sejak 1 Jan 2015 s.d 20 Des 2015</t>
  </si>
  <si>
    <t>HARRIS HOTEL and CONVENTIONS</t>
  </si>
  <si>
    <t>Jl. Peta No. 241, kopo Bandung, 40323</t>
  </si>
  <si>
    <t>T. 022-6128600 F. 022-6128601</t>
  </si>
  <si>
    <t>info@harris-festival-bandung.com</t>
  </si>
  <si>
    <t>www.harris-festival-bandung.com</t>
  </si>
  <si>
    <t>res@harris-festival-bandung.com</t>
  </si>
  <si>
    <t xml:space="preserve">HARRIS HOTEL and CONVENTIONS </t>
  </si>
  <si>
    <t>CIUMBULEUIT BANDUNG</t>
  </si>
  <si>
    <t>Grand Deluxe Room</t>
  </si>
  <si>
    <t>GOLDEN FLOWER BANDUNG</t>
  </si>
  <si>
    <t>Jl. Asia Afrika 15-17</t>
  </si>
  <si>
    <t>Bandung 40111</t>
  </si>
  <si>
    <t>T. 022-2005479 F. 022-2005489</t>
  </si>
  <si>
    <t>reservation@golden-flower.co.id</t>
  </si>
  <si>
    <t>BANANA INN HOTEL BANDUNG</t>
  </si>
  <si>
    <t>Jl. Setiabudhi 191</t>
  </si>
  <si>
    <t>Bandung 40153</t>
  </si>
  <si>
    <t>Studio Room</t>
  </si>
  <si>
    <t>T. 022-2005479</t>
  </si>
  <si>
    <t>F. 022-2005478</t>
  </si>
  <si>
    <t>book@banana-inn.com</t>
  </si>
  <si>
    <t>AMAROOSSA BOUTIQUE HOTEL BANDUNG</t>
  </si>
  <si>
    <t>Jl. Aceh No 71A Bandung 40115</t>
  </si>
  <si>
    <t>P +62 22 422 2221</t>
  </si>
  <si>
    <t>F +62 22 422 2223</t>
  </si>
  <si>
    <t>resv@amaroossahotel.com</t>
  </si>
  <si>
    <t>Presidential Suite Room</t>
  </si>
  <si>
    <t>www.amaroossahotel.com</t>
  </si>
  <si>
    <t>H CLARITY CIHAMPELAS BANDUNG</t>
  </si>
  <si>
    <t>Jl. Cihampelas 211-217 Bandung 40131</t>
  </si>
  <si>
    <t>T. 022-2035568 F. 022-2034106</t>
  </si>
  <si>
    <t>info@hclarityhotels.com</t>
  </si>
  <si>
    <t>www.hclarityhotels.com</t>
  </si>
  <si>
    <t> The contract rate not including laundry (Additional IDR 50.000, net/day 6 pcs)</t>
  </si>
  <si>
    <t> Validity: 01 August until 22 December 2015</t>
  </si>
  <si>
    <t>THE MAJESTY HOTEL BANDUNG</t>
  </si>
  <si>
    <t>Jl. Surya Sumantri No. 91 Bandung 40164</t>
  </si>
  <si>
    <t>T. 022-2002485 / F. 022-2015438</t>
  </si>
  <si>
    <t>www.themajestyhotel.com</t>
  </si>
  <si>
    <t>sales@themajestyhotel.com</t>
  </si>
  <si>
    <t>Exc Suite</t>
  </si>
  <si>
    <t> Validity: 04 January until 20 December 2015</t>
  </si>
  <si>
    <t>BIRD Group</t>
  </si>
  <si>
    <t>GRAND SETIABUDI HOTEL BANDUNG</t>
  </si>
  <si>
    <t xml:space="preserve">Jl.Dr Setiabudi No 130-134 </t>
  </si>
  <si>
    <t>Bandung, 40141</t>
  </si>
  <si>
    <t>T. 022-2044002 / F. 022-2044005</t>
  </si>
  <si>
    <t>www.grandsetiabudihotel.com</t>
  </si>
  <si>
    <t>sales@grandsetiabudihotel.com</t>
  </si>
  <si>
    <t>GALERI CIUMBULEUIT HOTEL BANDUNG</t>
  </si>
  <si>
    <t>Jl. Ciumbuleuit No. 42A Bandung, 40132</t>
  </si>
  <si>
    <t>T. 022-82062000 / F. 022-8206005</t>
  </si>
  <si>
    <t>www.galericiumbuleuithotel.com</t>
  </si>
  <si>
    <t>sales@galericiumbuleuithotel.com</t>
  </si>
  <si>
    <t>GRAND SERELA SETIABUDI BANDUNG</t>
  </si>
  <si>
    <t>Jl. Hegar Manah No. 9-15 Setiabudi, Bandung</t>
  </si>
  <si>
    <t>T. 022-2041680 F. 022-2041681</t>
  </si>
  <si>
    <t>GINO FERUCI KEBUN JATI BANDUNG</t>
  </si>
  <si>
    <t>Jl. Kebon Jati no. 71-75 Bandung</t>
  </si>
  <si>
    <t>T. 022-4248000 F. 022-4232800</t>
  </si>
  <si>
    <t>GINO FERUCI BRAGA BANDUNG</t>
  </si>
  <si>
    <t>Jl. Braga no. 67, Bandung</t>
  </si>
  <si>
    <t>T. 022-4200099 F. 022-4201199</t>
  </si>
  <si>
    <t>HOUSE SANGKURIANG BANDUNG</t>
  </si>
  <si>
    <t>Jl. Sangkuriang No. 1, Dago - Bandung 40135</t>
  </si>
  <si>
    <t>Sangkuriang Room</t>
  </si>
  <si>
    <t>T. 022-87832323 F. 022-87832322</t>
  </si>
  <si>
    <t>Siliwangi Room</t>
  </si>
  <si>
    <t>sangkuriang@house-bandung.com</t>
  </si>
  <si>
    <t>www.house-indonesia.com</t>
  </si>
  <si>
    <t>M. Nopenda Putra- Sales - Hp. 085721349089</t>
  </si>
  <si>
    <t> Room rate valid from 1 January 2015 – 29 December, 2015</t>
  </si>
  <si>
    <t>Hotel Bintang 3 Bandung</t>
  </si>
  <si>
    <t>PATRA JASA BANDUNG</t>
  </si>
  <si>
    <t>Jl. Ir.H.Juanda No. 132</t>
  </si>
  <si>
    <t>Bandung 40132</t>
  </si>
  <si>
    <t>T. 022-2502664 F. 022-2504995</t>
  </si>
  <si>
    <t>Roni- Sales Manager (081222617208</t>
  </si>
  <si>
    <t>Fairus Sungkar- GM Hp. 081325761167</t>
  </si>
  <si>
    <t>SERELA RIAU BANDUNG</t>
  </si>
  <si>
    <t>Jl.RE Martadinata No.56, Bandung</t>
  </si>
  <si>
    <t>T. 022-4240328</t>
  </si>
  <si>
    <t>F. 022-4205900</t>
  </si>
  <si>
    <t>resevation@grand-serela.com</t>
  </si>
  <si>
    <t>Deluxe Suite Room</t>
  </si>
  <si>
    <t>mala@kagum-hotel.com</t>
  </si>
  <si>
    <t>Regal Room</t>
  </si>
  <si>
    <t>Extra bed + B'fast</t>
  </si>
  <si>
    <t>SERELA MERDEKA BANDUNG</t>
  </si>
  <si>
    <t>Jl. Purnawarman No. 23</t>
  </si>
  <si>
    <t>SERELA WARINGIN BANDUNG</t>
  </si>
  <si>
    <t>Jl. Kelenteng No. 33-31</t>
  </si>
  <si>
    <t xml:space="preserve"> Suite Room</t>
  </si>
  <si>
    <t>SERELA CIHAMPELAS BANDUNG</t>
  </si>
  <si>
    <t>Jl. Cihampelas No. 147</t>
  </si>
  <si>
    <t>VERONA PALACE HOTEL BANDUNG</t>
  </si>
  <si>
    <t>Jl. Surya Sumantri No.36 Bandung</t>
  </si>
  <si>
    <t>reservation@veronapalace.com</t>
  </si>
  <si>
    <t>www.veronapalace.com</t>
  </si>
  <si>
    <t>Harga sudah termasuk :</t>
  </si>
  <si>
    <t>BTC HOTEL BANDUNG</t>
  </si>
  <si>
    <t>Jl. Dr. Djundjunan 143 - 149</t>
  </si>
  <si>
    <t>www.btc-hotel.com</t>
  </si>
  <si>
    <t>THE GREEN FOREST RESORT BANDUNG</t>
  </si>
  <si>
    <t>Jl. Sersan Bajuri 102 Bandung</t>
  </si>
  <si>
    <t>www.greenforestresort.com</t>
  </si>
  <si>
    <t>Corporate Sales office</t>
  </si>
  <si>
    <t>Cottage</t>
  </si>
  <si>
    <t>Jl. Surya Sumantri 91-93 Bandung</t>
  </si>
  <si>
    <t>T. 022-2044008 F. 022-2011552</t>
  </si>
  <si>
    <t>sales@bird.co.id</t>
  </si>
  <si>
    <t>VIO CIMANUK BANDUNG</t>
  </si>
  <si>
    <t>Jl. Cimanuk No. 15.  Bandung Wetan</t>
  </si>
  <si>
    <t>Bandung 40115</t>
  </si>
  <si>
    <t>T. 022-7231099 T. 022-7217375</t>
  </si>
  <si>
    <t>Deluxe View</t>
  </si>
  <si>
    <t>rsv@viobandung.com</t>
  </si>
  <si>
    <t>Deluxe Balcony *)</t>
  </si>
  <si>
    <t>national public holiday, school holiday (surcharge IDR 150.000)</t>
  </si>
  <si>
    <t>Regional Office-Jakarta</t>
  </si>
  <si>
    <t> Extra Bed Rp. 200,000 net per night including breakfast for 1 ( one) person</t>
  </si>
  <si>
    <t>Wisma Argo Manunggal 7th Floor</t>
  </si>
  <si>
    <t> Additional Breakfast Per Person Rp. 60.000</t>
  </si>
  <si>
    <t>Jl. Jend. Gatot Subroto Kav. 22 Jakarta 12390</t>
  </si>
  <si>
    <t> Room rate valid from 2 January 2015 – 31 December 2015</t>
  </si>
  <si>
    <t>T. 021-2526247 F. 021-2526243</t>
  </si>
  <si>
    <t>Dafam Group</t>
  </si>
  <si>
    <t>Lia- Corp. Sales Manager- Hp. 08118805992</t>
  </si>
  <si>
    <t>lia@dafamhotels.com</t>
  </si>
  <si>
    <t>VIO PASTEUR BANDUNG</t>
  </si>
  <si>
    <t>T. +62 (22) 8777 5061. Fax: +62 (22) 8777 5048</t>
  </si>
  <si>
    <t xml:space="preserve">Deluxe Family </t>
  </si>
  <si>
    <t>VIO SURAPATI BANDUNG</t>
  </si>
  <si>
    <t>Smart</t>
  </si>
  <si>
    <t>T. +62 22 2511718 F. 022-2506514</t>
  </si>
  <si>
    <t>DAFAM RIO BANDUNG</t>
  </si>
  <si>
    <t>Bandung 40113</t>
  </si>
  <si>
    <t>T. 022-87243460 F. 022-87243463</t>
  </si>
  <si>
    <t>rsv@dafam-riobandung.com</t>
  </si>
  <si>
    <t>AHADIAT HOTEL &amp; BUNGALOW BANDUNG</t>
  </si>
  <si>
    <t>Jl. Sindang Sirna Elok No. 9 Bandung 40163</t>
  </si>
  <si>
    <t>(Jl. Prof. Dr. Sutami), Setrasari, Bandung</t>
  </si>
  <si>
    <t xml:space="preserve">T. 022- 2005870 F. 022- 200 5871
</t>
  </si>
  <si>
    <t>Bungalow</t>
  </si>
  <si>
    <t>info@ahadiat-hotel.net</t>
  </si>
  <si>
    <t>www.ahadiat-hotel.net</t>
  </si>
  <si>
    <t> Contract Rate Validity:  January – 20 December 2015</t>
  </si>
  <si>
    <t>AGS (3 rooms)</t>
  </si>
  <si>
    <t>V HOTEL &amp; RESIDENCE BANDUNG</t>
  </si>
  <si>
    <t>Jl. Terusan sutami 3, setrawangi,</t>
  </si>
  <si>
    <t>Value Room</t>
  </si>
  <si>
    <t>Sukajadi, Bandung</t>
  </si>
  <si>
    <t>T. 022- 2006789 F. 022-2006999</t>
  </si>
  <si>
    <t>www.vhotelresidence.com</t>
  </si>
  <si>
    <t> Contract Rate Validity: 1 January – 31 December 2015</t>
  </si>
  <si>
    <t>Hotel Bintang 2 Bandung</t>
  </si>
  <si>
    <t>FAVE HOTEL BRAGA BANDUNG</t>
  </si>
  <si>
    <t>Jl. Braga no.99-101</t>
  </si>
  <si>
    <t>Bandung, Indonesia</t>
  </si>
  <si>
    <t> Rates quoted are including 2 ABF &amp; all standard benefit</t>
  </si>
  <si>
    <t> Extra Bed Charge 175,000</t>
  </si>
  <si>
    <t> Weekend Surcharge (for Bandung Hotels) 75,000</t>
  </si>
  <si>
    <t xml:space="preserve"> Maulid of Prophet Muhammad SAW: Jan 13- 14, 2014, Chinese New Year: Jan 30- Feb 02, 2014, </t>
  </si>
  <si>
    <t xml:space="preserve">Saka New Year Period: Mar 28- 31, 2014, Waisak Day Period: May 14- 15, 2014, </t>
  </si>
  <si>
    <t>Isra Mi'Raj Period: May 26- 27, 2014 (Rp. 125,000)</t>
  </si>
  <si>
    <t> Contract Rate Validity: 1 January – 30 December 2015</t>
  </si>
  <si>
    <t xml:space="preserve">FAVE HOTEL PREMEIR CIHAMPELAS </t>
  </si>
  <si>
    <t>Jl. Cihampelas 129 Bandung 40131</t>
  </si>
  <si>
    <t>Room rates are inclusive :</t>
  </si>
  <si>
    <t>P. 022 203 0300</t>
  </si>
  <si>
    <t> 21% government tax and service charge</t>
  </si>
  <si>
    <t> Rates are valid for single/double occupancy</t>
  </si>
  <si>
    <t>CihampelasInfo@favehotels.com</t>
  </si>
  <si>
    <t> Daily buffet breakfast</t>
  </si>
  <si>
    <t>Weekend Surcharge (FRI&amp;SAT) IDR 50.000</t>
  </si>
  <si>
    <t>High Season Period &amp; Surcharge 150,000nt/Room/Night</t>
  </si>
  <si>
    <t>Peak Season Period &amp; Surcharge 150,000nt/Room/Night</t>
  </si>
  <si>
    <t> Rate Valid from 2nd January – 28th December 2015</t>
  </si>
  <si>
    <t>FAVE HOTEL HYPER SQUARE BANDUNG</t>
  </si>
  <si>
    <t>Jl. Pasir Kaliki No. 25-27 Bandung 40181</t>
  </si>
  <si>
    <t>T. 022-87786333 F. 022-87786300</t>
  </si>
  <si>
    <t>hypersquareinfo@favehotels.com</t>
  </si>
  <si>
    <t> Extra Bed chargr IDR 200.000</t>
  </si>
  <si>
    <t> High Season Period &amp; Surcharge 100,000nt/Room/Night</t>
  </si>
  <si>
    <t> Peak Season Period &amp; Surcharge 250,000nt/Room/Night</t>
  </si>
  <si>
    <t> Rate Valid from 1 January – 31 December 2015</t>
  </si>
  <si>
    <t>FAVE HOTEL PREMIER CIHAMPELAS BANDUNG</t>
  </si>
  <si>
    <t>Premier Plaza Jl. Cihampelas 129 Cihampelas</t>
  </si>
  <si>
    <t>Bandung - Indonesia 40131</t>
  </si>
  <si>
    <t> Extra Bed chargr N/A</t>
  </si>
  <si>
    <t> Weekend Surcharge Rp. 50.000 net</t>
  </si>
  <si>
    <t> High Season Period &amp; Surcharge Rp. 100.000 net (14-17 May, 14-17 Aug, 24-27 Sept, 15-19 Oct)</t>
  </si>
  <si>
    <t> Rate Valid from 2 January – 23 December 2015</t>
  </si>
  <si>
    <t>CITRADREAM BANDUNG</t>
  </si>
  <si>
    <t>Jl. Pasir Kaliki No. 36-42 Bandung 40171</t>
  </si>
  <si>
    <t>Superior Room Sgl</t>
  </si>
  <si>
    <t>bandung@citradreamhotel.com</t>
  </si>
  <si>
    <t>Superior Room Dbl</t>
  </si>
  <si>
    <t> The above static rates are inclusive of 21% Service Charge and Government Tax.</t>
  </si>
  <si>
    <t> lncluding Breakfast for 1 (one) or 2 (two) Person</t>
  </si>
  <si>
    <t> Additional Breakfast Per Person (Adults) Rp. 40.000</t>
  </si>
  <si>
    <t>Christmas Holiday &amp; New Year (surcharge : IDR 120000</t>
  </si>
  <si>
    <t xml:space="preserve"> Additional Laundry Rp. </t>
  </si>
  <si>
    <t> The above static rates are valid from 02 January until 30 December 2015.</t>
  </si>
  <si>
    <t>Citradream Group Hotels by Ciputra</t>
  </si>
  <si>
    <t>MALAKA HOTEL BANDUNG</t>
  </si>
  <si>
    <t>Jl. Halimun No. 36 Palasari</t>
  </si>
  <si>
    <t>Bandung 40263</t>
  </si>
  <si>
    <t>reservation@malakahotel.com</t>
  </si>
  <si>
    <t>www.malakahotel.com</t>
  </si>
  <si>
    <t>ZODIAK @ PASKAL</t>
  </si>
  <si>
    <t>Jl. Pasirkaliki No. 50 Bandung</t>
  </si>
  <si>
    <t>T. 022-4266440 F. 022-4266441</t>
  </si>
  <si>
    <t>ZODIAK @ SUTAMI</t>
  </si>
  <si>
    <t>Jl. Sutami No. 133 Bandung</t>
  </si>
  <si>
    <t>T. 022-87775301 F. 022-87775302</t>
  </si>
  <si>
    <t>ZODIAK @ ASIA AFRIKA</t>
  </si>
  <si>
    <t>Jl. Asia Afrika No. 34 Bandung</t>
  </si>
  <si>
    <t>T. 022-4267468 F. 022-4267464</t>
  </si>
  <si>
    <t>ZODIAK @ KEBON JATI</t>
  </si>
  <si>
    <t>Jl. Kebon Jati Bandung</t>
  </si>
  <si>
    <t>ZODIAK @ KEBON KAWUNG</t>
  </si>
  <si>
    <t>Jl. Kebon Kawung No. 45 Bandung</t>
  </si>
  <si>
    <t>T. 022-4263333 F. 022-4210030</t>
  </si>
  <si>
    <t>Hotel Bintang 3 Tasikamalaya</t>
  </si>
  <si>
    <t>SANTIKA TASIKMALAYA</t>
  </si>
  <si>
    <t>Jl. Yudhanegara No. 57 Tasikmalaya</t>
  </si>
  <si>
    <t>Akomodasi Standard :</t>
  </si>
  <si>
    <t>Syarat dan kondisi :</t>
  </si>
  <si>
    <t>T. 0265-329797 / F. 0256-311553, 334827</t>
  </si>
  <si>
    <t>1. Harga tersebut diatas untuk karyawan Pertamina untuk keperluan Dinas dan Pribadi,</t>
  </si>
  <si>
    <t>tasikmalaya@santika.com</t>
  </si>
  <si>
    <t>2. Harga di atas sudah termasuk 21 % pajak dan pelayanan,</t>
  </si>
  <si>
    <t>Elisa Tri Wahyuni- Ast. Sales Manager</t>
  </si>
  <si>
    <t>3. Harga extra bed, sudah termasuk sarapan pagi untuk 1 orang,</t>
  </si>
  <si>
    <t>Hp. 08172815125</t>
  </si>
  <si>
    <t>Akomodasi Premium :</t>
  </si>
  <si>
    <t>4. Untuk tambahan sarapan pagi dikenakan biaya Rp.110.000 net/orang,</t>
  </si>
  <si>
    <t>lisaelisa@tasikmalaya.santika.com</t>
  </si>
  <si>
    <t>5. Harga tidak berlaku pada periode Lebaran (16 – 21 Agustus 2015), Natal (24 Desember – 25</t>
  </si>
  <si>
    <t xml:space="preserve"> Desember 2015) dan Tahun Baru (30 Desember 2015 – 4 Januari 2016),</t>
  </si>
  <si>
    <t>6. Pada periode tahun baru berlaku harga paket tertentu,</t>
  </si>
  <si>
    <t xml:space="preserve">7. Disarankan untuk memberikan deposit senilai satu setengah (1,5) malam sebagai jaminan </t>
  </si>
  <si>
    <t>pemesanan kamar,</t>
  </si>
  <si>
    <t>Paket Laundry (6 pieces)</t>
  </si>
  <si>
    <t>8. Pada hari kedatangan, reservasi kamar yang tidak di jamin secara otomatis akan di release</t>
  </si>
  <si>
    <t xml:space="preserve">pada pukul 16.00, dan bagi tamu yang tidak check in akan dikenakan biaya NO – SHOW </t>
  </si>
  <si>
    <t>senilai harga kamar untuk satu malam,</t>
  </si>
  <si>
    <t xml:space="preserve">9. Group dan individu yang membatalkan reservasinya 1 hari sebelum waktu check in </t>
  </si>
  <si>
    <t>dikenakan biaya pembatalan senilai 50% dari harga kamar,</t>
  </si>
  <si>
    <t xml:space="preserve">10. Group dan individu yang membatalkan reservasinya pada hari seharusnya check in </t>
  </si>
  <si>
    <t>dikenakan biaya pembatalan senilai 100% dari harga kamar.</t>
  </si>
  <si>
    <t>11. Waktu Check in : 14.00 WIB dan waktu check out :12.00 WIB,</t>
  </si>
  <si>
    <t>Berlaku : sejak 2 Januari 2015 – 20 Desember 2015</t>
  </si>
  <si>
    <t>CROWN HOTEL TASIKMALAYA</t>
  </si>
  <si>
    <t>Jl. RE. Martadinata No. 45</t>
  </si>
  <si>
    <t>Tasikmalaya - Jawa Barat</t>
  </si>
  <si>
    <t>Businesss</t>
  </si>
  <si>
    <t>*21% pajak pemerintah &amp; layanan</t>
  </si>
  <si>
    <t>T. 0265-332282 / F. 0265-333967</t>
  </si>
  <si>
    <t>*Makan pagi untuk 2 orang perkamar</t>
  </si>
  <si>
    <t>Superior Trp</t>
  </si>
  <si>
    <t>*Harga tersebut diatas tidak berlaku untuk Tahun Baru, Lebaran, Natal dan Hari Besar Nasional</t>
  </si>
  <si>
    <t>crown_tsm@yahoo.co.id</t>
  </si>
  <si>
    <t>Queen</t>
  </si>
  <si>
    <t>*Berlaku : sejak 1 Desember 2011 – 30 November 2015</t>
  </si>
  <si>
    <t>Agus Suherman- Marketing Managr</t>
  </si>
  <si>
    <t>agussuherman37@yohoo.co.id</t>
  </si>
  <si>
    <t>King's</t>
  </si>
  <si>
    <t>MAXON HOTEL BOUNTY SUKABUMI</t>
  </si>
  <si>
    <t>HEAD OFFICE</t>
  </si>
  <si>
    <t>The above static rates valid from immediately until 30 December 2014</t>
  </si>
  <si>
    <t>Jl. Wahid Hasyim No. 55, Jakarta 10340</t>
  </si>
  <si>
    <t>Max Warmth</t>
  </si>
  <si>
    <t>Christmas ► New Year’s Eve</t>
  </si>
  <si>
    <t xml:space="preserve">Corporat DoS- Deni Prayoga </t>
  </si>
  <si>
    <t>Airport Transfer Per Car Per One Way (Max. 3 Guests) Rp.TBA</t>
  </si>
  <si>
    <t>Hp. 081318267530</t>
  </si>
  <si>
    <t>Additional Breakfast Per Person Rp.40,000 net</t>
  </si>
  <si>
    <t>Hotel Bintang 4 Purwakarta</t>
  </si>
  <si>
    <t>Hotel Wilayah Cirebon</t>
  </si>
  <si>
    <t>SWISS-BELHOTEL CIREBON</t>
  </si>
  <si>
    <t>Cirebon Super Blok, Jl. Cipto Mangunkusumo</t>
  </si>
  <si>
    <t>No. 26 Cirebon 45131</t>
  </si>
  <si>
    <t>Tel:  0231) 829 1888 Fax: 0231) 829 1999</t>
  </si>
  <si>
    <t>Super Deluxe Sgl</t>
  </si>
  <si>
    <t>Super Deluxe Dbl</t>
  </si>
  <si>
    <t>Santi Dian A- Sales Executive</t>
  </si>
  <si>
    <t>Mobile : (6281) 313232780</t>
  </si>
  <si>
    <t xml:space="preserve">se2sbcr@swiss-belhotel.com  </t>
  </si>
  <si>
    <t>Executive  Suite Sgl</t>
  </si>
  <si>
    <t>Executive  Suite Dbl</t>
  </si>
  <si>
    <t xml:space="preserve"> Honeymoon Suite Sgl</t>
  </si>
  <si>
    <t xml:space="preserve"> Honeymoon Suite Dbl</t>
  </si>
  <si>
    <t>President Suite Sgl</t>
  </si>
  <si>
    <t>􀁘 Lebaran Period : Rp. 300,000, 􀁘 Christmas : 23 – 25 December 2014 Rp. 200,000</t>
  </si>
  <si>
    <t>President Suite Dbl</t>
  </si>
  <si>
    <t>Additional Breakfast Per Person Rp. 100,000</t>
  </si>
  <si>
    <t>Extra Bed including One Breakfast Per Night Rp. 250,000</t>
  </si>
  <si>
    <t>ASTON CIREBON HOTEL &amp; CONVENTION CENTER</t>
  </si>
  <si>
    <t>Jl. Brigjen Dharsono no. 12C (Bypass),</t>
  </si>
  <si>
    <t>Cirebon - West Java</t>
  </si>
  <si>
    <t>T. 0231 - 829 8000 F. 0231 - 829 9000</t>
  </si>
  <si>
    <t>www.AstonCirebon.com</t>
  </si>
  <si>
    <t>info@astoncirebon.com</t>
  </si>
  <si>
    <t> Extra Bed Charge 300,000</t>
  </si>
  <si>
    <t> High Season Period &amp; Surcharge Rp. 200,000 :Chinese New Year 30-31 Jan 2015, School Holiday 1 - 12 July</t>
  </si>
  <si>
    <t> Peak Season Period &amp; Surcharge Rp. 200,000 : Christmas &amp; New Year 25 Dec 2015 &amp; 31n Dec 2014 – 5 Jan 2016</t>
  </si>
  <si>
    <t>Additional Meals &amp; Charge's (Lunch / Dinner) 175,000</t>
  </si>
  <si>
    <t> Contract Rate Valid from : 2 January – 28 December 2015</t>
  </si>
  <si>
    <t>PATRA JASA CIREBON</t>
  </si>
  <si>
    <t>Jl.Tuparev No.11 Cirebon 45153</t>
  </si>
  <si>
    <t>Tlp. 0231-209400 / Fax. 0231-207696</t>
  </si>
  <si>
    <t>info@patra-jasa.com</t>
  </si>
  <si>
    <t>www.patra-jasa.com</t>
  </si>
  <si>
    <t>Patra Suite</t>
  </si>
  <si>
    <t>*Rates are not including laundry (Laundry max. 6 pcs Rp. 95.000,-)</t>
  </si>
  <si>
    <t>Extra Matress</t>
  </si>
  <si>
    <t>Anna Srilestari M (MICE Manager)</t>
  </si>
  <si>
    <t>Hp. 082127959000</t>
  </si>
  <si>
    <t>Harry Murazd- GM Hp. 082121888872</t>
  </si>
  <si>
    <t>GRAGE CIREBON</t>
  </si>
  <si>
    <t>Jl. RA Kartini No.77, Cirebon 45123</t>
  </si>
  <si>
    <t>Bisnis Silver</t>
  </si>
  <si>
    <t>Tlp.(62-231) 222999</t>
  </si>
  <si>
    <t>Silver</t>
  </si>
  <si>
    <t>F. 0231-222977</t>
  </si>
  <si>
    <t>Silver Executive</t>
  </si>
  <si>
    <t>sales@gragehotelcirebon.co.id</t>
  </si>
  <si>
    <t>Gold</t>
  </si>
  <si>
    <t> Rates are not including laundry (surcharge Rp. 51.000)</t>
  </si>
  <si>
    <t>gm@gragehotelcirebon.co.id</t>
  </si>
  <si>
    <t>Platinum</t>
  </si>
  <si>
    <t> EXTRA BED: Rp.250.000net/night, inclusive of extra amenities and extra breakfast for one pax.</t>
  </si>
  <si>
    <t xml:space="preserve"> Rates are not valid during festive period for Idul Fitri, Christmas and New Year and peak season </t>
  </si>
  <si>
    <t> Validity: 1 January until 30 December 2015</t>
  </si>
  <si>
    <t>SANTIKA CIREBON</t>
  </si>
  <si>
    <t xml:space="preserve">Jl.Dr wahidin No.32 </t>
  </si>
  <si>
    <t>Cirebon 45122</t>
  </si>
  <si>
    <t>tlp. 0231-200570, 200662</t>
  </si>
  <si>
    <t>Fax. 0231-200482</t>
  </si>
  <si>
    <t>cirebon@santika.com</t>
  </si>
  <si>
    <t>salesmarketing@cirebon.santika.com</t>
  </si>
  <si>
    <t> Laundry 6 pcs IDR 75.000</t>
  </si>
  <si>
    <t> Additional breakfast IDR 75.000++/person.</t>
  </si>
  <si>
    <t xml:space="preserve">CITRADREAM CIREBON </t>
  </si>
  <si>
    <t>Jl. Cipto Mangunkusumo No. 6 Cirebon 45131</t>
  </si>
  <si>
    <t>T. 02131-8336661 F. 0231-8336662</t>
  </si>
  <si>
    <t>cirebon@citradreamhotel.com</t>
  </si>
  <si>
    <r>
      <t xml:space="preserve">Email : </t>
    </r>
    <r>
      <rPr>
        <u/>
        <sz val="11"/>
        <color indexed="12"/>
        <rFont val="Arial"/>
        <family val="2"/>
      </rPr>
      <t>info.arnavabogor@gmail.com</t>
    </r>
  </si>
  <si>
    <r>
      <t xml:space="preserve">Note : </t>
    </r>
    <r>
      <rPr>
        <sz val="11"/>
        <color indexed="8"/>
        <rFont val="Arial"/>
        <family val="2"/>
      </rPr>
      <t xml:space="preserve">  </t>
    </r>
  </si>
  <si>
    <r>
      <t>-</t>
    </r>
    <r>
      <rPr>
        <i/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Harga sudah termasuk makan pagi untuk 2 org</t>
    </r>
  </si>
  <si>
    <r>
      <t>-</t>
    </r>
    <r>
      <rPr>
        <b/>
        <sz val="11"/>
        <color indexed="8"/>
        <rFont val="Arial"/>
        <family val="2"/>
      </rPr>
      <t xml:space="preserve"> Free WiFi</t>
    </r>
  </si>
  <si>
    <r>
      <t xml:space="preserve">-Untuk Public holiday &amp; School Holiday </t>
    </r>
    <r>
      <rPr>
        <sz val="11"/>
        <color indexed="8"/>
        <rFont val="Arial"/>
        <family val="2"/>
      </rPr>
      <t>berlaku harga week end</t>
    </r>
  </si>
  <si>
    <r>
      <t>TERM &amp; CONDITIONS</t>
    </r>
    <r>
      <rPr>
        <sz val="10"/>
        <color indexed="8"/>
        <rFont val="Arial"/>
        <family val="2"/>
      </rPr>
      <t>:</t>
    </r>
  </si>
  <si>
    <r>
      <t>Validity: 01 January Immediately to 23</t>
    </r>
    <r>
      <rPr>
        <vertAlign val="superscript"/>
        <sz val="10"/>
        <color indexed="17"/>
        <rFont val="Arial"/>
        <family val="2"/>
      </rPr>
      <t>rd</t>
    </r>
    <r>
      <rPr>
        <sz val="10"/>
        <color indexed="17"/>
        <rFont val="Arial"/>
        <family val="2"/>
      </rPr>
      <t xml:space="preserve"> December 2015</t>
    </r>
  </si>
  <si>
    <r>
      <t>P</t>
    </r>
    <r>
      <rPr>
        <sz val="11"/>
        <color indexed="8"/>
        <rFont val="Arial"/>
        <family val="2"/>
      </rPr>
      <t xml:space="preserve"> +62 22 2020825</t>
    </r>
  </si>
  <si>
    <r>
      <t>F</t>
    </r>
    <r>
      <rPr>
        <sz val="11"/>
        <color indexed="8"/>
        <rFont val="Arial"/>
        <family val="2"/>
      </rPr>
      <t xml:space="preserve"> +62 22 2006305</t>
    </r>
  </si>
  <si>
    <r>
      <t xml:space="preserve">Jl. Dr. Djunjunan 154, </t>
    </r>
    <r>
      <rPr>
        <b/>
        <sz val="11"/>
        <rFont val="Arial"/>
        <family val="2"/>
      </rPr>
      <t>Bandung 40115</t>
    </r>
  </si>
  <si>
    <r>
      <t xml:space="preserve">Jl. Surapati </t>
    </r>
    <r>
      <rPr>
        <b/>
        <sz val="11"/>
        <rFont val="Arial"/>
        <family val="2"/>
      </rPr>
      <t>no</t>
    </r>
    <r>
      <rPr>
        <sz val="11"/>
        <rFont val="Arial"/>
        <family val="2"/>
      </rPr>
      <t xml:space="preserve">.51 , </t>
    </r>
    <r>
      <rPr>
        <b/>
        <sz val="11"/>
        <rFont val="Arial"/>
        <family val="2"/>
      </rPr>
      <t>Bandung 40155</t>
    </r>
  </si>
  <si>
    <r>
      <t xml:space="preserve">Jl. RE. Martadinata (Riau) </t>
    </r>
    <r>
      <rPr>
        <b/>
        <sz val="11"/>
        <rFont val="Arial"/>
        <family val="2"/>
      </rPr>
      <t>No</t>
    </r>
    <r>
      <rPr>
        <sz val="11"/>
        <rFont val="Arial"/>
        <family val="2"/>
      </rPr>
      <t xml:space="preserve">. 160 </t>
    </r>
    <r>
      <rPr>
        <b/>
        <sz val="11"/>
        <color indexed="63"/>
        <rFont val="Calibri"/>
        <family val="2"/>
      </rPr>
      <t/>
    </r>
  </si>
  <si>
    <r>
      <t>P</t>
    </r>
    <r>
      <rPr>
        <sz val="11"/>
        <color indexed="8"/>
        <rFont val="Arial"/>
        <family val="2"/>
      </rPr>
      <t xml:space="preserve"> +62 22 730 3344</t>
    </r>
  </si>
  <si>
    <r>
      <t>F</t>
    </r>
    <r>
      <rPr>
        <sz val="11"/>
        <color indexed="8"/>
        <rFont val="Arial"/>
        <family val="2"/>
      </rPr>
      <t xml:space="preserve"> :+62 22 730 3236</t>
    </r>
  </si>
  <si>
    <t>Contract Rates valid from 01 March - 30 December 2015</t>
  </si>
  <si>
    <t>Additional Breakfast Charge IDR 90.000++/pax</t>
  </si>
  <si>
    <t>Black out date Period Dec. 31,2014-Jan. 01, 2015</t>
  </si>
  <si>
    <t>Extra Bed Charge IDR 350.000 net inc. Breakfast</t>
  </si>
  <si>
    <t>Gov. Suite</t>
  </si>
  <si>
    <t>www.astonjambi.com</t>
  </si>
  <si>
    <t>jambiDOS@astonhotelsasia.com</t>
  </si>
  <si>
    <t>T. 0741- 33 777 F. 0741- 33 999</t>
  </si>
  <si>
    <t>Telanaipura, Jambi-Indonesia</t>
  </si>
  <si>
    <t>Jl. Sultan Agung No. 99 Simpang Pulai</t>
  </si>
  <si>
    <t>ASTON JAMBI HOTEL &amp; CONFERENCE CENTER</t>
  </si>
  <si>
    <t>ASTON TANJUNG PINANG</t>
  </si>
  <si>
    <t>Jl. Adisucipto Km. 11</t>
  </si>
  <si>
    <t>Tanjung Pinang, 29125 Riau Islands</t>
  </si>
  <si>
    <t>T. 0771 - 441 947</t>
  </si>
  <si>
    <t>F. 0 771 442 932</t>
  </si>
  <si>
    <t xml:space="preserve">Premier </t>
  </si>
  <si>
    <t> Extra bed Rp. 300.000 net/room/night include breakfast for 1 pax</t>
  </si>
  <si>
    <t>www.AstonTanjungPinang</t>
  </si>
  <si>
    <t> Additional Breakfast : Rp 75.000 net / person</t>
  </si>
  <si>
    <t>info@astontanjungpinang.com</t>
  </si>
  <si>
    <t>High Season:</t>
  </si>
  <si>
    <t> Chinese New Year (9-10 Feb 2015), Idul Fitri (8-11 August 2015), New Year (31 December</t>
  </si>
  <si>
    <t>2015) : additional surcharge Rp.200,000 net/room/night</t>
  </si>
  <si>
    <t> Rates are valid from 1 January - 31 December 2015</t>
  </si>
  <si>
    <t>GRAND COKRO PEKANBARU</t>
  </si>
  <si>
    <t>Jl. Jendral Sudirman No. 51 Pekanbaru</t>
  </si>
  <si>
    <t>T. 0761-851298 F. 0761-851289</t>
  </si>
  <si>
    <t>DAFAM PEKANBARU RIAU</t>
  </si>
  <si>
    <t>Pekanbaru Riau</t>
  </si>
  <si>
    <t>T. 0761-851177 F. 0761-851178</t>
  </si>
  <si>
    <t>rsv@dafampekanbaru.com</t>
  </si>
  <si>
    <t>Executive *)</t>
  </si>
  <si>
    <t>Suite *)</t>
  </si>
  <si>
    <t>Presidential Suite *)</t>
  </si>
  <si>
    <t>national public holiday, school holiday (surcharge IDR 250.000)</t>
  </si>
  <si>
    <t> Extra Bed Rp. 250,000 net per night including breakfast for 1 ( one) person</t>
  </si>
  <si>
    <t> Additional Breakfast Per Person Rp. 75.000</t>
  </si>
  <si>
    <t>ASTON BELITUNG HOTEL</t>
  </si>
  <si>
    <t>Jl. Pattimura, Tanjung Pandan 33414</t>
  </si>
  <si>
    <t>Belitung – Indonesia</t>
  </si>
  <si>
    <t>T: 0719 – 23898 F: 0719 - 23890</t>
  </si>
  <si>
    <t>belitungados@astonhotelsasia.com</t>
  </si>
  <si>
    <t>www.astonbelitung.com</t>
  </si>
  <si>
    <t> Extra Bed Charge IDR 300.000 nett inc. Breakfast</t>
  </si>
  <si>
    <t> High Season Period &amp; Surcharge  28 Mar - 4 Apr 2014 IDR 150.000</t>
  </si>
  <si>
    <t>Peak Season Period &amp; Surcharge  Dec 27, 2014 - Jan.03, 2015 / IDR 150.000</t>
  </si>
  <si>
    <t> Contract Rates valid from 1 Jan – 30 September 2015</t>
  </si>
  <si>
    <t>HARRIS BATAM HOTEL</t>
  </si>
  <si>
    <t>Jl. Engku Putri Batam Center</t>
  </si>
  <si>
    <t xml:space="preserve">Harris Room Single </t>
  </si>
  <si>
    <t>Corporate Rates Terms &amp; Conditions:</t>
  </si>
  <si>
    <t>Batam , 29461</t>
  </si>
  <si>
    <t>Harris Room Double</t>
  </si>
  <si>
    <t>Rates is net include 21 ok tax and seivice charge</t>
  </si>
  <si>
    <t>T. 0778-7498888/ F. 0778-7499999</t>
  </si>
  <si>
    <t>Room inclusive breakfast</t>
  </si>
  <si>
    <t xml:space="preserve">Sales Secretary (Tety) </t>
  </si>
  <si>
    <t>Min. stay of 14 night consecutively</t>
  </si>
  <si>
    <t>Additional buffet breakfast at IDR 70'000 nett per person</t>
  </si>
  <si>
    <t>Hp. 6281372595921</t>
  </si>
  <si>
    <t xml:space="preserve">Harris Room Sgl/Dbl </t>
  </si>
  <si>
    <t>Extra bed will be charged at IDR 250'O0O nett per night' include</t>
  </si>
  <si>
    <t xml:space="preserve">sales@harris-batam-center.com </t>
  </si>
  <si>
    <t>Free Wl Fl internet at everY room</t>
  </si>
  <si>
    <t>res@harris-batam-center.com</t>
  </si>
  <si>
    <t>Period : 1 January - 30 December 2015</t>
  </si>
  <si>
    <t>JW MARRIOTT MEDAN</t>
  </si>
  <si>
    <t>Jl. Putri Hijau No. 10</t>
  </si>
  <si>
    <t>USD 160 ++</t>
  </si>
  <si>
    <t>Medan 20111</t>
  </si>
  <si>
    <t>T. 061-41006700/4553333</t>
  </si>
  <si>
    <t>Business Room Sgl</t>
  </si>
  <si>
    <t>F. 061-4523333</t>
  </si>
  <si>
    <t>Business Room Dbl</t>
  </si>
  <si>
    <t>www.jwmarriottmedan.com</t>
  </si>
  <si>
    <t>USD 210 ++</t>
  </si>
  <si>
    <t xml:space="preserve"> Rate is not applicable durring cheng beng period on 23rd to 25th March 2015 &amp; </t>
  </si>
  <si>
    <t>res.jwmedan@marriotthotels.com</t>
  </si>
  <si>
    <t>30th March to 1st April 2015</t>
  </si>
  <si>
    <t>Executive Deluxe Sgl/Dbl</t>
  </si>
  <si>
    <t xml:space="preserve"> Additonal breakfast for the third person include of extra bed in room will be </t>
  </si>
  <si>
    <t>applied at IDR 350.000/nett/night/person</t>
  </si>
  <si>
    <t>GRAND ASTON CITY HALL MEDAN</t>
  </si>
  <si>
    <t>Jl. Balai kota No. 1 Medan</t>
  </si>
  <si>
    <t>Sumatera Utara</t>
  </si>
  <si>
    <t>T. 061 - 455 7000 F. 061 455 8822</t>
  </si>
  <si>
    <t>www.granastonmedan.com</t>
  </si>
  <si>
    <t>Aston Spa</t>
  </si>
  <si>
    <t>Additional Breakfast Charge Rp.120.000.-</t>
  </si>
  <si>
    <t>info@grandastonmedan.com</t>
  </si>
  <si>
    <t> For 1-bedroom Apartment, breakfast is provided for 2 guests.</t>
  </si>
  <si>
    <t> For 2-bedroom Apartment, breakfast is provided for 3 guests</t>
  </si>
  <si>
    <t>Ambassador Suite</t>
  </si>
  <si>
    <t> For 3-bedroom Apartment, breakfast is provided for 5 guests</t>
  </si>
  <si>
    <t> Extra Bed IDR 350.000 net/room/night include breakfast</t>
  </si>
  <si>
    <t> Laundry Package RP. 40.000 net/set (4pcs)</t>
  </si>
  <si>
    <t>High Season Period &amp; Surcharge, Peak Season Period &amp; Surcharge Rp.100.000.-</t>
  </si>
  <si>
    <t> Corporate rate valid from 2 January - 30 June , 2015</t>
  </si>
  <si>
    <t>GRAND SERELA MEDAN</t>
  </si>
  <si>
    <t>Jl. Gatot Subroto No. 395 Medan</t>
  </si>
  <si>
    <t>T. 061-80501111 F. 061-80501010</t>
  </si>
  <si>
    <t>PATRA JASA PRAPAT</t>
  </si>
  <si>
    <t>Jl. Pertamina Siuhan, Danau Toba</t>
  </si>
  <si>
    <t>Prapat - Medan, Sumatera Utara 21174</t>
  </si>
  <si>
    <t>Superior Lake View</t>
  </si>
  <si>
    <t>T. 0625-41186 / F. 0625-41536</t>
  </si>
  <si>
    <t>Heriyanto- GM - Hp. 081324702050</t>
  </si>
  <si>
    <t>Verawaty Situmorang (Sales Executive)</t>
  </si>
  <si>
    <t>Hp. 085360761276</t>
  </si>
  <si>
    <t>*Rates are not including laundry (Laundry Rp 126.000 net/pax/set (6 pcs)</t>
  </si>
  <si>
    <t>*Additional charge are for high season Rp 100.000</t>
  </si>
  <si>
    <t>* Extra Bed Rp 200.000 net/room/night with breakfest</t>
  </si>
  <si>
    <t>*Validity: 15 Jan s.d 19 Des 2015</t>
  </si>
  <si>
    <t>Sri Harjana- GM Hp. 0818141748</t>
  </si>
  <si>
    <t> Valid from January 2nd ,– 28 December 2015</t>
  </si>
  <si>
    <t>net for extra bed + breakfast</t>
  </si>
  <si>
    <t> Children policy 1 - 4 old is free, 5 - 12 old is 50 % discount for meal, 5 -12 old is Rp.125,000</t>
  </si>
  <si>
    <t> Free returned transfer airport and train station</t>
  </si>
  <si>
    <t> Extra Bed Rp. 300,000 net per night including breakfast for 1 ( one) person</t>
  </si>
  <si>
    <t> Breakfast buffet publish ( WIG ) @ Rp. 60.000 net per person</t>
  </si>
  <si>
    <t>room per night</t>
  </si>
  <si>
    <t> High season surcharged for December is 25 - 30 December 2015 @ Rp. 250,000 net per</t>
  </si>
  <si>
    <t>net per room per night</t>
  </si>
  <si>
    <t>www.semarang.Astonhotelsasia.com</t>
  </si>
  <si>
    <t> High season surcharged for Lebaran/ Idul Fitri period is 15 - 20 August 2015 @ Rp. 250,000,-</t>
  </si>
  <si>
    <t>semaranginfo@astonhotelsasia.com</t>
  </si>
  <si>
    <t>T. 024-3566869 F. 024-3566874</t>
  </si>
  <si>
    <t xml:space="preserve">Jawa Tengah 50000 </t>
  </si>
  <si>
    <t>Jl. MT Haryono No. 1 Sayangan, Semarang</t>
  </si>
  <si>
    <t xml:space="preserve">ASTON SEMARANG HOTEL &amp; </t>
  </si>
  <si>
    <t>Jl. Palm Papandayan, Semarang</t>
  </si>
  <si>
    <t>OAKTREE EMERAL SEMARANG</t>
  </si>
  <si>
    <t> Additional Breakfast Per Person Rp. 40.000</t>
  </si>
  <si>
    <t>hm@marlinpekalongan.com</t>
  </si>
  <si>
    <t> Extra Bed Rp. 150,000 net per night including breakfast for 1 ( one) person</t>
  </si>
  <si>
    <t>T. 0285-4414555 F. 0285-4414544</t>
  </si>
  <si>
    <t xml:space="preserve">MARLIN PEKALONGAN </t>
  </si>
  <si>
    <t> Additional Breakfast Per Person Rp. 50.000</t>
  </si>
  <si>
    <t>national public holiday, school holiday (surcharge IDR 200.000)</t>
  </si>
  <si>
    <t>rsv@dafampekalongan.com</t>
  </si>
  <si>
    <t>T. 0285-4411555 F. 0285-4410229</t>
  </si>
  <si>
    <t>Pekalongan</t>
  </si>
  <si>
    <t>DAFAM PEKALONGAN HOTEL</t>
  </si>
  <si>
    <t> Extra Bed Charge IDR 200.000,-nett inclusive 1 breakfast</t>
  </si>
  <si>
    <t> Peak Season Period &amp; Surcharge :</t>
  </si>
  <si>
    <t>Idul Fitri 26/07/14 - 02/08/14 add charge IDR 150.000/net/room/night</t>
  </si>
  <si>
    <t>Christmas Christmas on 24/12/14-26/12/14 add charge IDR 150.000/net/room/night</t>
  </si>
  <si>
    <t>Contract Rates valid: 1 January- 30 December 2015</t>
  </si>
  <si>
    <t> High Season Period &amp; Surcharge Surcharge Rp. 100.000 : Chinese New Year 31 January - 1 Feb 2014</t>
  </si>
  <si>
    <t>Long Weekend 28-31 Maret,1-3 Mei, 15-17 Mei, 24-31 Mei, 25July - 2 August</t>
  </si>
  <si>
    <t>Peak Season Period &amp; Surcharge Surcharge Rp. 200.000 (only on Idul Fitri &amp; NY)</t>
  </si>
  <si>
    <t>Festive Season Surcharge: Rp. 200.000,- nett/room/night</t>
  </si>
  <si>
    <t> Free Internet in the room and all area</t>
  </si>
  <si>
    <t> Extra Bed Rp. 350.000 nett/night including 1 Breakfast</t>
  </si>
  <si>
    <t> CORPORATE RATES Valid from 2 January – 29 December 2015</t>
  </si>
  <si>
    <t>SHERATON MUSTIKA YOGYAKARTA</t>
  </si>
  <si>
    <t>Jl. Laksda Adi Sucipto KM 8.7</t>
  </si>
  <si>
    <t>Garden View</t>
  </si>
  <si>
    <t>Yogyakarta 55282</t>
  </si>
  <si>
    <t>Volcano View</t>
  </si>
  <si>
    <t>T. 0274 488 588    F. 0274 484 589</t>
  </si>
  <si>
    <t> Signature Welcome drink and cold towel/Oshibori upon arrival</t>
  </si>
  <si>
    <t>Junior Suite+Lagoon Suitte</t>
  </si>
  <si>
    <t> Inclusive of American Buffet Breakfast in Androwino Bistro.</t>
  </si>
  <si>
    <t xml:space="preserve">Ning Diah Rahmawati- 0813 1605 2559 </t>
  </si>
  <si>
    <t> High Season surcharge Rp 275.000/room/night Will apply in : Lebaran Period: 27 July -2 August 2015,</t>
  </si>
  <si>
    <t>Sales &amp; Marketing Jakarta</t>
  </si>
  <si>
    <t>Christmas &amp; New Year Period: 23 Dec 2015 - 2 Jan 2016</t>
  </si>
  <si>
    <t>ning.diah@sheraton.com</t>
  </si>
  <si>
    <t> Room Rate: 2 January - 31 December 2015</t>
  </si>
  <si>
    <t>HARPER MANGKUBUMI YOGYAKARTA</t>
  </si>
  <si>
    <t>Jl. Mangkubumi No. 52 Yogyakarta 55232</t>
  </si>
  <si>
    <t>T. 0274-2920008 F. 0274-2920009</t>
  </si>
  <si>
    <t>mangkubumiinfo@harperhotels.com</t>
  </si>
  <si>
    <t>www.harperhotels.com</t>
  </si>
  <si>
    <t xml:space="preserve"> Extra Bed IDR 250.000 Nett </t>
  </si>
  <si>
    <t> Room rate valid from October 01, 2014 – December 30, 2015</t>
  </si>
  <si>
    <t>INDOLUXE JOGJAKARTA - YOGYAKARTA</t>
  </si>
  <si>
    <t xml:space="preserve">Jl. Palagan Tentara Pelajar, No. 106 </t>
  </si>
  <si>
    <t>Ngaglik, Sleman, 55581 Yogyakarta</t>
  </si>
  <si>
    <t>T. 0274-8722388 F. 0274-8722377</t>
  </si>
  <si>
    <t>Ms. Jeany Sumaraw - Hp. 085878444318</t>
  </si>
  <si>
    <t>GRAND ARTOS AEROWISATA - MAGELANG</t>
  </si>
  <si>
    <t xml:space="preserve">Jl. Mayjen, Bambang Sugeng No. 1, </t>
  </si>
  <si>
    <t>Magelang Utara, Jawa Tengah 56172</t>
  </si>
  <si>
    <t>Grand Superior</t>
  </si>
  <si>
    <t>T. +62 293 3218888 F. 0293-3218880</t>
  </si>
  <si>
    <t>reservation@grandartoshotel.com</t>
  </si>
  <si>
    <t>Mrs. Ida- ASDoS - Hp. 081325716712</t>
  </si>
  <si>
    <t> Extra Bed Charge IDR 200.000 nett inc. 1 Breakfast</t>
  </si>
  <si>
    <t>Jl. Pemuda Selatan No. 42 Klaten</t>
  </si>
  <si>
    <t>GRAND COKRO KLATEN</t>
  </si>
  <si>
    <t>Jl. Kusumanegara no. 91 Yogyakarta- 55165</t>
  </si>
  <si>
    <t>T. 0274-560111 F. 0274-555566</t>
  </si>
  <si>
    <t>KusumanegaraInfo@fevehotels.com</t>
  </si>
  <si>
    <t> Validity : January 02 - 23 December 2015</t>
  </si>
  <si>
    <t>SOLO PARAGON HOTEL and RESIDENCE</t>
  </si>
  <si>
    <t>SoloBaruInfo@favehotels.com</t>
  </si>
  <si>
    <t>T. 0271 - 6727 555 F. 0271-6727277</t>
  </si>
  <si>
    <t> High Season Period &amp; Surcharge IDR. 280,000 ( LEBARAN 12 JULY - 02 AUG 2015)</t>
  </si>
  <si>
    <t> Peak Season Period &amp; Surcharge IDR. 160,000</t>
  </si>
  <si>
    <t> Room rate valid from 1 January – 23 December 2015</t>
  </si>
  <si>
    <t>FAVEHOTEL REMBANG</t>
  </si>
  <si>
    <t>Jl. Jend. Sudirman No. 8 Rembang 59211</t>
  </si>
  <si>
    <t>Soft Opening Rate 02 Jan - 31 Mar 2015</t>
  </si>
  <si>
    <t>T. 0295-693030 F. 0295-693303</t>
  </si>
  <si>
    <t>rembanginfo@favehotels.com</t>
  </si>
  <si>
    <t> Extra Bed Rp. 150.000 include breakfast for one person</t>
  </si>
  <si>
    <t> High Season Period &amp; Surcharge IDR. 100,000 ( LEBARAN 12 JULY - 02 AUG 2015)</t>
  </si>
  <si>
    <t> Peak Season Period &amp; Surcharge IDR. 150,000</t>
  </si>
  <si>
    <t> Room rate valid from 1 January – 30 December 2015</t>
  </si>
  <si>
    <t>Additional Information :</t>
  </si>
  <si>
    <t> Extra Bed Rp. 275.000 include breakfast for one person</t>
  </si>
  <si>
    <t> Idul Fitri Period (H-5 until H+5); Chrismas (Dec 23-26), New Year (Dec 29 - January 02) : Rp.</t>
  </si>
  <si>
    <t>200.000 net/room/night</t>
  </si>
  <si>
    <t> Idul Adha (October 12 - 15, 2014) IDR 200.000,- net/room/night</t>
  </si>
  <si>
    <t> New Year Compulsory Dinner IDR 500,000</t>
  </si>
  <si>
    <t> Additional breakfast for kids below 6 - 12 years old : Rp.47,500</t>
  </si>
  <si>
    <t> Additional breakfast for adult : Rp.95,000</t>
  </si>
  <si>
    <t> Contract Rate Valid from 2 January – 30 December 2015</t>
  </si>
  <si>
    <t>Contract Rates valid from 1 Jan – 29 Dec 2015</t>
  </si>
  <si>
    <t>Black out date Period NEW YEAR : 30 &amp; 31 DEC 2013 ( NEW YEAR RATE ) &amp; Charge Rp. 350.000</t>
  </si>
  <si>
    <t>Extra Bed Charge Rp. 300.000</t>
  </si>
  <si>
    <t>www.AlanaHotels.com</t>
  </si>
  <si>
    <t>surabayainfo@alanahotels.com</t>
  </si>
  <si>
    <t>T. 031-828 6818 F. 031-829 6818</t>
  </si>
  <si>
    <t>Surabaya 60231, East Java -Indonesia</t>
  </si>
  <si>
    <t>managed by ASTON</t>
  </si>
  <si>
    <t>Jl. Ketintang Baru I No. 10 -12</t>
  </si>
  <si>
    <t>THE ALANA SURABAYA</t>
  </si>
  <si>
    <t>Shangri-La
*5</t>
  </si>
  <si>
    <t>JW Marriott
*5</t>
  </si>
  <si>
    <t>Sheraton
*5</t>
  </si>
  <si>
    <t>Tuban Tropis
*3</t>
  </si>
  <si>
    <t>Santika Jemursari
*3</t>
  </si>
  <si>
    <t>Santika Pandegiling
*3</t>
  </si>
  <si>
    <t>Garden Palace
*4</t>
  </si>
  <si>
    <t>Mercure Grand Mirama
*4</t>
  </si>
  <si>
    <t>Grand Darmo Suites
*4</t>
  </si>
  <si>
    <t>TS Suite Surabaya/Sutos
*4</t>
  </si>
  <si>
    <t>Surabaya Plaza 
*4</t>
  </si>
  <si>
    <t>Bumi Surabaya
*5</t>
  </si>
  <si>
    <t>Ciputra World
*5</t>
  </si>
  <si>
    <t>Pullman
*5</t>
  </si>
  <si>
    <t xml:space="preserve">ASTON JEMBER HOTEL &amp; CONFERENCE </t>
  </si>
  <si>
    <t>Jl. Sentot Prawirodirjo No. 88</t>
  </si>
  <si>
    <t>CENTER</t>
  </si>
  <si>
    <t>Jember 68131 East Java - INDONESIA</t>
  </si>
  <si>
    <t>T. 0331 423888 F. 0331 423999</t>
  </si>
  <si>
    <t>www.AstonJember.com</t>
  </si>
  <si>
    <t>Extra Bed Charge Rp. 250,000 include breakfast for 1 person</t>
  </si>
  <si>
    <t>Peak Season Period &amp; Surcharge New Year 31-Dec Rp. 350,0000</t>
  </si>
  <si>
    <t>Corporate Rate from 2 January – 30  December 2015</t>
  </si>
  <si>
    <t>ASTON MADIUN HOTEL &amp; CONFRENCE CENTER</t>
  </si>
  <si>
    <t>Jl. Mayjend Sungkono No. 41 Madiun</t>
  </si>
  <si>
    <t>East Java</t>
  </si>
  <si>
    <t>T. 0351-4472222 F. 0351-4472345</t>
  </si>
  <si>
    <t>Madiuninfo@AstonHotelsasia.com</t>
  </si>
  <si>
    <t>www.astonHotelsAsia.com</t>
  </si>
  <si>
    <t xml:space="preserve">President Suite </t>
  </si>
  <si>
    <t>HARRIS HOTEL SKYLINE SURABAYA</t>
  </si>
  <si>
    <t>Harris Unique</t>
  </si>
  <si>
    <t>GUBENG SURABAYA</t>
  </si>
  <si>
    <t>Harris Executive</t>
  </si>
  <si>
    <t xml:space="preserve">Harris Executive Suite </t>
  </si>
  <si>
    <t> Room rate valid from 1 March 2015 - 31 March 2016</t>
  </si>
  <si>
    <t>QUEST HOTEL SURABAYA</t>
  </si>
  <si>
    <t>Jl. Roggolawe No. 27-29 Surabaya</t>
  </si>
  <si>
    <t>T. 0315660778 F. 031-5670779</t>
  </si>
  <si>
    <t>surabayareservationist@quest-hotels.com</t>
  </si>
  <si>
    <t>www.quest-hotels.com</t>
  </si>
  <si>
    <t>ASTON FAVE MEX SURABAYA</t>
  </si>
  <si>
    <t>Jl. Pregolan 1,3,5 Surabaya 60262</t>
  </si>
  <si>
    <t>www.FaveHotel.com</t>
  </si>
  <si>
    <t> Additional Breakfast IDR 50.000 Nett/pax</t>
  </si>
  <si>
    <t> Extra bed not Available</t>
  </si>
  <si>
    <t> Room rate valid from January 02 – December 28, 2015</t>
  </si>
  <si>
    <t>FAVE HOTEL GRAHA AGUNG</t>
  </si>
  <si>
    <t>Jl. Mayjend Yono Soewoyo Pakuon Indah</t>
  </si>
  <si>
    <t>SURABAYA</t>
  </si>
  <si>
    <t>AK II No. 10-11 Surabaya</t>
  </si>
  <si>
    <t>T. 031-99000090</t>
  </si>
  <si>
    <t>GrahaAgungSMM@favehotels.com</t>
  </si>
  <si>
    <t>Additional Breakfast Charge Rp 60,000</t>
  </si>
  <si>
    <t>BEST ZODIAK KEDUNGSARI</t>
  </si>
  <si>
    <t>Jl. Kedungsari No. 29, Surabaya</t>
  </si>
  <si>
    <t>*</t>
  </si>
  <si>
    <t>T. 031-5450450</t>
  </si>
  <si>
    <t>HARRIS HOTEL and CONVENTIONS MALANG</t>
  </si>
  <si>
    <t>Jl. A. Yani Utara Riverside C-1</t>
  </si>
  <si>
    <t>Malang 65126 Jawa Timur</t>
  </si>
  <si>
    <t>Harris Pool View Room</t>
  </si>
  <si>
    <t>T. 0341-2992299 F. 0341-2992288</t>
  </si>
  <si>
    <t>Harris Terrace Room</t>
  </si>
  <si>
    <t>res@harris-malang.com</t>
  </si>
  <si>
    <t>Harris Sky Room</t>
  </si>
  <si>
    <t>Harris Suite Room</t>
  </si>
  <si>
    <t>Syapa- Senior Sales Manager</t>
  </si>
  <si>
    <t>Hp. 081270300577</t>
  </si>
  <si>
    <t>BEST WESTERN OJ MALANG</t>
  </si>
  <si>
    <t>Jl. Dr. Cipto No. 11, Malang, East Java</t>
  </si>
  <si>
    <t>T : +62 341 368 888 | F : +62 341 360 222</t>
  </si>
  <si>
    <t>Deluxe twin</t>
  </si>
  <si>
    <t>www.bwojhotel.com</t>
  </si>
  <si>
    <t>reservation@bwojhotel.com</t>
  </si>
  <si>
    <t xml:space="preserve"> Surcharge Applied (room/night) High Season: Christmas &amp; Idul Fitri Holiday IDR 250,000 net, </t>
  </si>
  <si>
    <t xml:space="preserve">Peak Season: New years IDR 300,000 net </t>
  </si>
  <si>
    <t>ASTON BOJONEGORO CITY HOTEL</t>
  </si>
  <si>
    <t>Jl. MH. Thamrin No 100 Bojonegoro 62112</t>
  </si>
  <si>
    <t>T. 0353 571 777 F. 0353 571 778</t>
  </si>
  <si>
    <t>BojonegoroDOS@astonhotelsasia.com</t>
  </si>
  <si>
    <t>www.astonbojonegoro.com</t>
  </si>
  <si>
    <t> Extra Bed Charge IDR 250.000</t>
  </si>
  <si>
    <t>Lebaran : 25 July 2014 - 2 August 2015, New year : 30 &amp; 31 December IDR 200.000 /R/N</t>
  </si>
  <si>
    <t>Validity: 2 January - 30 December 2015</t>
  </si>
  <si>
    <t>GRAND TRAWAS MOJOKERTO</t>
  </si>
  <si>
    <t>Desa Belik, Trawas Mojokerto, Jawa Timur</t>
  </si>
  <si>
    <t>T. 0343-880015 F. 0343-880012</t>
  </si>
  <si>
    <t>reservation@grandtrawas.com</t>
  </si>
  <si>
    <t> Room rate valid from 1 April 2014 – 31 March 2015</t>
  </si>
  <si>
    <t>THE PATRA BALI RESORT &amp; VILLAS</t>
  </si>
  <si>
    <t>Jl. Ir. H. Juanda South Kuta Beach</t>
  </si>
  <si>
    <t>*The rates are inclusive of applicable 21% tax and service charge.</t>
  </si>
  <si>
    <t>Kuta 80361, Bali</t>
  </si>
  <si>
    <t>*The rates are valid for domestics and klm's holder.</t>
  </si>
  <si>
    <t>T. 0361-9351161 / F. 0361-9352030</t>
  </si>
  <si>
    <t>*The rates are valid for PT. Pertamina only.</t>
  </si>
  <si>
    <t>Embassy Suite</t>
  </si>
  <si>
    <t>*Bill of room laundry to be separated</t>
  </si>
  <si>
    <t>*Rates are applicable for FIT bookings. Special group concessiens and bookings during high season policy are</t>
  </si>
  <si>
    <t xml:space="preserve">Ani Kusuma- Sales Manager 08123817584 </t>
  </si>
  <si>
    <t>Garden Villa</t>
  </si>
  <si>
    <t>available for ad-hod group and will be arranged separately upon request.</t>
  </si>
  <si>
    <t xml:space="preserve">ani.kusuma@thepatrabali.com </t>
  </si>
  <si>
    <t>Honeymoon Villa</t>
  </si>
  <si>
    <t>*Laundry : 1 set laundry consist of 1 shirt/T-shirt, 1 undershirt, 1 under short/panties, 1 shock/stocking,</t>
  </si>
  <si>
    <t>Cok Lahriani- General Manager</t>
  </si>
  <si>
    <t>Crown Villa</t>
  </si>
  <si>
    <t>*1 trouser/shorts, 1 necktie/scarf will be charge ad IDR. 135.000 net/person/set.</t>
  </si>
  <si>
    <t>Hp. 082236631885</t>
  </si>
  <si>
    <t>*For the periode : 15 Jan 2015 - 19 Des 2015</t>
  </si>
  <si>
    <t>Royal Villa 2 Bedroom</t>
  </si>
  <si>
    <t>*High season surcharge of Rp 350.000,- &amp; Peak season surcharge of Rp. 450.000,-</t>
  </si>
  <si>
    <t>Royal Villa 3 Bedroom</t>
  </si>
  <si>
    <t>GRAND ASTON BALI BEACH RESORT &amp; SPA</t>
  </si>
  <si>
    <t>Jl. Pratama No. 68X – PO BOX 175</t>
  </si>
  <si>
    <t>TERMS, CONDITION AND BENEFITS:</t>
  </si>
  <si>
    <t>Bali- Tanjung Benoa Nusa Dua</t>
  </si>
  <si>
    <t>Deluxe Ocean View</t>
  </si>
  <si>
    <t> Daily Buffet Breakfast for two.</t>
  </si>
  <si>
    <t>T. 0361 - 773 577 F. 0361 772 005</t>
  </si>
  <si>
    <t>Ocean View Suite</t>
  </si>
  <si>
    <t> Free shuttle service to Nusa Dua and Kuta based on schedule (FIT only).</t>
  </si>
  <si>
    <t>www.AstonBali.com</t>
  </si>
  <si>
    <t>Ocean Front Suite</t>
  </si>
  <si>
    <t> Additional Laundry package rp. 71.153 net/set (4pcs)</t>
  </si>
  <si>
    <t>info@astonbali.com</t>
  </si>
  <si>
    <t> 25 % discount on all spa treatments &amp; laundry or dry cleaning.</t>
  </si>
  <si>
    <t> Rate inclusive of 21 % Tax and Service charge.</t>
  </si>
  <si>
    <t> Should any of these charges change during the validity of the agreement,</t>
  </si>
  <si>
    <t>YOUR CORPORATE RATES :</t>
  </si>
  <si>
    <t xml:space="preserve"> The Aston Bali Beach Resort &amp; Spa reserved the right to amend all rates accordingly.</t>
  </si>
  <si>
    <t>01 April 2014 - 31 March 2015</t>
  </si>
  <si>
    <t> The rates are not allowed to publishing in any website or termination of agreement will apply.</t>
  </si>
  <si>
    <t>Tambahan : Peak Season : 01 – 05 January 2011 Rp 300.000 Nett</t>
  </si>
  <si>
    <t>High Season Surcharge 1 July – 7 Sept 2011 Rp 200.000 Nett</t>
  </si>
  <si>
    <t>YOUR CORPORATE RATES : 01 April 2014 - 31 March 2015</t>
  </si>
  <si>
    <t>PRAMA HOTEL SANUR BEACH - BALI</t>
  </si>
  <si>
    <t>Danau Tamblingan, P.O. Box. 3729</t>
  </si>
  <si>
    <t>Sanur, Denpasar Bali 80032</t>
  </si>
  <si>
    <t>T. 0361-288011 F. 0361-287566</t>
  </si>
  <si>
    <t>Deluxe Sea Garden</t>
  </si>
  <si>
    <t>Extra Bed including 1 (one) ABF</t>
  </si>
  <si>
    <t>Ms. Sayuning Puri- S&amp;M- Hp. 081353638866</t>
  </si>
  <si>
    <t>Christmas Holiday &amp; New Year (surcharge : IDR 250.000)</t>
  </si>
  <si>
    <t>Additional Breakfast for 1 (one) Person Rp  150,000</t>
  </si>
  <si>
    <t> Validity Contract rate : 02 January 2015 to 20 December 2015</t>
  </si>
  <si>
    <t>Hotel Bintang 4 Bali</t>
  </si>
  <si>
    <t>ASTON KUTA HOTEL &amp; RESIDENCE</t>
  </si>
  <si>
    <t>Jl. Wana Segara- Kuta 80361, Bali</t>
  </si>
  <si>
    <t>Room rates are inclusive:</t>
  </si>
  <si>
    <t>T. 0361-754999 F. 0361-765506</t>
  </si>
  <si>
    <t> 21% government tax and service charge.</t>
  </si>
  <si>
    <t>www.AstonKuta.com</t>
  </si>
  <si>
    <t> Rates are valid for single/double occupancy except family room.</t>
  </si>
  <si>
    <t>mice@astonkuta.com</t>
  </si>
  <si>
    <t> Max 01 extra bed/ room is allowed at IDR300,000net/extra bed/night including buffet breakfast for 1 person</t>
  </si>
  <si>
    <t xml:space="preserve">sales manager : </t>
  </si>
  <si>
    <t> Free Internet Access in Room</t>
  </si>
  <si>
    <t>Ariati Febriana Lukitasari (Lulu)</t>
  </si>
  <si>
    <t> High and Peak Season surcharge(s):</t>
  </si>
  <si>
    <t>Hp. 0813 640 24042</t>
  </si>
  <si>
    <t>3 Bedroom Residence</t>
  </si>
  <si>
    <t>High season surcharge at IDR250, 000net/room/night applied from July 15 – August 31, 2014</t>
  </si>
  <si>
    <t>Peak season surcharge at IDR350, 000net/room/night applied from December 24, 2014 – January 5, 2015</t>
  </si>
  <si>
    <t> Compulsory Lebaran Dinner at IDR250,000net/person will be applied on July 29, 2013 (Tentative</t>
  </si>
  <si>
    <t>Date-TBA) and minimum participant 2 person per room</t>
  </si>
  <si>
    <t> Compulsory New Year Dinner at IDR800,000net/person will be applied on December 31, 2013 and</t>
  </si>
  <si>
    <t>minimum participant 2 person per room</t>
  </si>
  <si>
    <t>CORPORATE RATES 02 January 2014 - 31 August 2015</t>
  </si>
  <si>
    <t>Hotel Bintang 5 Bali</t>
  </si>
  <si>
    <t xml:space="preserve">ASTON DENPASAR HOTEL &amp; </t>
  </si>
  <si>
    <t xml:space="preserve">Jl. Gatot Subroto Barat No. 283, </t>
  </si>
  <si>
    <t>Denpasar 80231 – Bali</t>
  </si>
  <si>
    <t>T. 0361 - 411 999</t>
  </si>
  <si>
    <t>www.AstonDenpasar.com</t>
  </si>
  <si>
    <t>info@astonDenpasar.com</t>
  </si>
  <si>
    <t>Extra Bed Charge Rp. 300.000,-nett = 247.933,-++/Night/person</t>
  </si>
  <si>
    <t>CORPORATE RATES Valid from : 2 January – 31 December 2015</t>
  </si>
  <si>
    <t>High Season Period &amp; Surcharge, Peak Season Period &amp; Surcharge 29 December 2013-01 January 2014 / Rp. 300.000</t>
  </si>
  <si>
    <t>Additional Breakfast Charge Rp. 135.000, Nett</t>
  </si>
  <si>
    <t xml:space="preserve">ASTON UNGASAN HOTEL &amp; </t>
  </si>
  <si>
    <t xml:space="preserve">Jl. Raya Uluwatu, Br. Giri Dharma </t>
  </si>
  <si>
    <t>Ungasan, Kuta Selatan, Bali</t>
  </si>
  <si>
    <t>T. 0361-8498000 F. 0361-8498080</t>
  </si>
  <si>
    <t>ungasansm@astonhotelsasia.com</t>
  </si>
  <si>
    <t> Extra Bed Charge Rp. 250,000 net include 1 breakfast for I person</t>
  </si>
  <si>
    <t>www.ungasan.astonhotelsasia.com</t>
  </si>
  <si>
    <t>CONTRACT RATE Valid from: 01 January 2015 - 31 March 2016</t>
  </si>
  <si>
    <t>SWISS-BELHOTEL BAY VIEW</t>
  </si>
  <si>
    <t>Jl. Kebo Iwa, Taman Mumbul, Bali</t>
  </si>
  <si>
    <t>N/A</t>
  </si>
  <si>
    <t>Nusa Dua-Bali</t>
  </si>
  <si>
    <t>T. 361-8478000 F. 361-8478001</t>
  </si>
  <si>
    <t>1 Bed Room Sgl/Dbl</t>
  </si>
  <si>
    <t>The above static rates valid immediately Until 31 March 2015</t>
  </si>
  <si>
    <t>reservation@swiss-belhotelbayview.com</t>
  </si>
  <si>
    <t>2 Bed Room Sgl/Dbl</t>
  </si>
  <si>
    <t>3 Bed Room Sgl/Dbl</t>
  </si>
  <si>
    <t>Surcharge : Check-in / Stay on the following period ( Per Room Per Night):</t>
  </si>
  <si>
    <t xml:space="preserve"> u Chinese New Year: 08 – 15 February 2012 Rp 300,000</t>
  </si>
  <si>
    <t xml:space="preserve"> u School Holiday: 01 – 31 August 2012 Rp 300,000</t>
  </si>
  <si>
    <t>Royal Samudra - 3 BD</t>
  </si>
  <si>
    <t xml:space="preserve"> u Lebaran Period:  17 - 23 August 2012 Rp 300,000</t>
  </si>
  <si>
    <t xml:space="preserve"> u 22 Dec 2014 – 05 Jan 2015 Rp 500,000</t>
  </si>
  <si>
    <t xml:space="preserve"> Airport Transfer Per Car Per One Way (Max. 3 guests) Rp 250,000</t>
  </si>
  <si>
    <t xml:space="preserve"> Additional Breakfast Per Person Rp 150,000</t>
  </si>
  <si>
    <t>Extra Bed including One Breakfast Per person Rp 250,000</t>
  </si>
  <si>
    <t>PAT - MASE VILLA BALI</t>
  </si>
  <si>
    <t>Jl. Sunset Road No. 88 S, Seminyak</t>
  </si>
  <si>
    <t>Pool Villa 2 Bed Room Sgl/Dbl</t>
  </si>
  <si>
    <t xml:space="preserve">1. The above Static Rates ARE INCLUSIVE 21% Service Charge and Government Tax. </t>
  </si>
  <si>
    <t>Pool Villa 3 Bed Room Sgl/Dbl</t>
  </si>
  <si>
    <t>Pool Villa 4 Bed Room Sgl/Dbl</t>
  </si>
  <si>
    <t>Surcharge:</t>
  </si>
  <si>
    <t>u  Int'l Holiday : 01 Juli – 15 August 2014 Rp. 500.000</t>
  </si>
  <si>
    <t>u  25 Juli - 3 ust 2014 Rp. 300.000</t>
  </si>
  <si>
    <t>u 24 December 2014 – 03 January 2014 Rp. 500.000</t>
  </si>
  <si>
    <t>Airport Transfer  Per Car Per One Way (Max. 3 guests) Rp 250.00</t>
  </si>
  <si>
    <t>Additional Breakfast Per Person Rp. 150.000</t>
  </si>
  <si>
    <t>Extra Bed including One Breakfast Per Night Rp 350,000</t>
  </si>
  <si>
    <t>GRAND WHIZ NUSA DUA BALI</t>
  </si>
  <si>
    <t>Kawasan Nusa Dua, Blok T Nusa Dua</t>
  </si>
  <si>
    <t>Bali 80363</t>
  </si>
  <si>
    <t>T. 0361-8498020 F. 0361-8498021, 8022</t>
  </si>
  <si>
    <t>reservation.nusadua@grandwhiz.com</t>
  </si>
  <si>
    <t>Villa 2nd Floor</t>
  </si>
  <si>
    <t> Extra Bed Charge 250,000 net /including bf for 1 person</t>
  </si>
  <si>
    <t>Villa 1st Floor</t>
  </si>
  <si>
    <t> Room rate valid from 1 April 2015 – 31 March 2016</t>
  </si>
  <si>
    <t>GRAND WHIZ KUTA BALI</t>
  </si>
  <si>
    <t>Jl. Kartika Plaza 92 Kuta, Badung 80361</t>
  </si>
  <si>
    <t>Bali</t>
  </si>
  <si>
    <t>T. 0361-759099</t>
  </si>
  <si>
    <t>reservation.kuta@grandwhiz.com</t>
  </si>
  <si>
    <t xml:space="preserve">ASTON SUNSET BEACH RESORT, </t>
  </si>
  <si>
    <t>Gili Trawangan</t>
  </si>
  <si>
    <t>GILI TRAWANGAN</t>
  </si>
  <si>
    <t>T. 0370-633686 F. 0370-633626</t>
  </si>
  <si>
    <t>Aston Club</t>
  </si>
  <si>
    <t>GiliTrawanganInfo@astonhotelsasia.com</t>
  </si>
  <si>
    <t>1 Bedroom Villa</t>
  </si>
  <si>
    <t>www.GiliTrawangan.AstonHotelsAsia.com</t>
  </si>
  <si>
    <t>Royal Villa</t>
  </si>
  <si>
    <t xml:space="preserve"> Peak Season Period &amp; Surcharge : Christmas Rp. 420.000 (24-25 December 2016), New Year Rp. 420.000 </t>
  </si>
  <si>
    <t>THE ATANAYA BALI</t>
  </si>
  <si>
    <t>Jl. Sunset Roat No. 88A, Legian, Kuta, Bali</t>
  </si>
  <si>
    <t>INCLUSION and BENEFIT ACCOMODATION:</t>
  </si>
  <si>
    <t>T. 0361-8468600 F. 0361-8947041</t>
  </si>
  <si>
    <t> Including 21% Government Tax and Service Charge</t>
  </si>
  <si>
    <t>sales@atanaya.com</t>
  </si>
  <si>
    <t> Free Welcome Drink</t>
  </si>
  <si>
    <t>reservation@atanaya.com</t>
  </si>
  <si>
    <t> Free daily Buffet breakfast at Kapur Sirih Restaurant</t>
  </si>
  <si>
    <t> Free 24 hours WIFI internet Connection in the room</t>
  </si>
  <si>
    <t>Jakarta office : Century Park Hotel</t>
  </si>
  <si>
    <t> Free access to the Sky Pool &amp; Bar</t>
  </si>
  <si>
    <t>Jl. Pintu Satu Senayan - Jakarta, 10270</t>
  </si>
  <si>
    <t>CHILDREN POLICY:</t>
  </si>
  <si>
    <t xml:space="preserve">T. 021-5712611, 5712040,5712041 </t>
  </si>
  <si>
    <t>1. Maximum one (01) child below 12 years sharing parent’s room free on accommodation.</t>
  </si>
  <si>
    <t>ext. 82042 /49 Fax. 021-5712607</t>
  </si>
  <si>
    <t>2. Breakfast for child from 5 – 12 years is Rp. 50,000 and below 5 years is FOC.</t>
  </si>
  <si>
    <t xml:space="preserve">Sales Marketing : </t>
  </si>
  <si>
    <t>3. Above 12 years old will be charged as adult.</t>
  </si>
  <si>
    <t>Neni Karnaeni- Hp. 081181322568</t>
  </si>
  <si>
    <t>CONTRACT RATE Valid from: 01 January - 31 March 2015</t>
  </si>
  <si>
    <t>neni.karnaeni@unityhotels.com</t>
  </si>
  <si>
    <t>Unity Group</t>
  </si>
  <si>
    <t>AMAROOSSA SUITE BALI</t>
  </si>
  <si>
    <t>Jl. Kebo Iwa No. 2 Taman Mumbul, Bali</t>
  </si>
  <si>
    <t>Amaroossa Suite</t>
  </si>
  <si>
    <t>GINO FERUCI VILLA LOVINA BALI</t>
  </si>
  <si>
    <t>Jl. Laviana-Loviana-Buleleng, Bali</t>
  </si>
  <si>
    <t>Spinola/ Marino</t>
  </si>
  <si>
    <t>T.03623435775 T. 0362-3435776</t>
  </si>
  <si>
    <t>Pillota</t>
  </si>
  <si>
    <t>GINO FERUCI VILLA UBUD BALI</t>
  </si>
  <si>
    <t>Jl. AA Gede Rai, Br Tengah</t>
  </si>
  <si>
    <t>Caldora</t>
  </si>
  <si>
    <t>T. 0362-3435775 F. 0362-3435776</t>
  </si>
  <si>
    <t>Loraino</t>
  </si>
  <si>
    <t>HARRIS RESORT KUTA BEACH BALI</t>
  </si>
  <si>
    <t>Harris Pool Access</t>
  </si>
  <si>
    <t xml:space="preserve">HARRIS HOTEL and RESIDENCES RIVERVIEW </t>
  </si>
  <si>
    <t>KUTA BALI</t>
  </si>
  <si>
    <t>1 Residence Bedroom</t>
  </si>
  <si>
    <t>Harris Family Room</t>
  </si>
  <si>
    <t> Room rate valid from 1 April 2015 – 31 March, 2016</t>
  </si>
  <si>
    <t>2 Residence Bedroom</t>
  </si>
  <si>
    <t xml:space="preserve">HARRIS HOTEL and RESIDENCES SUNSET ROAD </t>
  </si>
  <si>
    <t>BALI</t>
  </si>
  <si>
    <t>Harris Sunset Suite</t>
  </si>
  <si>
    <t xml:space="preserve">HARRIS HOTEL BUKIT JIBRAN BALI </t>
  </si>
  <si>
    <t>Harris Bay View</t>
  </si>
  <si>
    <t xml:space="preserve">HARRIS HOTEL RAYA KUTA BALI </t>
  </si>
  <si>
    <t xml:space="preserve">HARRIS HOTEL SEMINYAK BALI </t>
  </si>
  <si>
    <t xml:space="preserve">Harris Unique </t>
  </si>
  <si>
    <t xml:space="preserve">HARRIS HOTEL COKROAMINOTO BALI </t>
  </si>
  <si>
    <t xml:space="preserve">HARRIS HOTEL GALLERIA BALI </t>
  </si>
  <si>
    <t xml:space="preserve">EDEN HOTEL KUTA BALI </t>
  </si>
  <si>
    <t>Eden Room</t>
  </si>
  <si>
    <t>Eden Pool Access</t>
  </si>
  <si>
    <t>Eden Suite</t>
  </si>
  <si>
    <t>Suite Pool Access</t>
  </si>
  <si>
    <t>BEST WESTERN KUTA BEACH, BALI</t>
  </si>
  <si>
    <t>Jl. Benesari Pantai Kuta, Bali - Indonesia</t>
  </si>
  <si>
    <t>T : +62 361 754396 | F : +62 361 75430161</t>
  </si>
  <si>
    <t>www.bwkutabeach.com</t>
  </si>
  <si>
    <t> Surcharge Applied (/room) High Season: 15 - 25 July 2015 IDR 100,000net, 6 - 12 July 2015 IDR 100,000net</t>
  </si>
  <si>
    <t>reservation@bwkutabeach.com</t>
  </si>
  <si>
    <t xml:space="preserve">Peak Season: 25 December 2015 - 4 January 2016 IDR 150,000 net </t>
  </si>
  <si>
    <t> Compulsory LUNCH/DINNER (per person) Idul Fitri Dinner IDR 100,000 &amp; New Years Eve: Dinner 600,000net</t>
  </si>
  <si>
    <t> All rates valid from 1 April 2015 – 31 March 2016</t>
  </si>
  <si>
    <t>ASTON TUBAN INN BALI</t>
  </si>
  <si>
    <t>Jl. Kediri No. 5, Tuban – Kuta 80361</t>
  </si>
  <si>
    <t>T. 0361 - 762 828</t>
  </si>
  <si>
    <t>www.AstonInnTuban.com</t>
  </si>
  <si>
    <t>Superior Pool View</t>
  </si>
  <si>
    <t xml:space="preserve">info@astoninntuban.com </t>
  </si>
  <si>
    <t> Extra Bed Charge Rp. 200,000</t>
  </si>
  <si>
    <t>Corporate Rates Valid from 01 April 2015 - 31 March 2016</t>
  </si>
  <si>
    <t>QUEST HOTEL TUBAN, KUTA</t>
  </si>
  <si>
    <t>Jl. Kediri No. 9, Tuban 80361, Bali</t>
  </si>
  <si>
    <t>T. 0361-764009</t>
  </si>
  <si>
    <t>TubanInfo@Quest-Hotels.Com</t>
  </si>
  <si>
    <t>www.questhotels.com</t>
  </si>
  <si>
    <t>Extra Bed Charge IDR. 250,000</t>
  </si>
  <si>
    <t>Peak Season Period &amp; Surcharge - Period 22 Dec'14 - 5 Jan'15 IDR. 350,000</t>
  </si>
  <si>
    <t>CORPORATE RATES VALIDITY: 1 April 2015 - 31 March 2016</t>
  </si>
  <si>
    <t>HARPER HOTEL KUTA</t>
  </si>
  <si>
    <t>Jalan Legian No. 73 Kuta 80361 Bali</t>
  </si>
  <si>
    <t>Terms and Conditions:</t>
  </si>
  <si>
    <t>T. 0361-846 9869 F. 0361-846 9878</t>
  </si>
  <si>
    <t> All rates are net non commissionable</t>
  </si>
  <si>
    <t>Kutainfo@HarperHotels.com</t>
  </si>
  <si>
    <t xml:space="preserve">Family Suite </t>
  </si>
  <si>
    <t> Rates quoted are per room per night, including 21% government tax and service</t>
  </si>
  <si>
    <t>www.HarperHotels.com</t>
  </si>
  <si>
    <t>Harper Suite</t>
  </si>
  <si>
    <t> Children below 5 years old is free of charge</t>
  </si>
  <si>
    <t> Extra Adult or Extra bed is charge at IDR 250.000,- net/night including breakfast for 1 person</t>
  </si>
  <si>
    <t> Peak Season surcharge from 24 December 2013 – 5 January 2014 at IDR 350.000,- net/room/night</t>
  </si>
  <si>
    <t> Peak Season Surcharge from 15 July – 15 September 2014 at IDR. 350, 000,-net/room/night</t>
  </si>
  <si>
    <t> High season surcharge from 24 December 2014 – 5 January 2015 at IDR. 350,000,-net/room/night</t>
  </si>
  <si>
    <t> Min 3 nights required stay from 24 December 2014 – 05 January 2015</t>
  </si>
  <si>
    <t> New year eve dinner is compulsory and no allow to check in and check out on 31st Dec’13 &amp; 31st Dec 2015</t>
  </si>
  <si>
    <t>CORPORATE RATES VALIDITY: 1 April 2015 - 31 December 2015</t>
  </si>
  <si>
    <t>SERELA HOTEL KUTA</t>
  </si>
  <si>
    <t>Jl. Raya Kuta 42, Kuta, Badung, Bali</t>
  </si>
  <si>
    <t>ASANA AGUNG PUTRA - BALI</t>
  </si>
  <si>
    <t>Jl. Poppies 1, Agung Art Market Kuta,</t>
  </si>
  <si>
    <t>Bali 80361</t>
  </si>
  <si>
    <t>T. 0361-75869 F. 0361-758209</t>
  </si>
  <si>
    <t>Mr. A.A Suarya- Hp. 081338773571</t>
  </si>
  <si>
    <t>Hotel Bintang 2 Bali</t>
  </si>
  <si>
    <t>HOTEL NEO KUTA JELANTIK BALI</t>
  </si>
  <si>
    <t>Jl. Patih Jelantik No 188, Legian,Bali</t>
  </si>
  <si>
    <t xml:space="preserve">CONTRACT RATE Validity:  </t>
  </si>
  <si>
    <t>T. 021- 2966-1400 F. 021 - 2966-1388</t>
  </si>
  <si>
    <t>01 April 2013 - 31 March 2014</t>
  </si>
  <si>
    <t>LegianJelantikInfo@NeoHotels.com</t>
  </si>
  <si>
    <t xml:space="preserve">Standard </t>
  </si>
  <si>
    <t> High Season Period &amp; Surcharge (26 July - 10 August) Rp. 150,000</t>
  </si>
  <si>
    <t> Peak Season Period &amp; Surcharge (24 December - 05 January) Rp. 200,000</t>
  </si>
  <si>
    <t>CONTRACT RATE Validity: 01 April 2013 - 31 March 2014 and 01 April 2014 - 31 March 2015</t>
  </si>
  <si>
    <t>NEO PETITENGET BALI</t>
  </si>
  <si>
    <t>Jl. Petitenget No. 2 Kerobakan, Kuta 80361</t>
  </si>
  <si>
    <t>T. 0361-47411000 F. 0361-4741188</t>
  </si>
  <si>
    <t>petitengetinfo@neohotels.com</t>
  </si>
  <si>
    <t>CONTRACT RATE Validity: 01 January 2015 - 31 March 2016</t>
  </si>
  <si>
    <t>NEO KUTA LEGIAN BALI</t>
  </si>
  <si>
    <t>Jl. Toprozone No. 8 Legian, Kuta Bali</t>
  </si>
  <si>
    <t>Soft Opening Rate 1 Jan - 28 Feb 2015</t>
  </si>
  <si>
    <t>T. 0361-8499666 F. 0361-8499009</t>
  </si>
  <si>
    <t>legianinfo@noehotels.com</t>
  </si>
  <si>
    <t> Extra Bed Charge IDR 200.000 net (for deluxe &amp; suite room only)</t>
  </si>
  <si>
    <t>Contract Rate 01 Mar - 31 Dec 2015</t>
  </si>
  <si>
    <t xml:space="preserve"> Peak Season Period &amp; Surcharge : Christmas Rp. 230.000 (24-25 December 2015), New Year Rp. 230.000 </t>
  </si>
  <si>
    <t>NEO GATOT SUBROTO BALI</t>
  </si>
  <si>
    <t xml:space="preserve">Jl. Gatot Subroto Denpasar, Bali </t>
  </si>
  <si>
    <t>p. 0361 438 333 f. 0361 435 111</t>
  </si>
  <si>
    <t>GatsuBaliInfo@neohotels.com</t>
  </si>
  <si>
    <t> Extra Bed Charge Rp. 250,000</t>
  </si>
  <si>
    <t>ADDITIONAL SURCHARGE :</t>
  </si>
  <si>
    <t> Lebaran (13 – 21 July),  Peak Season Period &amp; Surcharge (29 Dec 2015 – 3 Jan 2016) Rp. 150.000</t>
  </si>
  <si>
    <t>FAVE HOTEL SEMINYAK BALI</t>
  </si>
  <si>
    <t>Jalan Abimanyu (Dhyana Pura) No. 9A</t>
  </si>
  <si>
    <t>Seminyak, Bali - Indonesia</t>
  </si>
  <si>
    <t>T. 0361 - 739 000</t>
  </si>
  <si>
    <t>n/a</t>
  </si>
  <si>
    <t>SeminyakInfo@favehotels.com</t>
  </si>
  <si>
    <t> Christmas (24 Dec 2014 - 5 Jan 2015) USD 20 IDR 200000</t>
  </si>
  <si>
    <t> New Year (24 Dec 2014 - 5 Jan 2015) USD 20 IDR 200000</t>
  </si>
  <si>
    <t> Contract Rates valid from 1 April 2015 - 31 March 2016</t>
  </si>
  <si>
    <t>FAVE HOTEL KUTA SQUARE</t>
  </si>
  <si>
    <t xml:space="preserve">Jl. Khayangan Suci No. 8 </t>
  </si>
  <si>
    <t>Validity 01 Apr 2015 - 31 March 2016</t>
  </si>
  <si>
    <t>Kuta - Bali 80361</t>
  </si>
  <si>
    <t>T. 1300862419</t>
  </si>
  <si>
    <t> Welcome drink upon arrival,  Cold towel upon arrival,  Daily buffet breakfast</t>
  </si>
  <si>
    <t>Christmas Holiday &amp; New Year (Rp. 250.000 ( 24 Dec 2015 – 01 Jan 2016)</t>
  </si>
  <si>
    <t>FAVE HOTEL UMALAS</t>
  </si>
  <si>
    <t>Jl. Raya Petitenget 7, Kerobokan - Kuta Bali</t>
  </si>
  <si>
    <t>Standard without balcony</t>
  </si>
  <si>
    <t>T. 0361 - 733 543 F. 0361 - 735 091</t>
  </si>
  <si>
    <t>Standard with balcony</t>
  </si>
  <si>
    <t>umalasInfo@FaveHotels.com</t>
  </si>
  <si>
    <t> The contract rate not valid on Long Weekend, School Holiday, Lebaran Holiday, Christmas Holiday &amp; New Year</t>
  </si>
  <si>
    <t>(Rp. 100.000 (25 Feb – 03 Mar 2015) &amp; (12 -23 Jul 2015), New Year Rp. 200.000 net (23 Dec 2015 – 06 Jan 2016)</t>
  </si>
  <si>
    <t>FAVE HOTEL BYPASS KUTA</t>
  </si>
  <si>
    <t>Jl. Bypass I Gusti Ngurah Rai</t>
  </si>
  <si>
    <t>No. 999xx, Kuta 80361 - Bali</t>
  </si>
  <si>
    <t>T. 0361 - 846 4618 F. 0361 - 846 4718</t>
  </si>
  <si>
    <t>bypasskutainfo@favehotels.com</t>
  </si>
  <si>
    <t> Extra Bed Charge 150,000</t>
  </si>
  <si>
    <t> High Season Period &amp; Surcharge 23 July - 1 September: Rp. 100,000</t>
  </si>
  <si>
    <t> Peak Season Period &amp; Surcharge 24 December - 5 January : Rp. 200,000</t>
  </si>
  <si>
    <t>Contract Rates valid from 01 April 2014 - 31 March 2015</t>
  </si>
  <si>
    <t>ZODIAK @ SEMINYAK</t>
  </si>
  <si>
    <t>Jl. Sunset Road Gg Baik-baik No.1</t>
  </si>
  <si>
    <t>Seminyak, Bali</t>
  </si>
  <si>
    <t>T. 0361-4092779</t>
  </si>
  <si>
    <t>Hotel Wilayah Nusatenggara</t>
  </si>
  <si>
    <t>KILA SENGGIGI BEACH LOMBOK</t>
  </si>
  <si>
    <t>Jl Pantai Senggigi PO BOX 1001</t>
  </si>
  <si>
    <t>Garden</t>
  </si>
  <si>
    <t>Lombok, Mataram, 83010</t>
  </si>
  <si>
    <t>Seaview</t>
  </si>
  <si>
    <t>Telp +62 370 693210 Fax +62 370 693 200</t>
  </si>
  <si>
    <t>Garden bungalow</t>
  </si>
  <si>
    <t>sbh.reservation@aerowisatahotels.com</t>
  </si>
  <si>
    <t>Seaview bungalow</t>
  </si>
  <si>
    <t>Christmas Holiday &amp; New Year (surcharge : IDR 200.000)</t>
  </si>
  <si>
    <t>Dewi- Sales- Hp. 081175781402</t>
  </si>
  <si>
    <t xml:space="preserve">Pool villa club </t>
  </si>
  <si>
    <t> Additional Breakfast for 1 (one) Person Rp  100,000</t>
  </si>
  <si>
    <t> Extra Bed Charge IDR 250.000 nett inc. 1 Breakfast</t>
  </si>
  <si>
    <t>ASTON KUPANG HOTEL &amp; CONFERENCE CENTER</t>
  </si>
  <si>
    <t xml:space="preserve">Jl. Timor Raya No. 142 </t>
  </si>
  <si>
    <t>Kelapa Lima (85228) Kupang - NTT</t>
  </si>
  <si>
    <t>T. 0380 858 6199</t>
  </si>
  <si>
    <t>kupangsm@astonhotelsasia.com</t>
  </si>
  <si>
    <t>www.ArchipelagoInternational.com</t>
  </si>
  <si>
    <t> Extra Bed Charge IDR 300.000 nett inc. Breakfast</t>
  </si>
  <si>
    <t>CONTRACT RATE Valid from : 1 Jan – 30 December 2015</t>
  </si>
  <si>
    <t>FAVE HOTEL LANGKO – MATARAM</t>
  </si>
  <si>
    <t xml:space="preserve">Jl. Langko No. 21 – 23 Mataram, </t>
  </si>
  <si>
    <t>Soft Opening Rates 10 Jan - 31 Mar 2015</t>
  </si>
  <si>
    <t>Lombok 83125 Nusa Tenggara Barat</t>
  </si>
  <si>
    <t>P. 0370 617 0111 F. 0370 617 0222</t>
  </si>
  <si>
    <t>LengkoInfo@favehotels.com</t>
  </si>
  <si>
    <t>Contract Rates 01 Apr – 31 Dec 2015</t>
  </si>
  <si>
    <t> Rates quoted are including 2 ABF and all standard benefits</t>
  </si>
  <si>
    <t> Extra Bed Charge Rp. 200.000</t>
  </si>
  <si>
    <t> High Season Period &amp; Surcharge Rp. 100.000 (13-21 Jul)</t>
  </si>
  <si>
    <t> Peak Season Period &amp; Surcharge Rp. 150.000 (29 Dec 2015 – 03 Dec 2016)</t>
  </si>
  <si>
    <t> Black out date Period 31 Dec 2015  Compulsory New Year Dinner Rp. 450.000 (31 Dec)</t>
  </si>
  <si>
    <t> Contract Rate Valid from 10 January – 31 December 2015</t>
  </si>
  <si>
    <t>T. 0542 - 733 999 F. 0542-3001855</t>
  </si>
  <si>
    <t>Grand Executive</t>
  </si>
  <si>
    <t> Extra Bed Rp. 375.000 net/room/night</t>
  </si>
  <si>
    <t> Additional Breakfast Rp. 110.000++/pax</t>
  </si>
  <si>
    <t> Contract rate is not valid for Long Weekend &amp; Peak Season Period, School Holiday, Public Holiday</t>
  </si>
  <si>
    <t>and New Years</t>
  </si>
  <si>
    <t> Valid from 2 January – 28 December, 2015</t>
  </si>
  <si>
    <t>Jl. Gajah Mada No. 21 Pontianak, 78121</t>
  </si>
  <si>
    <t>West Kalimantan</t>
  </si>
  <si>
    <t>T. 0561 - 761 118 F. 0561-749 666</t>
  </si>
  <si>
    <t> Extra Bed Ro. 300.000 net/pax/night</t>
  </si>
  <si>
    <t>and New Years (Rp. 350.000)</t>
  </si>
  <si>
    <t>ASTON BANUA HOTEL &amp; CONVENTION CENTER</t>
  </si>
  <si>
    <t>Jl. Jend. A. Yani Km 11,8 Banjarmasin 70652</t>
  </si>
  <si>
    <t>T. 0511-4220466</t>
  </si>
  <si>
    <t>www.Banjarmasin.AstonHotelsAsia.com</t>
  </si>
  <si>
    <t>Banjarmasininfo@AstonHotelAsia.com</t>
  </si>
  <si>
    <t> Extra Bed Charge IDR 350.000,-nett inclusive 1 breakfast</t>
  </si>
  <si>
    <t>Contract Rates valid: 1 January- 29 December 2015</t>
  </si>
  <si>
    <t>Q GRAND DAFAM SYARIAH - BANJARBARU</t>
  </si>
  <si>
    <t xml:space="preserve">Jalan Ahmad Yani KM 36,8, Banjarbaru 10108 </t>
  </si>
  <si>
    <t>T. 0511-4770099 F. 0511-4770936</t>
  </si>
  <si>
    <t>Executive Premium</t>
  </si>
  <si>
    <t>On Progress</t>
  </si>
  <si>
    <t>rsv@granddafam-qbanjarbaru.com</t>
  </si>
  <si>
    <t> Extra Bed Rp. 350,000 net per night including breakfast for 1 ( one) person</t>
  </si>
  <si>
    <t> Additional Breakfast Per Person Rp. 90.000</t>
  </si>
  <si>
    <t> Adhoc group policy and rate depends on room availability</t>
  </si>
  <si>
    <t>reservationist@astontanjung.com</t>
  </si>
  <si>
    <t> Extra bed Rp. 300.000 net/room/night include breakfast for 1 person</t>
  </si>
  <si>
    <t>www.AstonTanjung.com</t>
  </si>
  <si>
    <t> Room rate inclusive breakfast for 2 pax</t>
  </si>
  <si>
    <t> Room rate are inclusive of 21% government tax &amp; service</t>
  </si>
  <si>
    <t> Extra Bed Charge Rp 300,000net</t>
  </si>
  <si>
    <t>Presedent Suite</t>
  </si>
  <si>
    <t>info@astonmakassar.com</t>
  </si>
  <si>
    <t>www.AstonMakassar.com</t>
  </si>
  <si>
    <t>T. 0411 - 362 3222</t>
  </si>
  <si>
    <t>Sulawesi Selatan</t>
  </si>
  <si>
    <t>Jl. Hassanudin No.10 Makassar -90111</t>
  </si>
  <si>
    <t>ASTON MAKASSAR HOTEL &amp;</t>
  </si>
  <si>
    <t> Compulsory LUNCH/DINNER (per person): New Years Eve on 31 December 2015 IDR 300,000 net</t>
  </si>
  <si>
    <t> Surcharge Applied (room/night) High Season: 30 - 31 December 2015 IDR 100,000 net</t>
  </si>
  <si>
    <t> Extra Bed including One (1) Person of Breakfast IDR 300,000 net</t>
  </si>
  <si>
    <t>reservation@bwmakassarbeach.com</t>
  </si>
  <si>
    <t>www.bwmakassarbeach.com</t>
  </si>
  <si>
    <t>Suites</t>
  </si>
  <si>
    <t>T : +62 411 363 6888 | F : +62 411 363 6333</t>
  </si>
  <si>
    <t>South Sulawesi - Indonesia</t>
  </si>
  <si>
    <t>Jl. Botolempangan No. 67, Makassar</t>
  </si>
  <si>
    <t>BEST WESTERN PLUS MAKASSAR BEACH</t>
  </si>
  <si>
    <t>Hotel Bintang 2 Makassar</t>
  </si>
  <si>
    <t>FAVE HOTEL DAENG TOMPO MAKASSAR</t>
  </si>
  <si>
    <t>Jl. Daeng Tompo 28 - 36 Makassar 90112</t>
  </si>
  <si>
    <t>T. +62411 - 363 9777 F. 62411 - 361 8899</t>
  </si>
  <si>
    <t>daengtomposmm@favehotels.com</t>
  </si>
  <si>
    <t xml:space="preserve">Triple </t>
  </si>
  <si>
    <t xml:space="preserve">Exe. Suite </t>
  </si>
  <si>
    <t>ASTON MANADO CITY HOTEL</t>
  </si>
  <si>
    <t xml:space="preserve">Jl. Jend. Sudirman No. 128 </t>
  </si>
  <si>
    <t>Manado 95213, North Sulawesi</t>
  </si>
  <si>
    <t>T. 0431 - 888 8989</t>
  </si>
  <si>
    <t>www.AstonManado.com</t>
  </si>
  <si>
    <t xml:space="preserve">info@astonmenado.com </t>
  </si>
  <si>
    <t>Extra Bed Charge RP. 300,000 net</t>
  </si>
  <si>
    <t>Peak Season Period &amp; Surcharge New Year 30-01 January 2014 Rp. 275, 000 net</t>
  </si>
  <si>
    <t>Extra Bed including One Breakfast Per Night Rp. 350,000 Net</t>
  </si>
  <si>
    <t>31 December 2014 – 1 January 2015 (Package apply)</t>
  </si>
  <si>
    <t xml:space="preserve">sasbso@swiss-belhotel.com </t>
  </si>
  <si>
    <t>Mobile: (62) 852 2822 2865</t>
  </si>
  <si>
    <t>The above static rates valid 03 January – 30 December 2015</t>
  </si>
  <si>
    <t>Ika Sitepu- Sales Admin</t>
  </si>
  <si>
    <t>sorong@swiss-belhotel.com</t>
  </si>
  <si>
    <t>Superior Deluxe Sgl/Dbl</t>
  </si>
  <si>
    <t>T. 0951-321199 F. 0951-321198</t>
  </si>
  <si>
    <t>Jl. Jend. Sudirman, Sorong, West Papua</t>
  </si>
  <si>
    <t>SWISS-BELHOTEL SORONG - PAPUA</t>
  </si>
  <si>
    <t>Cash/Credit</t>
  </si>
  <si>
    <t> Additional Breakfast Rp. 85.000 net/pax</t>
  </si>
  <si>
    <t>Holiday and New Years (surcharge Rp. 150.000)</t>
  </si>
  <si>
    <t> Extra Bed Charge Rp250,000</t>
  </si>
  <si>
    <t>ASANA IRIAN - PAUA BIAK</t>
  </si>
  <si>
    <t>Jl. Prof. Muh. Yamin, SH No. 4</t>
  </si>
  <si>
    <t>Biak 98111, Papua</t>
  </si>
  <si>
    <t>T. 098121939 F. 0981-22051</t>
  </si>
  <si>
    <t>Junior Room one Bed</t>
  </si>
  <si>
    <t>Ms. Ernancy Wassahua- EAM</t>
  </si>
  <si>
    <t>Hp. 08121438645</t>
  </si>
  <si>
    <t> Extra Bed Charge IDR  nett inc. 1 Breakfast</t>
  </si>
  <si>
    <t>Validity 01 January 2014 – 29 December 2015</t>
  </si>
  <si>
    <t>Excecutive Club (North Wing)</t>
  </si>
  <si>
    <t>Executive Suite (North Wing)</t>
  </si>
  <si>
    <t>Executive Suite (South Wing)</t>
  </si>
  <si>
    <t>Presidential Suite (North Wing)</t>
  </si>
  <si>
    <t>Presidential Suite (South 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</si>
</sst>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_);_(* \(#,##0\);_(* &quot;-&quot;??_);_(@_)"/>
    <numFmt numFmtId="165" formatCode="_([$USD]\ * #,##0.00_);_([$USD]\ * \(#,##0.00\);_([$USD]\ * &quot;-&quot;??_);_(@_)"/>
    <numFmt numFmtId="166" formatCode="_([$Rp-421]* #,##0_);_([$Rp-421]* \(#,##0\);_([$Rp-421]* &quot;-&quot;??_);_(@_)"/>
    <numFmt numFmtId="167" formatCode="_(&quot;$&quot;* #,##0_);_(&quot;$&quot;* \(#,##0\);_(&quot;$&quot;* &quot;-&quot;_);_(@_)"/>
    <numFmt numFmtId="168" formatCode="_([$USD]\ * #,##0_);_([$USD]\ * \(#,##0\);_([$USD]\ * &quot;-&quot;_);_(@_)"/>
    <numFmt numFmtId="169" formatCode="_(&quot;$&quot;* #,##0.00_);_(&quot;$&quot;* \(#,##0.00\);_(&quot;$&quot;* &quot;-&quot;??_);_(@_)"/>
    <numFmt numFmtId="170" formatCode="_(&quot;$&quot;* #,##0_);_(&quot;$&quot;* \(#,##0\);_(&quot;$&quot;* &quot;-&quot;??_);_(@_)"/>
    <numFmt numFmtId="171" formatCode="_([$$-409]* #,##0_);_([$$-409]* \(#,##0\);_([$$-409]* &quot;-&quot;??_);_(@_)"/>
    <numFmt numFmtId="172" formatCode="_([$IDR]\ * #,##0_);_([$IDR]\ * \(#,##0\);_([$IDR]\ * &quot;-&quot;_);_(@_)"/>
  </numFmts>
  <fonts count="109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b/>
      <sz val="16"/>
      <color indexed="28"/>
      <name val="Arial"/>
      <family val="2"/>
    </font>
    <font>
      <b/>
      <sz val="11"/>
      <color indexed="28"/>
      <name val="Arial"/>
      <family val="2"/>
    </font>
    <font>
      <sz val="10"/>
      <color indexed="8"/>
      <name val="Arial"/>
      <family val="2"/>
    </font>
    <font>
      <sz val="11"/>
      <color indexed="60"/>
      <name val="Arial"/>
      <family val="2"/>
    </font>
    <font>
      <b/>
      <sz val="11"/>
      <color indexed="8"/>
      <name val="Arial"/>
      <family val="2"/>
    </font>
    <font>
      <b/>
      <sz val="11"/>
      <color indexed="60"/>
      <name val="Arial"/>
      <family val="2"/>
    </font>
    <font>
      <b/>
      <sz val="10"/>
      <color indexed="8"/>
      <name val="Arial"/>
      <family val="2"/>
    </font>
    <font>
      <b/>
      <sz val="11"/>
      <color indexed="30"/>
      <name val="Arial"/>
      <family val="2"/>
    </font>
    <font>
      <b/>
      <sz val="11"/>
      <color indexed="17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color indexed="60"/>
      <name val="Arial"/>
      <family val="2"/>
    </font>
    <font>
      <b/>
      <sz val="11"/>
      <color indexed="60"/>
      <name val="Arial"/>
      <family val="2"/>
    </font>
    <font>
      <u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indexed="12"/>
      <name val="Arial"/>
      <family val="2"/>
    </font>
    <font>
      <i/>
      <sz val="10"/>
      <name val="Arial"/>
      <family val="2"/>
    </font>
    <font>
      <u/>
      <sz val="11"/>
      <color indexed="8"/>
      <name val="Arial"/>
      <family val="2"/>
    </font>
    <font>
      <b/>
      <sz val="11"/>
      <color indexed="10"/>
      <name val="Arial"/>
      <family val="2"/>
    </font>
    <font>
      <sz val="10"/>
      <color indexed="12"/>
      <name val="Arial"/>
      <family val="2"/>
    </font>
    <font>
      <sz val="7"/>
      <color indexed="8"/>
      <name val="Arial"/>
      <family val="2"/>
    </font>
    <font>
      <u/>
      <sz val="11"/>
      <color indexed="8"/>
      <name val="Arial"/>
      <family val="2"/>
    </font>
    <font>
      <u/>
      <sz val="11"/>
      <color indexed="60"/>
      <name val="Arial"/>
      <family val="2"/>
    </font>
    <font>
      <b/>
      <sz val="9"/>
      <color indexed="17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2"/>
      <color indexed="8"/>
      <name val="Arial"/>
      <family val="2"/>
    </font>
    <font>
      <sz val="10.5"/>
      <color indexed="8"/>
      <name val="Arial"/>
      <family val="2"/>
    </font>
    <font>
      <sz val="10"/>
      <color indexed="60"/>
      <name val="Arial"/>
      <family val="2"/>
    </font>
    <font>
      <sz val="11"/>
      <color indexed="17"/>
      <name val="Arial"/>
      <family val="2"/>
    </font>
    <font>
      <b/>
      <sz val="11"/>
      <color indexed="56"/>
      <name val="Arial"/>
      <family val="2"/>
    </font>
    <font>
      <sz val="11"/>
      <color indexed="56"/>
      <name val="Arial"/>
      <family val="2"/>
    </font>
    <font>
      <b/>
      <u/>
      <sz val="11"/>
      <color indexed="56"/>
      <name val="Arial"/>
      <family val="2"/>
    </font>
    <font>
      <b/>
      <sz val="14"/>
      <color indexed="28"/>
      <name val="Arial"/>
      <family val="2"/>
    </font>
    <font>
      <sz val="11"/>
      <color indexed="10"/>
      <name val="Arial"/>
      <family val="2"/>
    </font>
    <font>
      <sz val="11"/>
      <color indexed="63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sz val="11"/>
      <color indexed="18"/>
      <name val="Arial"/>
      <family val="2"/>
    </font>
    <font>
      <sz val="10"/>
      <color indexed="53"/>
      <name val="Arial"/>
      <family val="2"/>
    </font>
    <font>
      <u/>
      <sz val="9"/>
      <color indexed="12"/>
      <name val="Arial"/>
      <family val="2"/>
    </font>
    <font>
      <sz val="10"/>
      <color indexed="30"/>
      <name val="Arial"/>
      <family val="2"/>
    </font>
    <font>
      <sz val="10"/>
      <color indexed="56"/>
      <name val="Arial"/>
      <family val="2"/>
    </font>
    <font>
      <b/>
      <sz val="11"/>
      <color indexed="63"/>
      <name val="Calibri"/>
      <family val="2"/>
    </font>
    <font>
      <b/>
      <sz val="10"/>
      <color indexed="56"/>
      <name val="Arial"/>
      <family val="2"/>
    </font>
    <font>
      <b/>
      <sz val="11"/>
      <color indexed="36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u/>
      <sz val="10"/>
      <color indexed="8"/>
      <name val="Arial"/>
      <family val="2"/>
    </font>
    <font>
      <vertAlign val="superscript"/>
      <sz val="10"/>
      <color indexed="17"/>
      <name val="Arial"/>
      <family val="2"/>
    </font>
    <font>
      <b/>
      <sz val="11"/>
      <color indexed="18"/>
      <name val="Arial"/>
      <family val="2"/>
    </font>
    <font>
      <b/>
      <sz val="10"/>
      <color indexed="60"/>
      <name val="Arial"/>
      <family val="2"/>
    </font>
    <font>
      <sz val="12"/>
      <color indexed="60"/>
      <name val="Arial"/>
      <family val="2"/>
    </font>
    <font>
      <b/>
      <sz val="11"/>
      <color indexed="5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Arial"/>
      <family val="2"/>
    </font>
    <font>
      <sz val="11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9"/>
      <color rgb="FF00B050"/>
      <name val="Arial"/>
      <family val="2"/>
    </font>
    <font>
      <sz val="10"/>
      <color theme="7" tint="-0.499984740745262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C00000"/>
      <name val="Arial"/>
      <family val="2"/>
    </font>
    <font>
      <b/>
      <sz val="11"/>
      <color theme="1"/>
      <name val="Arial"/>
      <family val="2"/>
    </font>
    <font>
      <sz val="10"/>
      <color rgb="FFC00000"/>
      <name val="Arial"/>
      <family val="2"/>
    </font>
    <font>
      <sz val="10"/>
      <color rgb="FF00B050"/>
      <name val="Arial"/>
      <family val="2"/>
    </font>
    <font>
      <sz val="11"/>
      <color rgb="FF00B050"/>
      <name val="Arial"/>
      <family val="2"/>
    </font>
    <font>
      <sz val="11"/>
      <color theme="7" tint="-0.499984740745262"/>
      <name val="Arial"/>
      <family val="2"/>
    </font>
    <font>
      <b/>
      <sz val="11"/>
      <color theme="3" tint="-0.499984740745262"/>
      <name val="Arial"/>
      <family val="2"/>
    </font>
    <font>
      <sz val="12"/>
      <color rgb="FF000000"/>
      <name val="Arial"/>
      <family val="2"/>
    </font>
    <font>
      <sz val="10.5"/>
      <color rgb="FF000000"/>
      <name val="Arial"/>
      <family val="2"/>
    </font>
    <font>
      <sz val="10"/>
      <color theme="0"/>
      <name val="Arial"/>
      <family val="2"/>
    </font>
    <font>
      <sz val="11"/>
      <color theme="5" tint="-0.249977111117893"/>
      <name val="Arial"/>
      <family val="2"/>
    </font>
    <font>
      <sz val="11"/>
      <color theme="3" tint="-0.499984740745262"/>
      <name val="Arial"/>
      <family val="2"/>
    </font>
    <font>
      <sz val="11"/>
      <color rgb="FF800000"/>
      <name val="Arial"/>
      <family val="2"/>
    </font>
    <font>
      <sz val="11"/>
      <color rgb="FF00B0F0"/>
      <name val="Arial"/>
      <family val="2"/>
    </font>
    <font>
      <u/>
      <sz val="11"/>
      <color theme="1"/>
      <name val="Arial"/>
      <family val="2"/>
    </font>
    <font>
      <b/>
      <sz val="11"/>
      <color rgb="FF002060"/>
      <name val="Arial"/>
      <family val="2"/>
    </font>
    <font>
      <sz val="10"/>
      <color theme="1"/>
      <name val="Arial"/>
      <family val="2"/>
    </font>
    <font>
      <b/>
      <u/>
      <sz val="11"/>
      <color theme="3" tint="-0.499984740745262"/>
      <name val="Arial"/>
      <family val="2"/>
    </font>
    <font>
      <sz val="11"/>
      <color rgb="FFFF0000"/>
      <name val="Arial"/>
      <family val="2"/>
    </font>
    <font>
      <sz val="11"/>
      <color rgb="FF333333"/>
      <name val="Arial"/>
      <family val="2"/>
    </font>
    <font>
      <sz val="11"/>
      <color rgb="FF222222"/>
      <name val="Arial"/>
      <family val="2"/>
    </font>
    <font>
      <b/>
      <sz val="11"/>
      <color rgb="FF595959"/>
      <name val="Arial"/>
      <family val="2"/>
    </font>
    <font>
      <sz val="11"/>
      <color rgb="FF58595B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11"/>
      <color rgb="FF080808"/>
      <name val="Arial"/>
      <family val="2"/>
    </font>
    <font>
      <sz val="11"/>
      <color rgb="FF595959"/>
      <name val="Arial"/>
      <family val="2"/>
    </font>
    <font>
      <b/>
      <sz val="11"/>
      <color rgb="FF7030A0"/>
      <name val="Arial"/>
      <family val="2"/>
    </font>
    <font>
      <b/>
      <sz val="10"/>
      <color rgb="FF00B050"/>
      <name val="Arial"/>
      <family val="2"/>
    </font>
    <font>
      <b/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54">
    <xf numFmtId="0" fontId="0" fillId="0" borderId="0"/>
    <xf numFmtId="43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70" fillId="0" borderId="0"/>
    <xf numFmtId="0" fontId="3" fillId="0" borderId="0"/>
  </cellStyleXfs>
  <cellXfs count="1259">
    <xf numFmtId="0" fontId="0" fillId="0" borderId="0" xfId="0"/>
    <xf numFmtId="0" fontId="4" fillId="0" borderId="1" xfId="239" applyFont="1" applyBorder="1" applyAlignment="1" applyProtection="1"/>
    <xf numFmtId="0" fontId="3" fillId="0" borderId="1" xfId="239" applyFont="1" applyBorder="1" applyAlignment="1" applyProtection="1"/>
    <xf numFmtId="0" fontId="4" fillId="0" borderId="1" xfId="239" applyFont="1" applyFill="1" applyBorder="1" applyAlignment="1" applyProtection="1">
      <alignment vertical="center"/>
    </xf>
    <xf numFmtId="0" fontId="3" fillId="0" borderId="1" xfId="251" applyFont="1" applyBorder="1" applyAlignment="1">
      <alignment vertical="top"/>
    </xf>
    <xf numFmtId="0" fontId="6" fillId="0" borderId="0" xfId="251" applyFont="1" applyFill="1" applyAlignment="1">
      <alignment horizontal="center"/>
    </xf>
    <xf numFmtId="0" fontId="8" fillId="0" borderId="0" xfId="251" applyFont="1" applyFill="1" applyAlignment="1">
      <alignment horizontal="center"/>
    </xf>
    <xf numFmtId="0" fontId="9" fillId="0" borderId="0" xfId="251" applyFont="1" applyFill="1"/>
    <xf numFmtId="0" fontId="71" fillId="0" borderId="0" xfId="251" applyFont="1" applyFill="1"/>
    <xf numFmtId="0" fontId="6" fillId="0" borderId="0" xfId="251" applyFont="1" applyFill="1"/>
    <xf numFmtId="41" fontId="72" fillId="0" borderId="0" xfId="18" applyNumberFormat="1" applyFont="1" applyFill="1" applyAlignment="1">
      <alignment horizontal="right"/>
    </xf>
    <xf numFmtId="41" fontId="6" fillId="0" borderId="0" xfId="18" applyNumberFormat="1" applyFont="1" applyFill="1"/>
    <xf numFmtId="41" fontId="73" fillId="3" borderId="2" xfId="18" applyNumberFormat="1" applyFont="1" applyFill="1" applyBorder="1" applyAlignment="1">
      <alignment horizontal="right" vertical="center"/>
    </xf>
    <xf numFmtId="41" fontId="73" fillId="3" borderId="1" xfId="18" applyNumberFormat="1" applyFont="1" applyFill="1" applyBorder="1" applyAlignment="1">
      <alignment horizontal="center" vertical="center"/>
    </xf>
    <xf numFmtId="41" fontId="73" fillId="3" borderId="1" xfId="18" applyNumberFormat="1" applyFont="1" applyFill="1" applyBorder="1" applyAlignment="1">
      <alignment horizontal="right" vertical="center"/>
    </xf>
    <xf numFmtId="41" fontId="73" fillId="3" borderId="3" xfId="18" applyNumberFormat="1" applyFont="1" applyFill="1" applyBorder="1" applyAlignment="1">
      <alignment horizontal="right" vertical="center"/>
    </xf>
    <xf numFmtId="41" fontId="14" fillId="3" borderId="4" xfId="18" applyNumberFormat="1" applyFont="1" applyFill="1" applyBorder="1"/>
    <xf numFmtId="41" fontId="11" fillId="3" borderId="4" xfId="18" applyNumberFormat="1" applyFont="1" applyFill="1" applyBorder="1" applyAlignment="1">
      <alignment horizontal="center"/>
    </xf>
    <xf numFmtId="41" fontId="15" fillId="3" borderId="4" xfId="18" applyNumberFormat="1" applyFont="1" applyFill="1" applyBorder="1" applyAlignment="1">
      <alignment horizontal="center"/>
    </xf>
    <xf numFmtId="41" fontId="11" fillId="3" borderId="4" xfId="18" applyNumberFormat="1" applyFont="1" applyFill="1" applyBorder="1"/>
    <xf numFmtId="0" fontId="6" fillId="0" borderId="1" xfId="251" applyFont="1" applyFill="1" applyBorder="1" applyAlignment="1">
      <alignment horizontal="center"/>
    </xf>
    <xf numFmtId="0" fontId="74" fillId="0" borderId="1" xfId="251" applyFont="1" applyFill="1" applyBorder="1"/>
    <xf numFmtId="0" fontId="4" fillId="0" borderId="1" xfId="239" applyFont="1" applyFill="1" applyBorder="1" applyAlignment="1" applyProtection="1"/>
    <xf numFmtId="0" fontId="6" fillId="0" borderId="1" xfId="251" applyFont="1" applyFill="1" applyBorder="1"/>
    <xf numFmtId="41" fontId="72" fillId="0" borderId="1" xfId="18" applyNumberFormat="1" applyFont="1" applyFill="1" applyBorder="1" applyAlignment="1">
      <alignment horizontal="right"/>
    </xf>
    <xf numFmtId="41" fontId="6" fillId="0" borderId="5" xfId="18" applyNumberFormat="1" applyFont="1" applyFill="1" applyBorder="1"/>
    <xf numFmtId="0" fontId="9" fillId="0" borderId="4" xfId="251" applyFont="1" applyFill="1" applyBorder="1"/>
    <xf numFmtId="0" fontId="6" fillId="0" borderId="2" xfId="251" applyFont="1" applyBorder="1" applyAlignment="1">
      <alignment horizontal="center"/>
    </xf>
    <xf numFmtId="0" fontId="71" fillId="0" borderId="2" xfId="251" applyFont="1" applyFill="1" applyBorder="1"/>
    <xf numFmtId="0" fontId="4" fillId="0" borderId="2" xfId="239" applyFont="1" applyBorder="1" applyAlignment="1" applyProtection="1"/>
    <xf numFmtId="0" fontId="6" fillId="0" borderId="2" xfId="251" applyFont="1" applyBorder="1"/>
    <xf numFmtId="41" fontId="72" fillId="0" borderId="2" xfId="18" applyNumberFormat="1" applyFont="1" applyBorder="1" applyAlignment="1">
      <alignment horizontal="right"/>
    </xf>
    <xf numFmtId="41" fontId="6" fillId="0" borderId="2" xfId="18" applyNumberFormat="1" applyFont="1" applyBorder="1"/>
    <xf numFmtId="0" fontId="9" fillId="0" borderId="2" xfId="251" applyFont="1" applyBorder="1"/>
    <xf numFmtId="0" fontId="9" fillId="0" borderId="0" xfId="251" applyFont="1"/>
    <xf numFmtId="0" fontId="6" fillId="0" borderId="1" xfId="251" applyFont="1" applyBorder="1" applyAlignment="1">
      <alignment horizontal="center"/>
    </xf>
    <xf numFmtId="0" fontId="71" fillId="0" borderId="1" xfId="251" applyFont="1" applyFill="1" applyBorder="1"/>
    <xf numFmtId="0" fontId="16" fillId="0" borderId="1" xfId="251" applyFont="1" applyBorder="1"/>
    <xf numFmtId="0" fontId="16" fillId="0" borderId="1" xfId="251" applyFont="1" applyBorder="1" applyAlignment="1">
      <alignment horizontal="center"/>
    </xf>
    <xf numFmtId="41" fontId="72" fillId="0" borderId="1" xfId="18" applyNumberFormat="1" applyFont="1" applyBorder="1" applyAlignment="1">
      <alignment horizontal="right"/>
    </xf>
    <xf numFmtId="164" fontId="16" fillId="0" borderId="1" xfId="18" applyNumberFormat="1" applyFont="1" applyFill="1" applyBorder="1"/>
    <xf numFmtId="0" fontId="9" fillId="0" borderId="1" xfId="0" applyFont="1" applyBorder="1" applyAlignment="1">
      <alignment vertical="top"/>
    </xf>
    <xf numFmtId="0" fontId="75" fillId="0" borderId="0" xfId="251" applyFont="1"/>
    <xf numFmtId="41" fontId="72" fillId="0" borderId="1" xfId="251" applyNumberFormat="1" applyFont="1" applyBorder="1" applyAlignment="1">
      <alignment horizontal="right"/>
    </xf>
    <xf numFmtId="41" fontId="6" fillId="0" borderId="1" xfId="251" applyNumberFormat="1" applyFont="1" applyBorder="1"/>
    <xf numFmtId="0" fontId="76" fillId="0" borderId="1" xfId="251" applyFont="1" applyFill="1" applyBorder="1"/>
    <xf numFmtId="0" fontId="6" fillId="0" borderId="1" xfId="251" applyFont="1" applyBorder="1"/>
    <xf numFmtId="0" fontId="77" fillId="0" borderId="1" xfId="251" applyFont="1" applyFill="1" applyBorder="1"/>
    <xf numFmtId="0" fontId="9" fillId="0" borderId="3" xfId="251" applyFont="1" applyBorder="1"/>
    <xf numFmtId="0" fontId="16" fillId="0" borderId="2" xfId="251" applyFont="1" applyBorder="1" applyAlignment="1">
      <alignment horizontal="center"/>
    </xf>
    <xf numFmtId="41" fontId="72" fillId="0" borderId="2" xfId="18" applyNumberFormat="1" applyFont="1" applyFill="1" applyBorder="1" applyAlignment="1">
      <alignment horizontal="right"/>
    </xf>
    <xf numFmtId="41" fontId="6" fillId="0" borderId="2" xfId="251" applyNumberFormat="1" applyFont="1" applyBorder="1"/>
    <xf numFmtId="0" fontId="71" fillId="0" borderId="1" xfId="251" applyFont="1" applyFill="1" applyBorder="1" applyAlignment="1">
      <alignment horizontal="left"/>
    </xf>
    <xf numFmtId="0" fontId="16" fillId="0" borderId="1" xfId="251" applyFont="1" applyFill="1" applyBorder="1"/>
    <xf numFmtId="0" fontId="16" fillId="0" borderId="1" xfId="251" applyFont="1" applyFill="1" applyBorder="1" applyAlignment="1">
      <alignment horizontal="center"/>
    </xf>
    <xf numFmtId="0" fontId="9" fillId="0" borderId="1" xfId="251" applyFont="1" applyBorder="1"/>
    <xf numFmtId="0" fontId="6" fillId="0" borderId="3" xfId="251" applyFont="1" applyBorder="1" applyAlignment="1">
      <alignment horizontal="center"/>
    </xf>
    <xf numFmtId="0" fontId="71" fillId="0" borderId="3" xfId="251" applyFont="1" applyFill="1" applyBorder="1"/>
    <xf numFmtId="0" fontId="4" fillId="0" borderId="3" xfId="239" applyFont="1" applyBorder="1" applyAlignment="1" applyProtection="1"/>
    <xf numFmtId="0" fontId="16" fillId="0" borderId="3" xfId="251" applyFont="1" applyFill="1" applyBorder="1" applyAlignment="1">
      <alignment horizontal="center"/>
    </xf>
    <xf numFmtId="41" fontId="6" fillId="0" borderId="3" xfId="251" applyNumberFormat="1" applyFont="1" applyBorder="1"/>
    <xf numFmtId="0" fontId="16" fillId="0" borderId="2" xfId="251" applyFont="1" applyFill="1" applyBorder="1" applyAlignment="1">
      <alignment horizontal="center"/>
    </xf>
    <xf numFmtId="0" fontId="78" fillId="0" borderId="1" xfId="251" applyFont="1" applyFill="1" applyBorder="1"/>
    <xf numFmtId="0" fontId="78" fillId="0" borderId="1" xfId="251" applyFont="1" applyFill="1" applyBorder="1" applyAlignment="1">
      <alignment horizontal="center"/>
    </xf>
    <xf numFmtId="0" fontId="4" fillId="0" borderId="3" xfId="239" applyFont="1" applyFill="1" applyBorder="1" applyAlignment="1" applyProtection="1"/>
    <xf numFmtId="41" fontId="72" fillId="0" borderId="3" xfId="18" applyNumberFormat="1" applyFont="1" applyBorder="1" applyAlignment="1">
      <alignment horizontal="right"/>
    </xf>
    <xf numFmtId="0" fontId="6" fillId="0" borderId="4" xfId="251" applyFont="1" applyBorder="1" applyAlignment="1">
      <alignment horizontal="center"/>
    </xf>
    <xf numFmtId="0" fontId="74" fillId="0" borderId="4" xfId="251" applyFont="1" applyFill="1" applyBorder="1"/>
    <xf numFmtId="0" fontId="4" fillId="0" borderId="4" xfId="239" applyFont="1" applyBorder="1" applyAlignment="1" applyProtection="1"/>
    <xf numFmtId="0" fontId="16" fillId="0" borderId="4" xfId="250" applyFont="1" applyBorder="1" applyAlignment="1">
      <alignment horizontal="center"/>
    </xf>
    <xf numFmtId="41" fontId="72" fillId="0" borderId="4" xfId="18" applyNumberFormat="1" applyFont="1" applyBorder="1" applyAlignment="1">
      <alignment horizontal="right"/>
    </xf>
    <xf numFmtId="41" fontId="6" fillId="0" borderId="4" xfId="18" applyNumberFormat="1" applyFont="1" applyBorder="1"/>
    <xf numFmtId="0" fontId="9" fillId="0" borderId="4" xfId="251" applyFont="1" applyBorder="1"/>
    <xf numFmtId="0" fontId="78" fillId="0" borderId="0" xfId="251" applyFont="1"/>
    <xf numFmtId="164" fontId="16" fillId="0" borderId="6" xfId="18" applyNumberFormat="1" applyFont="1" applyFill="1" applyBorder="1"/>
    <xf numFmtId="0" fontId="2" fillId="0" borderId="1" xfId="239" applyFont="1" applyBorder="1" applyAlignment="1" applyProtection="1"/>
    <xf numFmtId="0" fontId="6" fillId="0" borderId="3" xfId="251" applyFont="1" applyBorder="1"/>
    <xf numFmtId="41" fontId="6" fillId="0" borderId="3" xfId="18" applyNumberFormat="1" applyFont="1" applyBorder="1"/>
    <xf numFmtId="0" fontId="71" fillId="0" borderId="2" xfId="251" applyFont="1" applyBorder="1"/>
    <xf numFmtId="0" fontId="16" fillId="0" borderId="1" xfId="250" applyFont="1" applyBorder="1" applyAlignment="1">
      <alignment horizontal="center"/>
    </xf>
    <xf numFmtId="41" fontId="72" fillId="0" borderId="1" xfId="18" applyNumberFormat="1" applyFont="1" applyFill="1" applyBorder="1" applyAlignment="1">
      <alignment horizontal="right" vertical="center"/>
    </xf>
    <xf numFmtId="0" fontId="3" fillId="0" borderId="1" xfId="239" applyFont="1" applyFill="1" applyBorder="1" applyAlignment="1" applyProtection="1"/>
    <xf numFmtId="41" fontId="6" fillId="0" borderId="1" xfId="18" applyNumberFormat="1" applyFont="1" applyBorder="1"/>
    <xf numFmtId="0" fontId="2" fillId="0" borderId="1" xfId="239" applyFont="1" applyFill="1" applyBorder="1" applyAlignment="1" applyProtection="1"/>
    <xf numFmtId="0" fontId="9" fillId="0" borderId="1" xfId="251" applyFont="1" applyBorder="1" applyAlignment="1">
      <alignment vertical="top" wrapText="1"/>
    </xf>
    <xf numFmtId="0" fontId="78" fillId="0" borderId="2" xfId="251" applyFont="1" applyBorder="1"/>
    <xf numFmtId="164" fontId="16" fillId="0" borderId="1" xfId="18" applyNumberFormat="1" applyFont="1" applyFill="1" applyBorder="1" applyAlignment="1">
      <alignment horizontal="center"/>
    </xf>
    <xf numFmtId="0" fontId="78" fillId="0" borderId="1" xfId="251" applyFont="1" applyBorder="1"/>
    <xf numFmtId="0" fontId="16" fillId="0" borderId="3" xfId="251" applyFont="1" applyBorder="1" applyAlignment="1">
      <alignment horizontal="center"/>
    </xf>
    <xf numFmtId="0" fontId="78" fillId="0" borderId="3" xfId="251" applyFont="1" applyBorder="1"/>
    <xf numFmtId="41" fontId="16" fillId="0" borderId="2" xfId="18" applyNumberFormat="1" applyFont="1" applyFill="1" applyBorder="1"/>
    <xf numFmtId="41" fontId="72" fillId="0" borderId="1" xfId="66" applyNumberFormat="1" applyFont="1" applyFill="1" applyBorder="1" applyAlignment="1">
      <alignment horizontal="right"/>
    </xf>
    <xf numFmtId="41" fontId="16" fillId="0" borderId="1" xfId="18" applyNumberFormat="1" applyFont="1" applyFill="1" applyBorder="1"/>
    <xf numFmtId="41" fontId="16" fillId="0" borderId="3" xfId="18" applyNumberFormat="1" applyFont="1" applyFill="1" applyBorder="1"/>
    <xf numFmtId="0" fontId="6" fillId="0" borderId="2" xfId="251" applyFont="1" applyFill="1" applyBorder="1"/>
    <xf numFmtId="41" fontId="72" fillId="0" borderId="0" xfId="18" applyNumberFormat="1" applyFont="1" applyAlignment="1">
      <alignment horizontal="right"/>
    </xf>
    <xf numFmtId="164" fontId="72" fillId="0" borderId="1" xfId="18" applyNumberFormat="1" applyFont="1" applyFill="1" applyBorder="1"/>
    <xf numFmtId="0" fontId="9" fillId="0" borderId="2" xfId="0" applyFont="1" applyBorder="1" applyAlignment="1">
      <alignment vertical="top"/>
    </xf>
    <xf numFmtId="0" fontId="76" fillId="0" borderId="3" xfId="251" applyFont="1" applyFill="1" applyBorder="1"/>
    <xf numFmtId="0" fontId="6" fillId="0" borderId="7" xfId="251" applyFont="1" applyBorder="1" applyAlignment="1">
      <alignment horizontal="center"/>
    </xf>
    <xf numFmtId="0" fontId="74" fillId="0" borderId="3" xfId="251" applyFont="1" applyFill="1" applyBorder="1"/>
    <xf numFmtId="41" fontId="6" fillId="0" borderId="6" xfId="18" applyNumberFormat="1" applyFont="1" applyBorder="1"/>
    <xf numFmtId="0" fontId="16" fillId="0" borderId="1" xfId="245" applyFont="1" applyFill="1" applyBorder="1" applyAlignment="1">
      <alignment horizontal="center"/>
    </xf>
    <xf numFmtId="41" fontId="72" fillId="0" borderId="1" xfId="131" applyNumberFormat="1" applyFont="1" applyFill="1" applyBorder="1" applyAlignment="1">
      <alignment horizontal="right"/>
    </xf>
    <xf numFmtId="164" fontId="78" fillId="0" borderId="1" xfId="18" applyNumberFormat="1" applyFont="1" applyBorder="1"/>
    <xf numFmtId="41" fontId="72" fillId="0" borderId="1" xfId="251" applyNumberFormat="1" applyFont="1" applyFill="1" applyBorder="1" applyAlignment="1">
      <alignment horizontal="right"/>
    </xf>
    <xf numFmtId="0" fontId="71" fillId="0" borderId="1" xfId="251" applyFont="1" applyFill="1" applyBorder="1" applyAlignment="1">
      <alignment vertical="center"/>
    </xf>
    <xf numFmtId="0" fontId="6" fillId="0" borderId="1" xfId="251" applyFont="1" applyFill="1" applyBorder="1" applyAlignment="1">
      <alignment horizontal="center" vertical="center" wrapText="1"/>
    </xf>
    <xf numFmtId="0" fontId="6" fillId="0" borderId="1" xfId="251" applyFont="1" applyFill="1" applyBorder="1" applyAlignment="1">
      <alignment vertical="center"/>
    </xf>
    <xf numFmtId="0" fontId="78" fillId="0" borderId="1" xfId="251" applyFont="1" applyFill="1" applyBorder="1" applyAlignment="1">
      <alignment horizontal="center" vertical="center" wrapText="1"/>
    </xf>
    <xf numFmtId="0" fontId="71" fillId="0" borderId="3" xfId="251" applyFont="1" applyFill="1" applyBorder="1" applyAlignment="1">
      <alignment vertical="center"/>
    </xf>
    <xf numFmtId="0" fontId="6" fillId="0" borderId="3" xfId="251" applyFont="1" applyFill="1" applyBorder="1" applyAlignment="1">
      <alignment vertical="center"/>
    </xf>
    <xf numFmtId="0" fontId="6" fillId="0" borderId="3" xfId="251" applyFont="1" applyFill="1" applyBorder="1" applyAlignment="1">
      <alignment horizontal="center" vertical="center" wrapText="1"/>
    </xf>
    <xf numFmtId="41" fontId="72" fillId="0" borderId="3" xfId="18" applyNumberFormat="1" applyFont="1" applyFill="1" applyBorder="1" applyAlignment="1">
      <alignment horizontal="right" vertical="center" wrapText="1"/>
    </xf>
    <xf numFmtId="0" fontId="71" fillId="0" borderId="2" xfId="251" applyFont="1" applyFill="1" applyBorder="1" applyAlignment="1">
      <alignment vertical="center"/>
    </xf>
    <xf numFmtId="0" fontId="6" fillId="0" borderId="2" xfId="251" applyFont="1" applyFill="1" applyBorder="1" applyAlignment="1">
      <alignment vertical="center"/>
    </xf>
    <xf numFmtId="0" fontId="6" fillId="0" borderId="2" xfId="251" applyFont="1" applyFill="1" applyBorder="1" applyAlignment="1">
      <alignment horizontal="center" vertical="center" wrapText="1"/>
    </xf>
    <xf numFmtId="0" fontId="77" fillId="0" borderId="3" xfId="251" applyFont="1" applyFill="1" applyBorder="1"/>
    <xf numFmtId="0" fontId="78" fillId="0" borderId="1" xfId="251" applyFont="1" applyFill="1" applyBorder="1" applyAlignment="1">
      <alignment horizontal="center" vertical="center"/>
    </xf>
    <xf numFmtId="0" fontId="6" fillId="0" borderId="3" xfId="251" applyFont="1" applyFill="1" applyBorder="1"/>
    <xf numFmtId="41" fontId="72" fillId="0" borderId="3" xfId="18" applyNumberFormat="1" applyFont="1" applyFill="1" applyBorder="1" applyAlignment="1">
      <alignment horizontal="right"/>
    </xf>
    <xf numFmtId="0" fontId="9" fillId="0" borderId="1" xfId="251" applyFont="1" applyBorder="1" applyAlignment="1">
      <alignment horizontal="center"/>
    </xf>
    <xf numFmtId="0" fontId="18" fillId="0" borderId="1" xfId="251" applyFont="1" applyFill="1" applyBorder="1"/>
    <xf numFmtId="0" fontId="3" fillId="0" borderId="1" xfId="251" applyFont="1" applyBorder="1" applyAlignment="1">
      <alignment horizontal="center"/>
    </xf>
    <xf numFmtId="164" fontId="79" fillId="0" borderId="1" xfId="18" applyNumberFormat="1" applyFont="1" applyBorder="1" applyAlignment="1">
      <alignment horizontal="center"/>
    </xf>
    <xf numFmtId="164" fontId="6" fillId="0" borderId="1" xfId="18" applyNumberFormat="1" applyFont="1" applyBorder="1"/>
    <xf numFmtId="0" fontId="78" fillId="0" borderId="1" xfId="251" applyFont="1" applyBorder="1" applyAlignment="1">
      <alignment horizontal="center"/>
    </xf>
    <xf numFmtId="0" fontId="9" fillId="0" borderId="3" xfId="251" applyFont="1" applyBorder="1" applyAlignment="1">
      <alignment horizontal="center"/>
    </xf>
    <xf numFmtId="0" fontId="18" fillId="0" borderId="3" xfId="251" applyFont="1" applyFill="1" applyBorder="1"/>
    <xf numFmtId="0" fontId="9" fillId="0" borderId="3" xfId="251" applyFont="1" applyFill="1" applyBorder="1"/>
    <xf numFmtId="164" fontId="79" fillId="0" borderId="3" xfId="18" applyNumberFormat="1" applyFont="1" applyFill="1" applyBorder="1"/>
    <xf numFmtId="164" fontId="6" fillId="0" borderId="3" xfId="18" applyNumberFormat="1" applyFont="1" applyBorder="1"/>
    <xf numFmtId="41" fontId="6" fillId="0" borderId="1" xfId="18" applyNumberFormat="1" applyFont="1" applyBorder="1" applyAlignment="1">
      <alignment horizontal="center"/>
    </xf>
    <xf numFmtId="0" fontId="2" fillId="0" borderId="1" xfId="239" applyFont="1" applyFill="1" applyBorder="1" applyAlignment="1" applyProtection="1">
      <alignment vertical="center"/>
    </xf>
    <xf numFmtId="41" fontId="16" fillId="0" borderId="6" xfId="18" applyNumberFormat="1" applyFont="1" applyFill="1" applyBorder="1"/>
    <xf numFmtId="41" fontId="72" fillId="0" borderId="1" xfId="9" applyFont="1" applyBorder="1"/>
    <xf numFmtId="41" fontId="78" fillId="0" borderId="1" xfId="9" applyFont="1" applyBorder="1"/>
    <xf numFmtId="0" fontId="80" fillId="0" borderId="2" xfId="0" applyFont="1" applyBorder="1" applyAlignment="1">
      <alignment vertical="top"/>
    </xf>
    <xf numFmtId="0" fontId="78" fillId="0" borderId="2" xfId="0" applyFont="1" applyBorder="1" applyAlignment="1">
      <alignment wrapText="1"/>
    </xf>
    <xf numFmtId="0" fontId="78" fillId="4" borderId="2" xfId="0" applyFont="1" applyFill="1" applyBorder="1" applyAlignment="1">
      <alignment horizontal="center"/>
    </xf>
    <xf numFmtId="41" fontId="78" fillId="0" borderId="2" xfId="2" applyFont="1" applyBorder="1"/>
    <xf numFmtId="0" fontId="78" fillId="0" borderId="0" xfId="0" applyFont="1"/>
    <xf numFmtId="0" fontId="78" fillId="0" borderId="1" xfId="0" applyFont="1" applyBorder="1" applyAlignment="1">
      <alignment wrapText="1"/>
    </xf>
    <xf numFmtId="0" fontId="78" fillId="4" borderId="1" xfId="0" applyFont="1" applyFill="1" applyBorder="1" applyAlignment="1">
      <alignment horizontal="center"/>
    </xf>
    <xf numFmtId="41" fontId="78" fillId="0" borderId="1" xfId="2" applyFont="1" applyBorder="1"/>
    <xf numFmtId="0" fontId="80" fillId="0" borderId="1" xfId="0" applyFont="1" applyBorder="1" applyAlignment="1">
      <alignment vertical="top"/>
    </xf>
    <xf numFmtId="0" fontId="78" fillId="0" borderId="1" xfId="0" applyFont="1" applyBorder="1" applyAlignment="1">
      <alignment horizontal="center"/>
    </xf>
    <xf numFmtId="0" fontId="80" fillId="0" borderId="3" xfId="0" applyFont="1" applyBorder="1" applyAlignment="1">
      <alignment vertical="top"/>
    </xf>
    <xf numFmtId="0" fontId="78" fillId="0" borderId="3" xfId="0" applyFont="1" applyBorder="1" applyAlignment="1">
      <alignment wrapText="1"/>
    </xf>
    <xf numFmtId="0" fontId="78" fillId="0" borderId="3" xfId="0" applyFont="1" applyBorder="1" applyAlignment="1">
      <alignment horizontal="center"/>
    </xf>
    <xf numFmtId="41" fontId="78" fillId="0" borderId="3" xfId="2" applyFont="1" applyBorder="1"/>
    <xf numFmtId="0" fontId="78" fillId="0" borderId="8" xfId="0" applyFont="1" applyBorder="1"/>
    <xf numFmtId="0" fontId="78" fillId="0" borderId="2" xfId="0" applyFont="1" applyBorder="1" applyAlignment="1">
      <alignment horizontal="center" vertical="top"/>
    </xf>
    <xf numFmtId="0" fontId="78" fillId="0" borderId="1" xfId="0" applyFont="1" applyBorder="1" applyAlignment="1">
      <alignment vertical="top"/>
    </xf>
    <xf numFmtId="0" fontId="78" fillId="0" borderId="3" xfId="0" applyFont="1" applyBorder="1" applyAlignment="1">
      <alignment vertical="top"/>
    </xf>
    <xf numFmtId="0" fontId="78" fillId="0" borderId="3" xfId="0" applyFont="1" applyBorder="1"/>
    <xf numFmtId="0" fontId="78" fillId="0" borderId="1" xfId="0" applyFont="1" applyBorder="1" applyAlignment="1">
      <alignment horizontal="center" vertical="top"/>
    </xf>
    <xf numFmtId="0" fontId="78" fillId="0" borderId="3" xfId="0" applyFont="1" applyBorder="1" applyAlignment="1">
      <alignment horizontal="center" vertical="center"/>
    </xf>
    <xf numFmtId="0" fontId="78" fillId="0" borderId="0" xfId="251" applyFont="1" applyAlignment="1">
      <alignment horizontal="center"/>
    </xf>
    <xf numFmtId="41" fontId="6" fillId="0" borderId="0" xfId="18" applyNumberFormat="1" applyFont="1"/>
    <xf numFmtId="0" fontId="16" fillId="0" borderId="1" xfId="239" applyFont="1" applyBorder="1" applyAlignment="1" applyProtection="1"/>
    <xf numFmtId="0" fontId="80" fillId="0" borderId="0" xfId="251" applyFont="1"/>
    <xf numFmtId="0" fontId="71" fillId="0" borderId="1" xfId="251" applyFont="1" applyBorder="1"/>
    <xf numFmtId="0" fontId="81" fillId="0" borderId="1" xfId="251" applyFont="1" applyBorder="1"/>
    <xf numFmtId="0" fontId="71" fillId="0" borderId="3" xfId="251" applyFont="1" applyBorder="1"/>
    <xf numFmtId="0" fontId="9" fillId="0" borderId="1" xfId="251" applyFont="1" applyFill="1" applyBorder="1"/>
    <xf numFmtId="0" fontId="71" fillId="0" borderId="0" xfId="251" applyFont="1"/>
    <xf numFmtId="41" fontId="6" fillId="0" borderId="2" xfId="18" applyNumberFormat="1" applyFont="1" applyFill="1" applyBorder="1"/>
    <xf numFmtId="41" fontId="6" fillId="0" borderId="1" xfId="18" applyNumberFormat="1" applyFont="1" applyFill="1" applyBorder="1"/>
    <xf numFmtId="41" fontId="6" fillId="0" borderId="3" xfId="18" applyNumberFormat="1" applyFont="1" applyFill="1" applyBorder="1"/>
    <xf numFmtId="0" fontId="78" fillId="0" borderId="1" xfId="0" applyFont="1" applyFill="1" applyBorder="1" applyAlignment="1">
      <alignment horizontal="center" vertical="center"/>
    </xf>
    <xf numFmtId="164" fontId="78" fillId="0" borderId="1" xfId="1" applyNumberFormat="1" applyFont="1" applyBorder="1"/>
    <xf numFmtId="164" fontId="16" fillId="0" borderId="1" xfId="1" applyNumberFormat="1" applyFont="1" applyFill="1" applyBorder="1"/>
    <xf numFmtId="0" fontId="78" fillId="0" borderId="2" xfId="0" applyFont="1" applyFill="1" applyBorder="1" applyAlignment="1">
      <alignment vertical="center" wrapText="1"/>
    </xf>
    <xf numFmtId="0" fontId="78" fillId="0" borderId="2" xfId="0" applyFont="1" applyFill="1" applyBorder="1" applyAlignment="1">
      <alignment horizontal="center" vertical="center"/>
    </xf>
    <xf numFmtId="164" fontId="78" fillId="0" borderId="2" xfId="1" applyNumberFormat="1" applyFont="1" applyBorder="1"/>
    <xf numFmtId="164" fontId="16" fillId="0" borderId="2" xfId="1" applyNumberFormat="1" applyFont="1" applyFill="1" applyBorder="1"/>
    <xf numFmtId="0" fontId="78" fillId="0" borderId="0" xfId="0" applyFont="1" applyBorder="1"/>
    <xf numFmtId="0" fontId="78" fillId="0" borderId="1" xfId="0" applyFont="1" applyFill="1" applyBorder="1" applyAlignment="1">
      <alignment vertical="center" wrapText="1"/>
    </xf>
    <xf numFmtId="0" fontId="78" fillId="0" borderId="1" xfId="0" applyFont="1" applyBorder="1" applyAlignment="1">
      <alignment horizontal="center" vertical="center"/>
    </xf>
    <xf numFmtId="0" fontId="78" fillId="0" borderId="1" xfId="0" applyFont="1" applyBorder="1"/>
    <xf numFmtId="0" fontId="78" fillId="0" borderId="3" xfId="0" applyFont="1" applyBorder="1" applyAlignment="1">
      <alignment horizontal="center" vertical="top"/>
    </xf>
    <xf numFmtId="0" fontId="80" fillId="0" borderId="3" xfId="0" applyFont="1" applyBorder="1" applyAlignment="1">
      <alignment horizontal="left" vertical="top"/>
    </xf>
    <xf numFmtId="0" fontId="80" fillId="0" borderId="3" xfId="0" applyFont="1" applyFill="1" applyBorder="1" applyAlignment="1">
      <alignment horizontal="center" vertical="top"/>
    </xf>
    <xf numFmtId="0" fontId="78" fillId="0" borderId="3" xfId="0" applyFont="1" applyFill="1" applyBorder="1" applyAlignment="1">
      <alignment vertical="center" wrapText="1"/>
    </xf>
    <xf numFmtId="0" fontId="78" fillId="0" borderId="3" xfId="0" applyFont="1" applyFill="1" applyBorder="1" applyAlignment="1">
      <alignment horizontal="center" vertical="center"/>
    </xf>
    <xf numFmtId="164" fontId="16" fillId="0" borderId="3" xfId="1" applyNumberFormat="1" applyFont="1" applyFill="1" applyBorder="1"/>
    <xf numFmtId="0" fontId="6" fillId="0" borderId="4" xfId="251" applyFont="1" applyBorder="1"/>
    <xf numFmtId="167" fontId="72" fillId="0" borderId="1" xfId="18" applyNumberFormat="1" applyFont="1" applyBorder="1" applyAlignment="1">
      <alignment horizontal="right"/>
    </xf>
    <xf numFmtId="164" fontId="78" fillId="4" borderId="1" xfId="1" applyNumberFormat="1" applyFont="1" applyFill="1" applyBorder="1" applyAlignment="1">
      <alignment horizontal="center"/>
    </xf>
    <xf numFmtId="0" fontId="82" fillId="0" borderId="1" xfId="251" applyFont="1" applyFill="1" applyBorder="1"/>
    <xf numFmtId="164" fontId="78" fillId="0" borderId="1" xfId="1" applyNumberFormat="1" applyFont="1" applyFill="1" applyBorder="1"/>
    <xf numFmtId="164" fontId="78" fillId="0" borderId="1" xfId="18" applyNumberFormat="1" applyFont="1" applyFill="1" applyBorder="1"/>
    <xf numFmtId="0" fontId="83" fillId="0" borderId="1" xfId="251" applyFont="1" applyBorder="1"/>
    <xf numFmtId="0" fontId="6" fillId="0" borderId="1" xfId="251" applyFont="1" applyFill="1" applyBorder="1" applyAlignment="1">
      <alignment horizontal="center" vertical="center"/>
    </xf>
    <xf numFmtId="41" fontId="72" fillId="0" borderId="1" xfId="251" applyNumberFormat="1" applyFont="1" applyFill="1" applyBorder="1" applyAlignment="1">
      <alignment horizontal="right" vertical="center"/>
    </xf>
    <xf numFmtId="0" fontId="78" fillId="0" borderId="0" xfId="251" applyFont="1" applyAlignment="1">
      <alignment horizontal="justify"/>
    </xf>
    <xf numFmtId="41" fontId="6" fillId="0" borderId="1" xfId="251" applyNumberFormat="1" applyFont="1" applyFill="1" applyBorder="1" applyAlignment="1">
      <alignment vertical="center"/>
    </xf>
    <xf numFmtId="0" fontId="6" fillId="0" borderId="2" xfId="251" applyFont="1" applyFill="1" applyBorder="1" applyAlignment="1">
      <alignment horizontal="center"/>
    </xf>
    <xf numFmtId="0" fontId="4" fillId="0" borderId="2" xfId="239" applyFont="1" applyFill="1" applyBorder="1" applyAlignment="1" applyProtection="1"/>
    <xf numFmtId="0" fontId="76" fillId="0" borderId="2" xfId="251" applyFont="1" applyFill="1" applyBorder="1"/>
    <xf numFmtId="37" fontId="78" fillId="4" borderId="1" xfId="1" applyNumberFormat="1" applyFont="1" applyFill="1" applyBorder="1"/>
    <xf numFmtId="37" fontId="78" fillId="4" borderId="9" xfId="1" applyNumberFormat="1" applyFont="1" applyFill="1" applyBorder="1"/>
    <xf numFmtId="37" fontId="78" fillId="4" borderId="9" xfId="0" applyNumberFormat="1" applyFont="1" applyFill="1" applyBorder="1"/>
    <xf numFmtId="164" fontId="78" fillId="0" borderId="0" xfId="1" applyNumberFormat="1" applyFont="1" applyFill="1" applyBorder="1"/>
    <xf numFmtId="41" fontId="72" fillId="0" borderId="9" xfId="18" applyNumberFormat="1" applyFont="1" applyFill="1" applyBorder="1" applyAlignment="1">
      <alignment horizontal="right"/>
    </xf>
    <xf numFmtId="0" fontId="6" fillId="0" borderId="3" xfId="251" applyFont="1" applyFill="1" applyBorder="1" applyAlignment="1">
      <alignment horizontal="center"/>
    </xf>
    <xf numFmtId="41" fontId="72" fillId="0" borderId="8" xfId="18" applyNumberFormat="1" applyFont="1" applyFill="1" applyBorder="1" applyAlignment="1">
      <alignment horizontal="right"/>
    </xf>
    <xf numFmtId="0" fontId="78" fillId="0" borderId="3" xfId="251" applyFont="1" applyFill="1" applyBorder="1" applyAlignment="1">
      <alignment horizontal="center"/>
    </xf>
    <xf numFmtId="0" fontId="9" fillId="0" borderId="1" xfId="0" applyFont="1" applyFill="1" applyBorder="1" applyAlignment="1">
      <alignment vertical="top"/>
    </xf>
    <xf numFmtId="0" fontId="78" fillId="0" borderId="0" xfId="251" applyFont="1" applyFill="1"/>
    <xf numFmtId="0" fontId="16" fillId="0" borderId="2" xfId="239" applyFont="1" applyFill="1" applyBorder="1" applyAlignment="1" applyProtection="1"/>
    <xf numFmtId="0" fontId="78" fillId="0" borderId="2" xfId="251" applyFont="1" applyFill="1" applyBorder="1" applyAlignment="1">
      <alignment horizontal="center" vertical="center"/>
    </xf>
    <xf numFmtId="164" fontId="72" fillId="0" borderId="2" xfId="18" applyNumberFormat="1" applyFont="1" applyFill="1" applyBorder="1"/>
    <xf numFmtId="164" fontId="16" fillId="0" borderId="2" xfId="18" applyNumberFormat="1" applyFont="1" applyFill="1" applyBorder="1"/>
    <xf numFmtId="0" fontId="78" fillId="0" borderId="10" xfId="251" applyFont="1" applyFill="1" applyBorder="1"/>
    <xf numFmtId="0" fontId="16" fillId="0" borderId="1" xfId="239" applyFont="1" applyFill="1" applyBorder="1" applyAlignment="1" applyProtection="1"/>
    <xf numFmtId="0" fontId="19" fillId="0" borderId="1" xfId="0" applyFont="1" applyFill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164" fontId="16" fillId="0" borderId="1" xfId="1" applyNumberFormat="1" applyFont="1" applyFill="1" applyBorder="1" applyAlignment="1">
      <alignment horizontal="left"/>
    </xf>
    <xf numFmtId="0" fontId="16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center"/>
    </xf>
    <xf numFmtId="0" fontId="4" fillId="0" borderId="1" xfId="239" applyFont="1" applyBorder="1" applyAlignment="1" applyProtection="1">
      <alignment wrapText="1"/>
    </xf>
    <xf numFmtId="0" fontId="19" fillId="0" borderId="3" xfId="0" applyFont="1" applyFill="1" applyBorder="1" applyAlignment="1">
      <alignment vertical="top"/>
    </xf>
    <xf numFmtId="0" fontId="4" fillId="0" borderId="3" xfId="239" applyFont="1" applyBorder="1" applyAlignment="1" applyProtection="1">
      <alignment wrapText="1"/>
    </xf>
    <xf numFmtId="0" fontId="16" fillId="0" borderId="3" xfId="0" applyFont="1" applyFill="1" applyBorder="1" applyAlignment="1">
      <alignment horizontal="center"/>
    </xf>
    <xf numFmtId="164" fontId="16" fillId="0" borderId="3" xfId="1" applyNumberFormat="1" applyFont="1" applyFill="1" applyBorder="1" applyAlignment="1">
      <alignment horizontal="left"/>
    </xf>
    <xf numFmtId="0" fontId="78" fillId="0" borderId="4" xfId="251" applyFont="1" applyBorder="1"/>
    <xf numFmtId="0" fontId="84" fillId="0" borderId="0" xfId="251" applyFont="1"/>
    <xf numFmtId="164" fontId="72" fillId="0" borderId="1" xfId="18" applyNumberFormat="1" applyFont="1" applyBorder="1"/>
    <xf numFmtId="0" fontId="3" fillId="0" borderId="2" xfId="251" applyFont="1" applyFill="1" applyBorder="1"/>
    <xf numFmtId="0" fontId="16" fillId="0" borderId="2" xfId="239" applyFont="1" applyBorder="1" applyAlignment="1" applyProtection="1"/>
    <xf numFmtId="0" fontId="78" fillId="0" borderId="10" xfId="251" applyFont="1" applyBorder="1"/>
    <xf numFmtId="0" fontId="3" fillId="0" borderId="3" xfId="251" applyFont="1" applyFill="1" applyBorder="1"/>
    <xf numFmtId="0" fontId="3" fillId="0" borderId="1" xfId="251" applyFont="1" applyFill="1" applyBorder="1"/>
    <xf numFmtId="0" fontId="78" fillId="0" borderId="11" xfId="251" applyFont="1" applyBorder="1"/>
    <xf numFmtId="0" fontId="16" fillId="0" borderId="3" xfId="239" applyFont="1" applyBorder="1" applyAlignment="1" applyProtection="1"/>
    <xf numFmtId="0" fontId="85" fillId="0" borderId="0" xfId="251" applyFont="1" applyFill="1"/>
    <xf numFmtId="41" fontId="20" fillId="0" borderId="1" xfId="251" applyNumberFormat="1" applyFont="1" applyFill="1" applyBorder="1"/>
    <xf numFmtId="0" fontId="9" fillId="0" borderId="9" xfId="251" applyFont="1" applyFill="1" applyBorder="1"/>
    <xf numFmtId="0" fontId="2" fillId="0" borderId="0" xfId="239" applyFont="1" applyFill="1" applyAlignment="1" applyProtection="1"/>
    <xf numFmtId="0" fontId="6" fillId="0" borderId="8" xfId="251" applyFont="1" applyFill="1" applyBorder="1" applyAlignment="1">
      <alignment horizontal="center"/>
    </xf>
    <xf numFmtId="41" fontId="20" fillId="0" borderId="3" xfId="251" applyNumberFormat="1" applyFont="1" applyFill="1" applyBorder="1"/>
    <xf numFmtId="0" fontId="78" fillId="0" borderId="12" xfId="251" applyFont="1" applyBorder="1" applyAlignment="1">
      <alignment horizontal="center"/>
    </xf>
    <xf numFmtId="0" fontId="78" fillId="0" borderId="13" xfId="251" applyFont="1" applyBorder="1"/>
    <xf numFmtId="41" fontId="72" fillId="0" borderId="13" xfId="18" applyNumberFormat="1" applyFont="1" applyBorder="1" applyAlignment="1">
      <alignment horizontal="right"/>
    </xf>
    <xf numFmtId="41" fontId="6" fillId="0" borderId="13" xfId="18" applyNumberFormat="1" applyFont="1" applyBorder="1"/>
    <xf numFmtId="0" fontId="78" fillId="0" borderId="14" xfId="251" applyFont="1" applyBorder="1"/>
    <xf numFmtId="0" fontId="78" fillId="0" borderId="2" xfId="251" applyFont="1" applyFill="1" applyBorder="1" applyAlignment="1">
      <alignment horizontal="center"/>
    </xf>
    <xf numFmtId="0" fontId="78" fillId="0" borderId="2" xfId="251" applyFont="1" applyFill="1" applyBorder="1"/>
    <xf numFmtId="0" fontId="78" fillId="0" borderId="3" xfId="251" applyFont="1" applyFill="1" applyBorder="1"/>
    <xf numFmtId="0" fontId="78" fillId="0" borderId="4" xfId="251" applyFont="1" applyBorder="1" applyAlignment="1">
      <alignment horizontal="center"/>
    </xf>
    <xf numFmtId="0" fontId="78" fillId="0" borderId="2" xfId="251" applyFont="1" applyBorder="1" applyAlignment="1">
      <alignment horizontal="center"/>
    </xf>
    <xf numFmtId="0" fontId="78" fillId="0" borderId="2" xfId="0" applyFont="1" applyFill="1" applyBorder="1" applyAlignment="1">
      <alignment wrapText="1"/>
    </xf>
    <xf numFmtId="0" fontId="78" fillId="0" borderId="2" xfId="0" applyFont="1" applyFill="1" applyBorder="1" applyAlignment="1">
      <alignment horizontal="center"/>
    </xf>
    <xf numFmtId="0" fontId="78" fillId="0" borderId="0" xfId="0" applyFont="1" applyBorder="1" applyAlignment="1">
      <alignment horizontal="center" vertical="center"/>
    </xf>
    <xf numFmtId="0" fontId="78" fillId="0" borderId="1" xfId="0" applyFont="1" applyFill="1" applyBorder="1" applyAlignment="1">
      <alignment wrapText="1"/>
    </xf>
    <xf numFmtId="0" fontId="78" fillId="0" borderId="1" xfId="0" applyFont="1" applyFill="1" applyBorder="1" applyAlignment="1">
      <alignment horizontal="center"/>
    </xf>
    <xf numFmtId="0" fontId="78" fillId="0" borderId="1" xfId="0" applyFont="1" applyBorder="1" applyAlignment="1"/>
    <xf numFmtId="0" fontId="80" fillId="0" borderId="2" xfId="0" applyFont="1" applyFill="1" applyBorder="1" applyAlignment="1">
      <alignment vertical="top"/>
    </xf>
    <xf numFmtId="0" fontId="78" fillId="0" borderId="2" xfId="0" applyFont="1" applyFill="1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2" xfId="0" applyFont="1" applyBorder="1"/>
    <xf numFmtId="0" fontId="78" fillId="0" borderId="1" xfId="0" applyFont="1" applyFill="1" applyBorder="1" applyAlignment="1">
      <alignment horizontal="center" vertical="center" wrapText="1"/>
    </xf>
    <xf numFmtId="0" fontId="80" fillId="0" borderId="1" xfId="0" applyFont="1" applyFill="1" applyBorder="1" applyAlignment="1">
      <alignment vertical="top"/>
    </xf>
    <xf numFmtId="0" fontId="80" fillId="0" borderId="3" xfId="0" applyFont="1" applyFill="1" applyBorder="1" applyAlignment="1">
      <alignment vertical="top"/>
    </xf>
    <xf numFmtId="0" fontId="78" fillId="0" borderId="4" xfId="251" applyFont="1" applyFill="1" applyBorder="1" applyAlignment="1">
      <alignment horizontal="center"/>
    </xf>
    <xf numFmtId="0" fontId="4" fillId="0" borderId="4" xfId="239" applyFont="1" applyFill="1" applyBorder="1" applyAlignment="1" applyProtection="1"/>
    <xf numFmtId="0" fontId="6" fillId="0" borderId="4" xfId="251" applyFont="1" applyFill="1" applyBorder="1"/>
    <xf numFmtId="41" fontId="72" fillId="0" borderId="4" xfId="18" applyNumberFormat="1" applyFont="1" applyFill="1" applyBorder="1" applyAlignment="1">
      <alignment horizontal="right"/>
    </xf>
    <xf numFmtId="41" fontId="6" fillId="0" borderId="4" xfId="18" applyNumberFormat="1" applyFont="1" applyFill="1" applyBorder="1"/>
    <xf numFmtId="0" fontId="76" fillId="0" borderId="4" xfId="251" applyFont="1" applyFill="1" applyBorder="1"/>
    <xf numFmtId="41" fontId="72" fillId="0" borderId="2" xfId="251" applyNumberFormat="1" applyFont="1" applyBorder="1" applyAlignment="1">
      <alignment horizontal="right"/>
    </xf>
    <xf numFmtId="41" fontId="78" fillId="0" borderId="2" xfId="251" applyNumberFormat="1" applyFont="1" applyBorder="1"/>
    <xf numFmtId="0" fontId="86" fillId="0" borderId="0" xfId="251" applyFont="1"/>
    <xf numFmtId="0" fontId="87" fillId="0" borderId="0" xfId="251" applyFont="1"/>
    <xf numFmtId="41" fontId="6" fillId="0" borderId="1" xfId="18" applyNumberFormat="1" applyFont="1" applyFill="1" applyBorder="1" applyAlignment="1">
      <alignment horizontal="right"/>
    </xf>
    <xf numFmtId="0" fontId="80" fillId="0" borderId="2" xfId="251" applyFont="1" applyFill="1" applyBorder="1"/>
    <xf numFmtId="0" fontId="9" fillId="0" borderId="2" xfId="251" applyFont="1" applyFill="1" applyBorder="1"/>
    <xf numFmtId="0" fontId="80" fillId="0" borderId="1" xfId="251" applyFont="1" applyFill="1" applyBorder="1"/>
    <xf numFmtId="0" fontId="80" fillId="0" borderId="3" xfId="251" applyFont="1" applyFill="1" applyBorder="1"/>
    <xf numFmtId="0" fontId="78" fillId="0" borderId="3" xfId="251" applyFont="1" applyFill="1" applyBorder="1" applyAlignment="1">
      <alignment horizontal="center" vertical="center"/>
    </xf>
    <xf numFmtId="164" fontId="72" fillId="0" borderId="3" xfId="18" applyNumberFormat="1" applyFont="1" applyFill="1" applyBorder="1"/>
    <xf numFmtId="164" fontId="16" fillId="0" borderId="3" xfId="18" applyNumberFormat="1" applyFont="1" applyFill="1" applyBorder="1" applyAlignment="1">
      <alignment horizontal="center"/>
    </xf>
    <xf numFmtId="164" fontId="16" fillId="0" borderId="2" xfId="18" applyNumberFormat="1" applyFont="1" applyFill="1" applyBorder="1" applyAlignment="1">
      <alignment horizontal="center"/>
    </xf>
    <xf numFmtId="0" fontId="77" fillId="0" borderId="2" xfId="251" applyFont="1" applyFill="1" applyBorder="1"/>
    <xf numFmtId="0" fontId="85" fillId="0" borderId="1" xfId="251" applyFont="1" applyFill="1" applyBorder="1"/>
    <xf numFmtId="41" fontId="20" fillId="0" borderId="1" xfId="251" applyNumberFormat="1" applyFont="1" applyFill="1" applyBorder="1" applyAlignment="1">
      <alignment horizontal="center"/>
    </xf>
    <xf numFmtId="0" fontId="85" fillId="0" borderId="3" xfId="251" applyFont="1" applyFill="1" applyBorder="1"/>
    <xf numFmtId="41" fontId="20" fillId="0" borderId="3" xfId="251" applyNumberFormat="1" applyFont="1" applyFill="1" applyBorder="1" applyAlignment="1">
      <alignment horizontal="center"/>
    </xf>
    <xf numFmtId="164" fontId="16" fillId="0" borderId="3" xfId="18" applyNumberFormat="1" applyFont="1" applyFill="1" applyBorder="1"/>
    <xf numFmtId="0" fontId="6" fillId="0" borderId="0" xfId="0" applyFont="1" applyFill="1" applyAlignment="1">
      <alignment horizontal="center" vertical="top"/>
    </xf>
    <xf numFmtId="0" fontId="9" fillId="0" borderId="0" xfId="0" applyFont="1" applyFill="1" applyAlignment="1">
      <alignment vertical="top"/>
    </xf>
    <xf numFmtId="0" fontId="85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41" fontId="6" fillId="0" borderId="0" xfId="1" applyNumberFormat="1" applyFont="1" applyFill="1" applyAlignment="1">
      <alignment vertical="top"/>
    </xf>
    <xf numFmtId="0" fontId="9" fillId="0" borderId="0" xfId="0" applyFont="1" applyFill="1" applyAlignment="1">
      <alignment vertical="center"/>
    </xf>
    <xf numFmtId="41" fontId="14" fillId="3" borderId="4" xfId="1" applyNumberFormat="1" applyFont="1" applyFill="1" applyBorder="1" applyAlignment="1">
      <alignment vertical="center"/>
    </xf>
    <xf numFmtId="41" fontId="15" fillId="3" borderId="4" xfId="1" applyNumberFormat="1" applyFont="1" applyFill="1" applyBorder="1" applyAlignment="1">
      <alignment horizontal="center" vertical="center"/>
    </xf>
    <xf numFmtId="41" fontId="11" fillId="3" borderId="4" xfId="1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top"/>
    </xf>
    <xf numFmtId="0" fontId="74" fillId="0" borderId="1" xfId="0" applyFont="1" applyFill="1" applyBorder="1" applyAlignment="1">
      <alignment vertical="top"/>
    </xf>
    <xf numFmtId="0" fontId="4" fillId="0" borderId="4" xfId="239" applyFont="1" applyFill="1" applyBorder="1" applyAlignment="1" applyProtection="1">
      <alignment vertical="top"/>
    </xf>
    <xf numFmtId="41" fontId="6" fillId="0" borderId="4" xfId="1" applyNumberFormat="1" applyFont="1" applyFill="1" applyBorder="1" applyAlignment="1">
      <alignment vertical="top"/>
    </xf>
    <xf numFmtId="0" fontId="9" fillId="0" borderId="4" xfId="0" applyFont="1" applyFill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8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41" fontId="6" fillId="0" borderId="2" xfId="1" applyNumberFormat="1" applyFont="1" applyBorder="1" applyAlignment="1">
      <alignment vertical="top"/>
    </xf>
    <xf numFmtId="0" fontId="78" fillId="0" borderId="0" xfId="0" applyFont="1" applyAlignment="1">
      <alignment vertical="top"/>
    </xf>
    <xf numFmtId="0" fontId="6" fillId="0" borderId="1" xfId="0" applyFont="1" applyBorder="1" applyAlignment="1">
      <alignment horizontal="center" vertical="top"/>
    </xf>
    <xf numFmtId="0" fontId="8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6" fillId="0" borderId="1" xfId="247" applyFont="1" applyFill="1" applyBorder="1" applyAlignment="1">
      <alignment horizontal="center" vertical="top"/>
    </xf>
    <xf numFmtId="41" fontId="6" fillId="0" borderId="1" xfId="235" applyNumberFormat="1" applyFont="1" applyFill="1" applyBorder="1" applyAlignment="1">
      <alignment vertical="top"/>
    </xf>
    <xf numFmtId="0" fontId="2" fillId="0" borderId="1" xfId="239" applyFont="1" applyBorder="1" applyAlignment="1" applyProtection="1">
      <alignment vertical="top"/>
    </xf>
    <xf numFmtId="0" fontId="88" fillId="0" borderId="1" xfId="0" applyFont="1" applyBorder="1" applyAlignment="1">
      <alignment vertical="top"/>
    </xf>
    <xf numFmtId="0" fontId="76" fillId="0" borderId="1" xfId="0" applyFont="1" applyFill="1" applyBorder="1" applyAlignment="1">
      <alignment vertical="top"/>
    </xf>
    <xf numFmtId="0" fontId="6" fillId="0" borderId="3" xfId="0" applyFont="1" applyBorder="1" applyAlignment="1">
      <alignment horizontal="center" vertical="top"/>
    </xf>
    <xf numFmtId="0" fontId="85" fillId="0" borderId="3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41" fontId="6" fillId="0" borderId="3" xfId="1" applyNumberFormat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16" fillId="0" borderId="2" xfId="247" applyFont="1" applyFill="1" applyBorder="1" applyAlignment="1">
      <alignment horizontal="center" vertical="top"/>
    </xf>
    <xf numFmtId="41" fontId="89" fillId="0" borderId="2" xfId="2" applyNumberFormat="1" applyFont="1" applyBorder="1" applyAlignment="1">
      <alignment vertical="top"/>
    </xf>
    <xf numFmtId="41" fontId="6" fillId="0" borderId="2" xfId="2" applyNumberFormat="1" applyFont="1" applyBorder="1" applyAlignment="1">
      <alignment vertical="top"/>
    </xf>
    <xf numFmtId="41" fontId="89" fillId="0" borderId="1" xfId="2" applyNumberFormat="1" applyFont="1" applyBorder="1" applyAlignment="1">
      <alignment vertical="top"/>
    </xf>
    <xf numFmtId="41" fontId="6" fillId="0" borderId="1" xfId="2" applyNumberFormat="1" applyFont="1" applyBorder="1" applyAlignment="1">
      <alignment vertical="top"/>
    </xf>
    <xf numFmtId="0" fontId="4" fillId="0" borderId="1" xfId="239" applyFont="1" applyBorder="1" applyAlignment="1" applyProtection="1">
      <alignment vertical="top"/>
    </xf>
    <xf numFmtId="41" fontId="89" fillId="0" borderId="1" xfId="2" quotePrefix="1" applyNumberFormat="1" applyFont="1" applyBorder="1" applyAlignment="1">
      <alignment horizontal="center" vertical="top"/>
    </xf>
    <xf numFmtId="0" fontId="16" fillId="0" borderId="3" xfId="247" applyFont="1" applyFill="1" applyBorder="1" applyAlignment="1">
      <alignment horizontal="center" vertical="top"/>
    </xf>
    <xf numFmtId="41" fontId="89" fillId="0" borderId="3" xfId="1" applyNumberFormat="1" applyFont="1" applyFill="1" applyBorder="1" applyAlignment="1">
      <alignment horizontal="center" vertical="top"/>
    </xf>
    <xf numFmtId="41" fontId="6" fillId="0" borderId="3" xfId="2" applyNumberFormat="1" applyFont="1" applyBorder="1" applyAlignment="1">
      <alignment vertical="top"/>
    </xf>
    <xf numFmtId="41" fontId="89" fillId="0" borderId="2" xfId="1" applyNumberFormat="1" applyFont="1" applyBorder="1" applyAlignment="1">
      <alignment vertical="top"/>
    </xf>
    <xf numFmtId="41" fontId="6" fillId="0" borderId="2" xfId="0" applyNumberFormat="1" applyFont="1" applyBorder="1" applyAlignment="1">
      <alignment vertical="top"/>
    </xf>
    <xf numFmtId="0" fontId="85" fillId="0" borderId="1" xfId="0" applyFont="1" applyFill="1" applyBorder="1" applyAlignment="1">
      <alignment vertical="top"/>
    </xf>
    <xf numFmtId="0" fontId="16" fillId="0" borderId="1" xfId="244" applyFont="1" applyFill="1" applyBorder="1" applyAlignment="1">
      <alignment vertical="top"/>
    </xf>
    <xf numFmtId="41" fontId="6" fillId="0" borderId="1" xfId="251" applyNumberFormat="1" applyFont="1" applyFill="1" applyBorder="1" applyAlignment="1">
      <alignment vertical="top"/>
    </xf>
    <xf numFmtId="41" fontId="78" fillId="0" borderId="0" xfId="0" applyNumberFormat="1" applyFont="1" applyAlignment="1">
      <alignment vertical="top"/>
    </xf>
    <xf numFmtId="0" fontId="6" fillId="0" borderId="1" xfId="0" applyFont="1" applyFill="1" applyBorder="1" applyAlignment="1">
      <alignment vertical="top"/>
    </xf>
    <xf numFmtId="0" fontId="22" fillId="0" borderId="1" xfId="239" applyFont="1" applyFill="1" applyBorder="1" applyAlignment="1" applyProtection="1">
      <alignment vertical="top"/>
    </xf>
    <xf numFmtId="0" fontId="9" fillId="0" borderId="1" xfId="251" applyFont="1" applyFill="1" applyBorder="1" applyAlignment="1">
      <alignment vertical="top"/>
    </xf>
    <xf numFmtId="41" fontId="89" fillId="0" borderId="3" xfId="1" applyNumberFormat="1" applyFont="1" applyBorder="1" applyAlignment="1">
      <alignment vertical="top"/>
    </xf>
    <xf numFmtId="41" fontId="6" fillId="0" borderId="3" xfId="0" applyNumberFormat="1" applyFont="1" applyBorder="1" applyAlignment="1">
      <alignment vertical="top"/>
    </xf>
    <xf numFmtId="41" fontId="78" fillId="0" borderId="1" xfId="0" applyNumberFormat="1" applyFont="1" applyBorder="1" applyAlignment="1">
      <alignment vertical="top"/>
    </xf>
    <xf numFmtId="41" fontId="89" fillId="0" borderId="1" xfId="1" applyNumberFormat="1" applyFont="1" applyFill="1" applyBorder="1" applyAlignment="1">
      <alignment horizontal="center" vertical="top"/>
    </xf>
    <xf numFmtId="41" fontId="6" fillId="0" borderId="1" xfId="0" applyNumberFormat="1" applyFont="1" applyBorder="1" applyAlignment="1">
      <alignment vertical="top"/>
    </xf>
    <xf numFmtId="41" fontId="89" fillId="0" borderId="3" xfId="2" applyNumberFormat="1" applyFont="1" applyBorder="1" applyAlignment="1">
      <alignment vertical="top"/>
    </xf>
    <xf numFmtId="0" fontId="85" fillId="0" borderId="2" xfId="252" applyFont="1" applyFill="1" applyBorder="1" applyAlignment="1">
      <alignment vertical="top"/>
    </xf>
    <xf numFmtId="0" fontId="16" fillId="0" borderId="2" xfId="252" applyFont="1" applyBorder="1" applyAlignment="1">
      <alignment vertical="top"/>
    </xf>
    <xf numFmtId="0" fontId="16" fillId="0" borderId="2" xfId="251" applyFont="1" applyFill="1" applyBorder="1" applyAlignment="1">
      <alignment horizontal="center" vertical="top"/>
    </xf>
    <xf numFmtId="41" fontId="6" fillId="4" borderId="2" xfId="235" applyNumberFormat="1" applyFont="1" applyFill="1" applyBorder="1" applyAlignment="1">
      <alignment vertical="top"/>
    </xf>
    <xf numFmtId="0" fontId="85" fillId="0" borderId="1" xfId="252" applyFont="1" applyFill="1" applyBorder="1" applyAlignment="1">
      <alignment vertical="top"/>
    </xf>
    <xf numFmtId="0" fontId="16" fillId="0" borderId="1" xfId="252" applyFont="1" applyBorder="1" applyAlignment="1">
      <alignment vertical="top"/>
    </xf>
    <xf numFmtId="0" fontId="3" fillId="0" borderId="1" xfId="251" applyFont="1" applyFill="1" applyBorder="1" applyAlignment="1">
      <alignment horizontal="center" vertical="top" wrapText="1"/>
    </xf>
    <xf numFmtId="41" fontId="6" fillId="4" borderId="1" xfId="235" applyNumberFormat="1" applyFont="1" applyFill="1" applyBorder="1" applyAlignment="1">
      <alignment vertical="top"/>
    </xf>
    <xf numFmtId="0" fontId="90" fillId="0" borderId="1" xfId="252" applyFont="1" applyBorder="1" applyAlignment="1">
      <alignment vertical="top"/>
    </xf>
    <xf numFmtId="0" fontId="16" fillId="0" borderId="1" xfId="251" applyFont="1" applyFill="1" applyBorder="1" applyAlignment="1">
      <alignment horizontal="center" vertical="top"/>
    </xf>
    <xf numFmtId="0" fontId="90" fillId="0" borderId="3" xfId="252" applyFont="1" applyBorder="1" applyAlignment="1">
      <alignment vertical="top"/>
    </xf>
    <xf numFmtId="0" fontId="4" fillId="0" borderId="3" xfId="239" applyFont="1" applyBorder="1" applyAlignment="1" applyProtection="1">
      <alignment vertical="top"/>
    </xf>
    <xf numFmtId="0" fontId="16" fillId="0" borderId="3" xfId="251" applyFont="1" applyFill="1" applyBorder="1" applyAlignment="1">
      <alignment horizontal="center" vertical="top" wrapText="1"/>
    </xf>
    <xf numFmtId="41" fontId="6" fillId="4" borderId="3" xfId="235" applyNumberFormat="1" applyFont="1" applyFill="1" applyBorder="1" applyAlignment="1">
      <alignment vertical="top"/>
    </xf>
    <xf numFmtId="0" fontId="78" fillId="0" borderId="0" xfId="0" applyFont="1" applyAlignment="1">
      <alignment horizontal="center" vertical="top"/>
    </xf>
    <xf numFmtId="0" fontId="85" fillId="0" borderId="2" xfId="252" applyFont="1" applyBorder="1" applyAlignment="1">
      <alignment vertical="top"/>
    </xf>
    <xf numFmtId="0" fontId="6" fillId="0" borderId="2" xfId="252" applyFont="1" applyBorder="1" applyAlignment="1">
      <alignment vertical="top"/>
    </xf>
    <xf numFmtId="41" fontId="6" fillId="4" borderId="2" xfId="11" applyNumberFormat="1" applyFont="1" applyFill="1" applyBorder="1" applyAlignment="1">
      <alignment vertical="top"/>
    </xf>
    <xf numFmtId="0" fontId="85" fillId="0" borderId="1" xfId="252" applyFont="1" applyBorder="1" applyAlignment="1">
      <alignment vertical="top"/>
    </xf>
    <xf numFmtId="0" fontId="6" fillId="0" borderId="1" xfId="252" applyFont="1" applyBorder="1" applyAlignment="1">
      <alignment vertical="top"/>
    </xf>
    <xf numFmtId="41" fontId="6" fillId="4" borderId="1" xfId="11" applyNumberFormat="1" applyFont="1" applyFill="1" applyBorder="1" applyAlignment="1">
      <alignment vertical="top"/>
    </xf>
    <xf numFmtId="0" fontId="6" fillId="0" borderId="1" xfId="252" applyFont="1" applyFill="1" applyBorder="1" applyAlignment="1">
      <alignment vertical="top"/>
    </xf>
    <xf numFmtId="0" fontId="85" fillId="0" borderId="3" xfId="252" applyFont="1" applyBorder="1" applyAlignment="1">
      <alignment vertical="top"/>
    </xf>
    <xf numFmtId="0" fontId="6" fillId="0" borderId="3" xfId="252" applyFont="1" applyBorder="1" applyAlignment="1">
      <alignment vertical="top"/>
    </xf>
    <xf numFmtId="0" fontId="78" fillId="0" borderId="11" xfId="252" applyFont="1" applyBorder="1" applyAlignment="1">
      <alignment horizontal="center" vertical="top"/>
    </xf>
    <xf numFmtId="41" fontId="89" fillId="0" borderId="3" xfId="11" applyNumberFormat="1" applyFont="1" applyBorder="1" applyAlignment="1">
      <alignment vertical="top"/>
    </xf>
    <xf numFmtId="41" fontId="6" fillId="4" borderId="3" xfId="11" applyNumberFormat="1" applyFont="1" applyFill="1" applyBorder="1" applyAlignment="1">
      <alignment vertical="top"/>
    </xf>
    <xf numFmtId="41" fontId="78" fillId="0" borderId="3" xfId="0" applyNumberFormat="1" applyFont="1" applyBorder="1" applyAlignment="1">
      <alignment vertical="top"/>
    </xf>
    <xf numFmtId="41" fontId="89" fillId="0" borderId="4" xfId="1" applyNumberFormat="1" applyFont="1" applyFill="1" applyBorder="1" applyAlignment="1">
      <alignment vertical="top"/>
    </xf>
    <xf numFmtId="0" fontId="16" fillId="0" borderId="1" xfId="248" applyFont="1" applyFill="1" applyBorder="1" applyAlignment="1">
      <alignment horizontal="center" vertical="top"/>
    </xf>
    <xf numFmtId="0" fontId="85" fillId="0" borderId="1" xfId="252" applyFont="1" applyFill="1" applyBorder="1"/>
    <xf numFmtId="0" fontId="6" fillId="0" borderId="1" xfId="252" applyFont="1" applyFill="1" applyBorder="1"/>
    <xf numFmtId="0" fontId="16" fillId="0" borderId="1" xfId="247" applyFont="1" applyFill="1" applyBorder="1" applyAlignment="1">
      <alignment horizontal="center"/>
    </xf>
    <xf numFmtId="41" fontId="6" fillId="4" borderId="1" xfId="11" applyNumberFormat="1" applyFont="1" applyFill="1" applyBorder="1"/>
    <xf numFmtId="0" fontId="85" fillId="0" borderId="1" xfId="252" applyFont="1" applyBorder="1"/>
    <xf numFmtId="41" fontId="89" fillId="0" borderId="1" xfId="1" applyNumberFormat="1" applyFont="1" applyBorder="1" applyAlignment="1">
      <alignment vertical="top"/>
    </xf>
    <xf numFmtId="0" fontId="78" fillId="0" borderId="1" xfId="0" applyFont="1" applyFill="1" applyBorder="1" applyAlignment="1">
      <alignment horizontal="center" vertical="top"/>
    </xf>
    <xf numFmtId="0" fontId="78" fillId="0" borderId="3" xfId="0" applyFont="1" applyFill="1" applyBorder="1" applyAlignment="1">
      <alignment horizontal="center" vertical="top"/>
    </xf>
    <xf numFmtId="41" fontId="91" fillId="0" borderId="3" xfId="2" applyNumberFormat="1" applyFont="1" applyFill="1" applyBorder="1" applyAlignment="1">
      <alignment vertical="top"/>
    </xf>
    <xf numFmtId="41" fontId="78" fillId="0" borderId="3" xfId="2" applyNumberFormat="1" applyFont="1" applyFill="1" applyBorder="1" applyAlignment="1">
      <alignment vertical="top"/>
    </xf>
    <xf numFmtId="41" fontId="72" fillId="0" borderId="1" xfId="2" applyFont="1" applyBorder="1" applyAlignment="1">
      <alignment vertical="top"/>
    </xf>
    <xf numFmtId="41" fontId="78" fillId="0" borderId="1" xfId="2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78" fillId="0" borderId="1" xfId="0" applyFont="1" applyBorder="1" applyAlignment="1">
      <alignment vertical="top" wrapText="1"/>
    </xf>
    <xf numFmtId="0" fontId="78" fillId="0" borderId="2" xfId="0" applyFont="1" applyBorder="1" applyAlignment="1">
      <alignment vertical="top"/>
    </xf>
    <xf numFmtId="41" fontId="78" fillId="0" borderId="2" xfId="0" applyNumberFormat="1" applyFont="1" applyBorder="1" applyAlignment="1">
      <alignment vertical="top"/>
    </xf>
    <xf numFmtId="0" fontId="78" fillId="0" borderId="1" xfId="252" applyFont="1" applyBorder="1"/>
    <xf numFmtId="0" fontId="78" fillId="0" borderId="1" xfId="252" applyFont="1" applyBorder="1" applyAlignment="1">
      <alignment horizontal="center"/>
    </xf>
    <xf numFmtId="41" fontId="72" fillId="0" borderId="1" xfId="11" applyFont="1" applyFill="1" applyBorder="1"/>
    <xf numFmtId="41" fontId="6" fillId="4" borderId="1" xfId="11" applyFont="1" applyFill="1" applyBorder="1"/>
    <xf numFmtId="41" fontId="72" fillId="0" borderId="1" xfId="11" applyFont="1" applyBorder="1"/>
    <xf numFmtId="41" fontId="78" fillId="4" borderId="1" xfId="11" applyFont="1" applyFill="1" applyBorder="1"/>
    <xf numFmtId="0" fontId="92" fillId="0" borderId="1" xfId="252" applyFont="1" applyBorder="1"/>
    <xf numFmtId="0" fontId="85" fillId="0" borderId="3" xfId="252" applyFont="1" applyBorder="1"/>
    <xf numFmtId="0" fontId="92" fillId="0" borderId="3" xfId="252" applyFont="1" applyBorder="1"/>
    <xf numFmtId="0" fontId="78" fillId="0" borderId="3" xfId="252" applyFont="1" applyBorder="1" applyAlignment="1">
      <alignment horizontal="center"/>
    </xf>
    <xf numFmtId="41" fontId="72" fillId="0" borderId="3" xfId="11" applyFont="1" applyBorder="1"/>
    <xf numFmtId="41" fontId="78" fillId="4" borderId="3" xfId="11" applyFont="1" applyFill="1" applyBorder="1"/>
    <xf numFmtId="0" fontId="85" fillId="0" borderId="2" xfId="252" applyFont="1" applyBorder="1"/>
    <xf numFmtId="0" fontId="6" fillId="0" borderId="2" xfId="252" applyFont="1" applyBorder="1"/>
    <xf numFmtId="0" fontId="16" fillId="0" borderId="2" xfId="247" applyFont="1" applyFill="1" applyBorder="1" applyAlignment="1">
      <alignment horizontal="center"/>
    </xf>
    <xf numFmtId="41" fontId="6" fillId="4" borderId="2" xfId="11" applyNumberFormat="1" applyFont="1" applyFill="1" applyBorder="1"/>
    <xf numFmtId="0" fontId="6" fillId="0" borderId="1" xfId="252" applyFont="1" applyBorder="1"/>
    <xf numFmtId="0" fontId="78" fillId="0" borderId="3" xfId="252" applyFont="1" applyBorder="1"/>
    <xf numFmtId="0" fontId="16" fillId="0" borderId="3" xfId="247" applyFont="1" applyFill="1" applyBorder="1" applyAlignment="1">
      <alignment horizontal="center"/>
    </xf>
    <xf numFmtId="41" fontId="6" fillId="4" borderId="3" xfId="11" applyNumberFormat="1" applyFont="1" applyFill="1" applyBorder="1"/>
    <xf numFmtId="0" fontId="6" fillId="0" borderId="3" xfId="252" applyFont="1" applyBorder="1"/>
    <xf numFmtId="0" fontId="6" fillId="0" borderId="1" xfId="0" applyFont="1" applyBorder="1" applyAlignment="1">
      <alignment horizontal="center"/>
    </xf>
    <xf numFmtId="0" fontId="85" fillId="0" borderId="1" xfId="0" applyFont="1" applyBorder="1"/>
    <xf numFmtId="0" fontId="6" fillId="0" borderId="1" xfId="0" applyFont="1" applyBorder="1"/>
    <xf numFmtId="41" fontId="6" fillId="0" borderId="1" xfId="235" applyNumberFormat="1" applyFont="1" applyFill="1" applyBorder="1"/>
    <xf numFmtId="0" fontId="88" fillId="0" borderId="1" xfId="0" applyFont="1" applyBorder="1"/>
    <xf numFmtId="0" fontId="76" fillId="0" borderId="1" xfId="0" applyFont="1" applyFill="1" applyBorder="1"/>
    <xf numFmtId="0" fontId="6" fillId="0" borderId="3" xfId="0" applyFont="1" applyBorder="1" applyAlignment="1">
      <alignment horizontal="center"/>
    </xf>
    <xf numFmtId="0" fontId="85" fillId="0" borderId="3" xfId="0" applyFont="1" applyBorder="1"/>
    <xf numFmtId="0" fontId="6" fillId="0" borderId="3" xfId="0" applyFont="1" applyBorder="1"/>
    <xf numFmtId="41" fontId="6" fillId="0" borderId="3" xfId="1" applyNumberFormat="1" applyFont="1" applyBorder="1"/>
    <xf numFmtId="0" fontId="9" fillId="0" borderId="3" xfId="0" applyFont="1" applyBorder="1"/>
    <xf numFmtId="0" fontId="6" fillId="0" borderId="2" xfId="0" applyFont="1" applyBorder="1" applyAlignment="1">
      <alignment horizontal="center"/>
    </xf>
    <xf numFmtId="0" fontId="85" fillId="0" borderId="2" xfId="0" applyFont="1" applyBorder="1"/>
    <xf numFmtId="0" fontId="6" fillId="0" borderId="2" xfId="0" applyFont="1" applyBorder="1"/>
    <xf numFmtId="41" fontId="89" fillId="0" borderId="2" xfId="2" applyNumberFormat="1" applyFont="1" applyBorder="1"/>
    <xf numFmtId="41" fontId="6" fillId="0" borderId="2" xfId="2" applyNumberFormat="1" applyFont="1" applyBorder="1"/>
    <xf numFmtId="0" fontId="9" fillId="0" borderId="2" xfId="0" applyFont="1" applyBorder="1"/>
    <xf numFmtId="41" fontId="89" fillId="0" borderId="1" xfId="2" applyNumberFormat="1" applyFont="1" applyBorder="1"/>
    <xf numFmtId="41" fontId="6" fillId="0" borderId="1" xfId="2" applyNumberFormat="1" applyFont="1" applyBorder="1"/>
    <xf numFmtId="41" fontId="89" fillId="0" borderId="1" xfId="2" quotePrefix="1" applyNumberFormat="1" applyFont="1" applyBorder="1" applyAlignment="1">
      <alignment horizontal="center"/>
    </xf>
    <xf numFmtId="41" fontId="89" fillId="0" borderId="3" xfId="1" applyNumberFormat="1" applyFont="1" applyFill="1" applyBorder="1" applyAlignment="1">
      <alignment horizontal="center"/>
    </xf>
    <xf numFmtId="41" fontId="6" fillId="0" borderId="3" xfId="2" applyNumberFormat="1" applyFont="1" applyBorder="1"/>
    <xf numFmtId="0" fontId="85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78" fillId="0" borderId="0" xfId="0" applyFont="1" applyAlignment="1">
      <alignment vertical="center"/>
    </xf>
    <xf numFmtId="0" fontId="78" fillId="0" borderId="0" xfId="0" applyFont="1" applyAlignment="1">
      <alignment horizontal="center"/>
    </xf>
    <xf numFmtId="41" fontId="20" fillId="0" borderId="0" xfId="251" applyNumberFormat="1" applyFont="1" applyFill="1" applyAlignment="1">
      <alignment horizontal="center"/>
    </xf>
    <xf numFmtId="41" fontId="21" fillId="3" borderId="2" xfId="251" applyNumberFormat="1" applyFont="1" applyFill="1" applyBorder="1" applyAlignment="1">
      <alignment horizontal="center" vertical="center"/>
    </xf>
    <xf numFmtId="41" fontId="21" fillId="3" borderId="1" xfId="251" applyNumberFormat="1" applyFont="1" applyFill="1" applyBorder="1" applyAlignment="1">
      <alignment horizontal="center" vertical="center"/>
    </xf>
    <xf numFmtId="41" fontId="21" fillId="3" borderId="3" xfId="251" applyNumberFormat="1" applyFont="1" applyFill="1" applyBorder="1" applyAlignment="1">
      <alignment horizontal="center" vertical="center"/>
    </xf>
    <xf numFmtId="0" fontId="6" fillId="0" borderId="4" xfId="251" applyFont="1" applyFill="1" applyBorder="1" applyAlignment="1">
      <alignment horizontal="center"/>
    </xf>
    <xf numFmtId="41" fontId="20" fillId="0" borderId="4" xfId="251" applyNumberFormat="1" applyFont="1" applyFill="1" applyBorder="1" applyAlignment="1">
      <alignment horizontal="center"/>
    </xf>
    <xf numFmtId="0" fontId="16" fillId="0" borderId="2" xfId="251" applyFont="1" applyFill="1" applyBorder="1"/>
    <xf numFmtId="41" fontId="72" fillId="0" borderId="2" xfId="251" applyNumberFormat="1" applyFont="1" applyFill="1" applyBorder="1" applyAlignment="1">
      <alignment horizontal="center"/>
    </xf>
    <xf numFmtId="41" fontId="16" fillId="0" borderId="2" xfId="251" applyNumberFormat="1" applyFont="1" applyFill="1" applyBorder="1"/>
    <xf numFmtId="0" fontId="16" fillId="0" borderId="0" xfId="251" applyFont="1" applyFill="1"/>
    <xf numFmtId="0" fontId="71" fillId="0" borderId="1" xfId="251" applyFont="1" applyFill="1" applyBorder="1" applyAlignment="1">
      <alignment horizontal="left" vertical="center"/>
    </xf>
    <xf numFmtId="3" fontId="72" fillId="0" borderId="1" xfId="251" applyNumberFormat="1" applyFont="1" applyBorder="1" applyAlignment="1">
      <alignment horizontal="center"/>
    </xf>
    <xf numFmtId="3" fontId="16" fillId="0" borderId="1" xfId="251" applyNumberFormat="1" applyFont="1" applyBorder="1"/>
    <xf numFmtId="0" fontId="27" fillId="0" borderId="1" xfId="239" applyFont="1" applyFill="1" applyBorder="1" applyAlignment="1" applyProtection="1"/>
    <xf numFmtId="0" fontId="76" fillId="0" borderId="1" xfId="251" applyFont="1" applyBorder="1"/>
    <xf numFmtId="0" fontId="77" fillId="0" borderId="1" xfId="251" applyFont="1" applyBorder="1"/>
    <xf numFmtId="0" fontId="3" fillId="0" borderId="3" xfId="251" applyFont="1" applyFill="1" applyBorder="1" applyAlignment="1">
      <alignment horizontal="center"/>
    </xf>
    <xf numFmtId="41" fontId="20" fillId="0" borderId="0" xfId="251" applyNumberFormat="1" applyFont="1" applyFill="1" applyBorder="1" applyAlignment="1">
      <alignment horizontal="center"/>
    </xf>
    <xf numFmtId="41" fontId="20" fillId="0" borderId="2" xfId="251" applyNumberFormat="1" applyFont="1" applyFill="1" applyBorder="1" applyAlignment="1">
      <alignment horizontal="center"/>
    </xf>
    <xf numFmtId="41" fontId="6" fillId="0" borderId="2" xfId="251" applyNumberFormat="1" applyFont="1" applyFill="1" applyBorder="1"/>
    <xf numFmtId="41" fontId="6" fillId="0" borderId="1" xfId="251" applyNumberFormat="1" applyFont="1" applyFill="1" applyBorder="1"/>
    <xf numFmtId="0" fontId="4" fillId="0" borderId="9" xfId="239" applyFont="1" applyFill="1" applyBorder="1" applyAlignment="1" applyProtection="1"/>
    <xf numFmtId="0" fontId="6" fillId="0" borderId="1" xfId="251" applyFont="1" applyFill="1" applyBorder="1" applyAlignment="1">
      <alignment horizontal="left"/>
    </xf>
    <xf numFmtId="0" fontId="71" fillId="0" borderId="3" xfId="251" applyFont="1" applyFill="1" applyBorder="1" applyAlignment="1">
      <alignment horizontal="left"/>
    </xf>
    <xf numFmtId="0" fontId="6" fillId="0" borderId="3" xfId="251" applyFont="1" applyFill="1" applyBorder="1" applyAlignment="1">
      <alignment horizontal="left"/>
    </xf>
    <xf numFmtId="41" fontId="6" fillId="0" borderId="3" xfId="251" applyNumberFormat="1" applyFont="1" applyFill="1" applyBorder="1"/>
    <xf numFmtId="0" fontId="71" fillId="0" borderId="2" xfId="251" applyFont="1" applyFill="1" applyBorder="1" applyAlignment="1">
      <alignment horizontal="left"/>
    </xf>
    <xf numFmtId="41" fontId="78" fillId="0" borderId="2" xfId="251" applyNumberFormat="1" applyFont="1" applyFill="1" applyBorder="1"/>
    <xf numFmtId="41" fontId="16" fillId="0" borderId="1" xfId="251" applyNumberFormat="1" applyFont="1" applyFill="1" applyBorder="1"/>
    <xf numFmtId="165" fontId="20" fillId="0" borderId="3" xfId="251" applyNumberFormat="1" applyFont="1" applyFill="1" applyBorder="1" applyAlignment="1">
      <alignment horizontal="center"/>
    </xf>
    <xf numFmtId="41" fontId="78" fillId="0" borderId="3" xfId="251" applyNumberFormat="1" applyFont="1" applyFill="1" applyBorder="1"/>
    <xf numFmtId="0" fontId="3" fillId="0" borderId="1" xfId="251" applyFont="1" applyBorder="1"/>
    <xf numFmtId="41" fontId="72" fillId="0" borderId="1" xfId="251" applyNumberFormat="1" applyFont="1" applyBorder="1" applyAlignment="1">
      <alignment horizontal="center"/>
    </xf>
    <xf numFmtId="0" fontId="16" fillId="0" borderId="1" xfId="251" applyFont="1" applyFill="1" applyBorder="1" applyAlignment="1">
      <alignment horizontal="left"/>
    </xf>
    <xf numFmtId="41" fontId="72" fillId="0" borderId="3" xfId="251" applyNumberFormat="1" applyFont="1" applyFill="1" applyBorder="1" applyAlignment="1">
      <alignment horizontal="center"/>
    </xf>
    <xf numFmtId="41" fontId="78" fillId="0" borderId="0" xfId="251" applyNumberFormat="1" applyFont="1"/>
    <xf numFmtId="164" fontId="89" fillId="0" borderId="1" xfId="18" applyNumberFormat="1" applyFont="1" applyBorder="1" applyAlignment="1">
      <alignment horizontal="center"/>
    </xf>
    <xf numFmtId="41" fontId="78" fillId="0" borderId="3" xfId="251" applyNumberFormat="1" applyFont="1" applyBorder="1"/>
    <xf numFmtId="0" fontId="6" fillId="0" borderId="2" xfId="251" applyFont="1" applyFill="1" applyBorder="1" applyAlignment="1">
      <alignment horizontal="left"/>
    </xf>
    <xf numFmtId="3" fontId="3" fillId="0" borderId="1" xfId="251" applyNumberFormat="1" applyFont="1" applyBorder="1"/>
    <xf numFmtId="0" fontId="3" fillId="0" borderId="1" xfId="251" applyFont="1" applyFill="1" applyBorder="1" applyAlignment="1">
      <alignment horizontal="center"/>
    </xf>
    <xf numFmtId="0" fontId="16" fillId="0" borderId="9" xfId="251" applyFont="1" applyFill="1" applyBorder="1" applyAlignment="1">
      <alignment vertical="top"/>
    </xf>
    <xf numFmtId="0" fontId="16" fillId="0" borderId="1" xfId="251" applyFont="1" applyBorder="1" applyAlignment="1">
      <alignment horizontal="center" vertical="top"/>
    </xf>
    <xf numFmtId="41" fontId="9" fillId="0" borderId="1" xfId="235" applyNumberFormat="1" applyFont="1" applyFill="1" applyBorder="1" applyAlignment="1">
      <alignment horizontal="left" vertical="top"/>
    </xf>
    <xf numFmtId="164" fontId="72" fillId="0" borderId="0" xfId="18" applyNumberFormat="1" applyFont="1" applyFill="1" applyAlignment="1">
      <alignment horizontal="center"/>
    </xf>
    <xf numFmtId="0" fontId="9" fillId="0" borderId="1" xfId="251" applyFont="1" applyFill="1" applyBorder="1" applyAlignment="1">
      <alignment vertical="top" wrapText="1"/>
    </xf>
    <xf numFmtId="0" fontId="16" fillId="0" borderId="1" xfId="251" applyFont="1" applyBorder="1" applyAlignment="1">
      <alignment vertical="top"/>
    </xf>
    <xf numFmtId="41" fontId="16" fillId="0" borderId="1" xfId="251" applyNumberFormat="1" applyFont="1" applyBorder="1" applyAlignment="1">
      <alignment horizontal="right"/>
    </xf>
    <xf numFmtId="165" fontId="20" fillId="0" borderId="1" xfId="18" applyNumberFormat="1" applyFont="1" applyFill="1" applyBorder="1" applyAlignment="1">
      <alignment horizontal="center"/>
    </xf>
    <xf numFmtId="0" fontId="16" fillId="0" borderId="1" xfId="251" applyFont="1" applyFill="1" applyBorder="1" applyAlignment="1">
      <alignment vertical="top"/>
    </xf>
    <xf numFmtId="0" fontId="3" fillId="0" borderId="1" xfId="251" applyFont="1" applyFill="1" applyBorder="1" applyAlignment="1">
      <alignment vertical="top"/>
    </xf>
    <xf numFmtId="0" fontId="28" fillId="0" borderId="1" xfId="251" applyFont="1" applyFill="1" applyBorder="1" applyAlignment="1"/>
    <xf numFmtId="3" fontId="72" fillId="0" borderId="1" xfId="251" applyNumberFormat="1" applyFont="1" applyFill="1" applyBorder="1" applyAlignment="1">
      <alignment horizontal="center"/>
    </xf>
    <xf numFmtId="0" fontId="93" fillId="0" borderId="1" xfId="239" applyFont="1" applyFill="1" applyBorder="1" applyAlignment="1" applyProtection="1"/>
    <xf numFmtId="3" fontId="72" fillId="0" borderId="3" xfId="251" applyNumberFormat="1" applyFont="1" applyFill="1" applyBorder="1" applyAlignment="1">
      <alignment horizontal="center"/>
    </xf>
    <xf numFmtId="3" fontId="16" fillId="0" borderId="3" xfId="251" applyNumberFormat="1" applyFont="1" applyBorder="1"/>
    <xf numFmtId="0" fontId="3" fillId="0" borderId="3" xfId="251" applyFont="1" applyBorder="1"/>
    <xf numFmtId="164" fontId="16" fillId="0" borderId="1" xfId="18" applyNumberFormat="1" applyFont="1" applyBorder="1"/>
    <xf numFmtId="0" fontId="16" fillId="0" borderId="1" xfId="250" applyFont="1" applyFill="1" applyBorder="1" applyAlignment="1">
      <alignment horizontal="center"/>
    </xf>
    <xf numFmtId="164" fontId="20" fillId="0" borderId="1" xfId="18" applyNumberFormat="1" applyFont="1" applyFill="1" applyBorder="1" applyAlignment="1">
      <alignment horizontal="center" vertical="center"/>
    </xf>
    <xf numFmtId="0" fontId="78" fillId="0" borderId="15" xfId="251" applyFont="1" applyBorder="1"/>
    <xf numFmtId="0" fontId="78" fillId="0" borderId="7" xfId="251" applyFont="1" applyBorder="1"/>
    <xf numFmtId="164" fontId="72" fillId="0" borderId="1" xfId="18" applyNumberFormat="1" applyFont="1" applyFill="1" applyBorder="1" applyAlignment="1">
      <alignment horizontal="center"/>
    </xf>
    <xf numFmtId="0" fontId="6" fillId="0" borderId="0" xfId="251" applyFont="1" applyFill="1" applyBorder="1"/>
    <xf numFmtId="41" fontId="6" fillId="0" borderId="0" xfId="251" applyNumberFormat="1" applyFont="1" applyFill="1" applyBorder="1"/>
    <xf numFmtId="0" fontId="9" fillId="0" borderId="7" xfId="251" applyFont="1" applyFill="1" applyBorder="1"/>
    <xf numFmtId="164" fontId="6" fillId="0" borderId="2" xfId="18" applyNumberFormat="1" applyFont="1" applyFill="1" applyBorder="1"/>
    <xf numFmtId="164" fontId="6" fillId="0" borderId="1" xfId="18" applyNumberFormat="1" applyFont="1" applyFill="1" applyBorder="1"/>
    <xf numFmtId="164" fontId="6" fillId="0" borderId="3" xfId="18" applyNumberFormat="1" applyFont="1" applyFill="1" applyBorder="1"/>
    <xf numFmtId="0" fontId="9" fillId="0" borderId="0" xfId="0" applyFont="1" applyFill="1"/>
    <xf numFmtId="0" fontId="6" fillId="0" borderId="0" xfId="0" applyFont="1" applyFill="1" applyAlignment="1">
      <alignment horizontal="center"/>
    </xf>
    <xf numFmtId="0" fontId="94" fillId="0" borderId="0" xfId="0" applyFont="1" applyFill="1"/>
    <xf numFmtId="0" fontId="6" fillId="0" borderId="0" xfId="0" applyFont="1" applyFill="1"/>
    <xf numFmtId="164" fontId="20" fillId="0" borderId="0" xfId="18" applyNumberFormat="1" applyFont="1" applyFill="1"/>
    <xf numFmtId="164" fontId="6" fillId="0" borderId="0" xfId="18" applyNumberFormat="1" applyFont="1" applyFill="1"/>
    <xf numFmtId="164" fontId="11" fillId="3" borderId="8" xfId="18" applyNumberFormat="1" applyFont="1" applyFill="1" applyBorder="1" applyAlignment="1"/>
    <xf numFmtId="164" fontId="11" fillId="3" borderId="7" xfId="18" applyNumberFormat="1" applyFont="1" applyFill="1" applyBorder="1" applyAlignment="1"/>
    <xf numFmtId="164" fontId="15" fillId="3" borderId="4" xfId="18" applyNumberFormat="1" applyFont="1" applyFill="1" applyBorder="1" applyAlignment="1">
      <alignment horizontal="center"/>
    </xf>
    <xf numFmtId="164" fontId="11" fillId="3" borderId="4" xfId="18" applyNumberFormat="1" applyFont="1" applyFill="1" applyBorder="1" applyAlignment="1">
      <alignment horizontal="center"/>
    </xf>
    <xf numFmtId="0" fontId="6" fillId="0" borderId="0" xfId="0" applyFont="1" applyBorder="1"/>
    <xf numFmtId="0" fontId="74" fillId="0" borderId="1" xfId="0" applyFont="1" applyFill="1" applyBorder="1"/>
    <xf numFmtId="164" fontId="20" fillId="0" borderId="0" xfId="18" applyNumberFormat="1" applyFont="1" applyBorder="1"/>
    <xf numFmtId="164" fontId="6" fillId="0" borderId="0" xfId="18" applyNumberFormat="1" applyFont="1" applyFill="1" applyBorder="1"/>
    <xf numFmtId="0" fontId="9" fillId="0" borderId="6" xfId="0" applyFont="1" applyBorder="1"/>
    <xf numFmtId="0" fontId="74" fillId="0" borderId="2" xfId="0" applyFont="1" applyFill="1" applyBorder="1"/>
    <xf numFmtId="164" fontId="20" fillId="0" borderId="2" xfId="18" applyNumberFormat="1" applyFont="1" applyBorder="1"/>
    <xf numFmtId="0" fontId="11" fillId="0" borderId="1" xfId="0" applyFont="1" applyBorder="1"/>
    <xf numFmtId="164" fontId="20" fillId="0" borderId="1" xfId="18" applyNumberFormat="1" applyFont="1" applyBorder="1"/>
    <xf numFmtId="0" fontId="9" fillId="0" borderId="1" xfId="0" applyFont="1" applyBorder="1"/>
    <xf numFmtId="0" fontId="30" fillId="0" borderId="1" xfId="0" applyFont="1" applyFill="1" applyBorder="1"/>
    <xf numFmtId="0" fontId="76" fillId="0" borderId="1" xfId="0" applyFont="1" applyBorder="1"/>
    <xf numFmtId="0" fontId="30" fillId="0" borderId="3" xfId="0" applyFont="1" applyFill="1" applyBorder="1"/>
    <xf numFmtId="164" fontId="20" fillId="0" borderId="3" xfId="18" applyNumberFormat="1" applyFont="1" applyBorder="1"/>
    <xf numFmtId="0" fontId="11" fillId="0" borderId="2" xfId="0" applyFont="1" applyBorder="1"/>
    <xf numFmtId="164" fontId="20" fillId="0" borderId="2" xfId="18" applyNumberFormat="1" applyFont="1" applyFill="1" applyBorder="1"/>
    <xf numFmtId="0" fontId="19" fillId="0" borderId="1" xfId="253" applyFont="1" applyFill="1" applyBorder="1" applyAlignment="1">
      <alignment horizontal="left" vertical="center" wrapText="1"/>
    </xf>
    <xf numFmtId="0" fontId="6" fillId="0" borderId="1" xfId="0" applyFont="1" applyFill="1" applyBorder="1"/>
    <xf numFmtId="0" fontId="9" fillId="0" borderId="1" xfId="0" applyFont="1" applyBorder="1" applyAlignment="1">
      <alignment horizontal="justify"/>
    </xf>
    <xf numFmtId="0" fontId="11" fillId="0" borderId="1" xfId="0" applyFont="1" applyFill="1" applyBorder="1"/>
    <xf numFmtId="0" fontId="82" fillId="0" borderId="1" xfId="0" applyFont="1" applyBorder="1" applyAlignment="1">
      <alignment vertical="top" wrapText="1"/>
    </xf>
    <xf numFmtId="0" fontId="16" fillId="0" borderId="1" xfId="0" applyFont="1" applyFill="1" applyBorder="1"/>
    <xf numFmtId="164" fontId="20" fillId="0" borderId="1" xfId="18" applyNumberFormat="1" applyFont="1" applyFill="1" applyBorder="1"/>
    <xf numFmtId="0" fontId="11" fillId="0" borderId="3" xfId="0" applyFont="1" applyFill="1" applyBorder="1"/>
    <xf numFmtId="0" fontId="9" fillId="0" borderId="3" xfId="0" applyFont="1" applyBorder="1" applyAlignment="1">
      <alignment vertical="top" wrapText="1"/>
    </xf>
    <xf numFmtId="41" fontId="6" fillId="0" borderId="2" xfId="235" applyNumberFormat="1" applyFont="1" applyFill="1" applyBorder="1"/>
    <xf numFmtId="0" fontId="82" fillId="0" borderId="1" xfId="0" applyFont="1" applyBorder="1"/>
    <xf numFmtId="0" fontId="9" fillId="0" borderId="6" xfId="251" applyFont="1" applyFill="1" applyBorder="1"/>
    <xf numFmtId="0" fontId="85" fillId="0" borderId="2" xfId="251" applyFont="1" applyFill="1" applyBorder="1"/>
    <xf numFmtId="41" fontId="20" fillId="0" borderId="2" xfId="251" applyNumberFormat="1" applyFont="1" applyFill="1" applyBorder="1"/>
    <xf numFmtId="41" fontId="6" fillId="0" borderId="1" xfId="235" applyNumberFormat="1" applyFont="1" applyFill="1" applyBorder="1" applyAlignment="1">
      <alignment horizontal="center"/>
    </xf>
    <xf numFmtId="0" fontId="11" fillId="0" borderId="2" xfId="0" applyFont="1" applyFill="1" applyBorder="1"/>
    <xf numFmtId="0" fontId="16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vertical="top" wrapText="1"/>
    </xf>
    <xf numFmtId="0" fontId="9" fillId="0" borderId="1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/>
    <xf numFmtId="0" fontId="9" fillId="0" borderId="2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4" fillId="0" borderId="3" xfId="0" applyFont="1" applyFill="1" applyBorder="1"/>
    <xf numFmtId="0" fontId="6" fillId="0" borderId="3" xfId="0" applyFont="1" applyFill="1" applyBorder="1"/>
    <xf numFmtId="164" fontId="20" fillId="0" borderId="3" xfId="18" applyNumberFormat="1" applyFont="1" applyFill="1" applyBorder="1"/>
    <xf numFmtId="0" fontId="9" fillId="0" borderId="3" xfId="0" applyFont="1" applyFill="1" applyBorder="1"/>
    <xf numFmtId="0" fontId="94" fillId="0" borderId="2" xfId="0" applyFont="1" applyBorder="1"/>
    <xf numFmtId="0" fontId="94" fillId="0" borderId="1" xfId="0" applyFont="1" applyFill="1" applyBorder="1"/>
    <xf numFmtId="0" fontId="78" fillId="0" borderId="1" xfId="0" applyFont="1" applyFill="1" applyBorder="1"/>
    <xf numFmtId="0" fontId="78" fillId="0" borderId="2" xfId="0" applyFont="1" applyFill="1" applyBorder="1"/>
    <xf numFmtId="0" fontId="95" fillId="0" borderId="2" xfId="0" applyFont="1" applyBorder="1"/>
    <xf numFmtId="0" fontId="94" fillId="0" borderId="1" xfId="0" applyFont="1" applyBorder="1"/>
    <xf numFmtId="3" fontId="78" fillId="0" borderId="1" xfId="0" applyNumberFormat="1" applyFont="1" applyBorder="1"/>
    <xf numFmtId="3" fontId="78" fillId="0" borderId="1" xfId="0" applyNumberFormat="1" applyFont="1" applyFill="1" applyBorder="1"/>
    <xf numFmtId="0" fontId="95" fillId="0" borderId="1" xfId="0" applyFont="1" applyBorder="1"/>
    <xf numFmtId="0" fontId="94" fillId="0" borderId="3" xfId="0" applyFont="1" applyBorder="1"/>
    <xf numFmtId="0" fontId="78" fillId="0" borderId="3" xfId="0" applyFont="1" applyFill="1" applyBorder="1"/>
    <xf numFmtId="0" fontId="95" fillId="0" borderId="3" xfId="0" applyFont="1" applyBorder="1"/>
    <xf numFmtId="41" fontId="78" fillId="0" borderId="1" xfId="11" applyFont="1" applyFill="1" applyBorder="1"/>
    <xf numFmtId="0" fontId="94" fillId="0" borderId="2" xfId="0" applyFont="1" applyFill="1" applyBorder="1"/>
    <xf numFmtId="0" fontId="6" fillId="0" borderId="5" xfId="0" applyFont="1" applyFill="1" applyBorder="1"/>
    <xf numFmtId="41" fontId="78" fillId="0" borderId="9" xfId="11" applyFont="1" applyFill="1" applyBorder="1"/>
    <xf numFmtId="41" fontId="6" fillId="0" borderId="9" xfId="235" applyNumberFormat="1" applyFont="1" applyFill="1" applyBorder="1"/>
    <xf numFmtId="0" fontId="96" fillId="0" borderId="1" xfId="251" applyFont="1" applyFill="1" applyBorder="1"/>
    <xf numFmtId="0" fontId="33" fillId="0" borderId="1" xfId="251" applyFont="1" applyFill="1" applyBorder="1"/>
    <xf numFmtId="41" fontId="34" fillId="0" borderId="1" xfId="251" applyNumberFormat="1" applyFont="1" applyFill="1" applyBorder="1"/>
    <xf numFmtId="0" fontId="94" fillId="0" borderId="3" xfId="0" applyFont="1" applyFill="1" applyBorder="1"/>
    <xf numFmtId="0" fontId="6" fillId="0" borderId="8" xfId="0" applyFont="1" applyFill="1" applyBorder="1"/>
    <xf numFmtId="41" fontId="6" fillId="0" borderId="3" xfId="235" applyNumberFormat="1" applyFont="1" applyFill="1" applyBorder="1"/>
    <xf numFmtId="0" fontId="94" fillId="0" borderId="0" xfId="0" applyFont="1"/>
    <xf numFmtId="0" fontId="78" fillId="0" borderId="0" xfId="0" applyFont="1" applyFill="1"/>
    <xf numFmtId="0" fontId="78" fillId="0" borderId="2" xfId="0" applyFont="1" applyBorder="1" applyAlignment="1">
      <alignment horizontal="center" vertical="top"/>
    </xf>
    <xf numFmtId="0" fontId="78" fillId="0" borderId="1" xfId="0" applyFont="1" applyBorder="1" applyAlignment="1">
      <alignment horizontal="center" vertical="top"/>
    </xf>
    <xf numFmtId="0" fontId="78" fillId="0" borderId="3" xfId="0" applyFont="1" applyBorder="1" applyAlignment="1">
      <alignment horizontal="center" vertical="top"/>
    </xf>
    <xf numFmtId="0" fontId="78" fillId="0" borderId="2" xfId="0" applyFont="1" applyFill="1" applyBorder="1" applyAlignment="1">
      <alignment horizontal="center" vertical="center" wrapText="1"/>
    </xf>
    <xf numFmtId="0" fontId="78" fillId="0" borderId="1" xfId="0" applyFont="1" applyFill="1" applyBorder="1" applyAlignment="1">
      <alignment horizontal="center" vertical="center" wrapText="1"/>
    </xf>
    <xf numFmtId="0" fontId="78" fillId="0" borderId="3" xfId="0" applyFont="1" applyFill="1" applyBorder="1" applyAlignment="1">
      <alignment horizontal="center" vertical="center" wrapText="1"/>
    </xf>
    <xf numFmtId="41" fontId="11" fillId="3" borderId="4" xfId="1" applyNumberFormat="1" applyFont="1" applyFill="1" applyBorder="1" applyAlignment="1">
      <alignment horizontal="center" vertical="center"/>
    </xf>
    <xf numFmtId="0" fontId="85" fillId="0" borderId="0" xfId="0" applyFont="1" applyFill="1"/>
    <xf numFmtId="41" fontId="10" fillId="0" borderId="0" xfId="0" applyNumberFormat="1" applyFont="1" applyFill="1"/>
    <xf numFmtId="41" fontId="6" fillId="0" borderId="0" xfId="1" applyNumberFormat="1" applyFont="1" applyFill="1"/>
    <xf numFmtId="41" fontId="12" fillId="3" borderId="2" xfId="0" applyNumberFormat="1" applyFont="1" applyFill="1" applyBorder="1" applyAlignment="1">
      <alignment horizontal="center" vertical="center"/>
    </xf>
    <xf numFmtId="41" fontId="12" fillId="3" borderId="1" xfId="0" applyNumberFormat="1" applyFont="1" applyFill="1" applyBorder="1" applyAlignment="1">
      <alignment horizontal="center" vertical="center"/>
    </xf>
    <xf numFmtId="41" fontId="12" fillId="3" borderId="3" xfId="0" applyNumberFormat="1" applyFont="1" applyFill="1" applyBorder="1" applyAlignment="1">
      <alignment horizontal="center" vertical="center"/>
    </xf>
    <xf numFmtId="41" fontId="14" fillId="3" borderId="4" xfId="1" applyNumberFormat="1" applyFont="1" applyFill="1" applyBorder="1"/>
    <xf numFmtId="41" fontId="11" fillId="3" borderId="4" xfId="1" applyNumberFormat="1" applyFont="1" applyFill="1" applyBorder="1" applyAlignment="1">
      <alignment horizontal="center"/>
    </xf>
    <xf numFmtId="41" fontId="15" fillId="3" borderId="4" xfId="1" applyNumberFormat="1" applyFont="1" applyFill="1" applyBorder="1" applyAlignment="1">
      <alignment horizontal="center"/>
    </xf>
    <xf numFmtId="41" fontId="11" fillId="3" borderId="4" xfId="1" applyNumberFormat="1" applyFont="1" applyFill="1" applyBorder="1"/>
    <xf numFmtId="41" fontId="10" fillId="0" borderId="4" xfId="0" applyNumberFormat="1" applyFont="1" applyFill="1" applyBorder="1"/>
    <xf numFmtId="41" fontId="6" fillId="0" borderId="4" xfId="1" applyNumberFormat="1" applyFont="1" applyFill="1" applyBorder="1"/>
    <xf numFmtId="41" fontId="6" fillId="0" borderId="5" xfId="1" applyNumberFormat="1" applyFont="1" applyFill="1" applyBorder="1"/>
    <xf numFmtId="0" fontId="9" fillId="0" borderId="4" xfId="0" applyFont="1" applyFill="1" applyBorder="1"/>
    <xf numFmtId="0" fontId="85" fillId="0" borderId="2" xfId="0" applyFont="1" applyFill="1" applyBorder="1"/>
    <xf numFmtId="41" fontId="10" fillId="0" borderId="2" xfId="0" applyNumberFormat="1" applyFont="1" applyFill="1" applyBorder="1"/>
    <xf numFmtId="41" fontId="6" fillId="0" borderId="2" xfId="1" applyNumberFormat="1" applyFont="1" applyFill="1" applyBorder="1"/>
    <xf numFmtId="0" fontId="85" fillId="0" borderId="1" xfId="0" applyFont="1" applyFill="1" applyBorder="1"/>
    <xf numFmtId="41" fontId="10" fillId="0" borderId="1" xfId="0" applyNumberFormat="1" applyFont="1" applyFill="1" applyBorder="1" applyAlignment="1">
      <alignment horizontal="center"/>
    </xf>
    <xf numFmtId="41" fontId="6" fillId="0" borderId="1" xfId="0" applyNumberFormat="1" applyFont="1" applyFill="1" applyBorder="1"/>
    <xf numFmtId="41" fontId="10" fillId="0" borderId="1" xfId="0" applyNumberFormat="1" applyFont="1" applyFill="1" applyBorder="1"/>
    <xf numFmtId="41" fontId="6" fillId="0" borderId="1" xfId="1" applyNumberFormat="1" applyFont="1" applyFill="1" applyBorder="1"/>
    <xf numFmtId="0" fontId="29" fillId="0" borderId="3" xfId="0" applyFont="1" applyFill="1" applyBorder="1" applyAlignment="1">
      <alignment horizontal="center"/>
    </xf>
    <xf numFmtId="0" fontId="96" fillId="0" borderId="3" xfId="0" applyFont="1" applyFill="1" applyBorder="1"/>
    <xf numFmtId="41" fontId="34" fillId="0" borderId="3" xfId="0" applyNumberFormat="1" applyFont="1" applyFill="1" applyBorder="1"/>
    <xf numFmtId="41" fontId="6" fillId="0" borderId="3" xfId="1" applyNumberFormat="1" applyFont="1" applyFill="1" applyBorder="1"/>
    <xf numFmtId="0" fontId="29" fillId="0" borderId="1" xfId="0" applyFont="1" applyFill="1" applyBorder="1" applyAlignment="1">
      <alignment horizontal="center"/>
    </xf>
    <xf numFmtId="0" fontId="85" fillId="0" borderId="1" xfId="0" applyFont="1" applyFill="1" applyBorder="1" applyAlignment="1"/>
    <xf numFmtId="0" fontId="96" fillId="0" borderId="1" xfId="0" applyFont="1" applyFill="1" applyBorder="1"/>
    <xf numFmtId="41" fontId="10" fillId="0" borderId="2" xfId="0" applyNumberFormat="1" applyFont="1" applyFill="1" applyBorder="1" applyAlignment="1">
      <alignment horizontal="center"/>
    </xf>
    <xf numFmtId="41" fontId="47" fillId="0" borderId="2" xfId="1" applyNumberFormat="1" applyFont="1" applyFill="1" applyBorder="1"/>
    <xf numFmtId="41" fontId="16" fillId="0" borderId="2" xfId="1" applyNumberFormat="1" applyFont="1" applyFill="1" applyBorder="1"/>
    <xf numFmtId="0" fontId="85" fillId="0" borderId="9" xfId="0" applyFont="1" applyFill="1" applyBorder="1"/>
    <xf numFmtId="41" fontId="16" fillId="0" borderId="1" xfId="1" applyNumberFormat="1" applyFont="1" applyFill="1" applyBorder="1"/>
    <xf numFmtId="0" fontId="3" fillId="0" borderId="1" xfId="0" applyFont="1" applyFill="1" applyBorder="1"/>
    <xf numFmtId="41" fontId="10" fillId="0" borderId="2" xfId="0" applyNumberFormat="1" applyFont="1" applyFill="1" applyBorder="1" applyAlignment="1">
      <alignment horizontal="right" vertical="center"/>
    </xf>
    <xf numFmtId="0" fontId="97" fillId="0" borderId="1" xfId="0" applyFont="1" applyFill="1" applyBorder="1" applyAlignment="1">
      <alignment horizontal="center"/>
    </xf>
    <xf numFmtId="0" fontId="85" fillId="0" borderId="1" xfId="0" applyFont="1" applyFill="1" applyBorder="1" applyAlignment="1">
      <alignment horizontal="left"/>
    </xf>
    <xf numFmtId="41" fontId="10" fillId="0" borderId="1" xfId="0" applyNumberFormat="1" applyFont="1" applyFill="1" applyBorder="1" applyAlignment="1">
      <alignment horizontal="right" vertical="center"/>
    </xf>
    <xf numFmtId="164" fontId="9" fillId="0" borderId="0" xfId="0" applyNumberFormat="1" applyFont="1" applyFill="1"/>
    <xf numFmtId="43" fontId="9" fillId="0" borderId="0" xfId="1" applyFont="1" applyFill="1"/>
    <xf numFmtId="41" fontId="6" fillId="0" borderId="1" xfId="0" applyNumberFormat="1" applyFont="1" applyFill="1" applyBorder="1" applyAlignment="1">
      <alignment horizontal="right" vertical="center"/>
    </xf>
    <xf numFmtId="0" fontId="85" fillId="0" borderId="3" xfId="0" applyFont="1" applyFill="1" applyBorder="1"/>
    <xf numFmtId="41" fontId="10" fillId="0" borderId="3" xfId="0" applyNumberFormat="1" applyFont="1" applyFill="1" applyBorder="1" applyAlignment="1">
      <alignment horizontal="right" vertical="center"/>
    </xf>
    <xf numFmtId="9" fontId="9" fillId="0" borderId="0" xfId="0" applyNumberFormat="1" applyFont="1" applyFill="1"/>
    <xf numFmtId="41" fontId="9" fillId="0" borderId="0" xfId="0" applyNumberFormat="1" applyFont="1" applyFill="1"/>
    <xf numFmtId="41" fontId="9" fillId="0" borderId="0" xfId="1" applyNumberFormat="1" applyFont="1" applyFill="1"/>
    <xf numFmtId="41" fontId="47" fillId="0" borderId="1" xfId="1" applyNumberFormat="1" applyFont="1" applyFill="1" applyBorder="1"/>
    <xf numFmtId="0" fontId="85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41" fontId="10" fillId="0" borderId="3" xfId="0" applyNumberFormat="1" applyFont="1" applyFill="1" applyBorder="1" applyAlignment="1">
      <alignment horizontal="right" vertical="center" wrapText="1"/>
    </xf>
    <xf numFmtId="0" fontId="85" fillId="0" borderId="5" xfId="0" applyFont="1" applyFill="1" applyBorder="1"/>
    <xf numFmtId="0" fontId="98" fillId="0" borderId="1" xfId="0" applyFont="1" applyBorder="1"/>
    <xf numFmtId="0" fontId="99" fillId="0" borderId="1" xfId="0" applyFont="1" applyBorder="1"/>
    <xf numFmtId="0" fontId="19" fillId="0" borderId="2" xfId="0" applyFont="1" applyFill="1" applyBorder="1"/>
    <xf numFmtId="0" fontId="16" fillId="0" borderId="2" xfId="0" applyFont="1" applyFill="1" applyBorder="1"/>
    <xf numFmtId="164" fontId="27" fillId="0" borderId="1" xfId="66" quotePrefix="1" applyNumberFormat="1" applyFont="1" applyFill="1" applyBorder="1" applyAlignment="1">
      <alignment horizontal="right"/>
    </xf>
    <xf numFmtId="0" fontId="16" fillId="0" borderId="1" xfId="0" quotePrefix="1" applyFont="1" applyFill="1" applyBorder="1" applyAlignment="1">
      <alignment horizontal="center"/>
    </xf>
    <xf numFmtId="164" fontId="16" fillId="0" borderId="1" xfId="66" applyNumberFormat="1" applyFont="1" applyFill="1" applyBorder="1"/>
    <xf numFmtId="0" fontId="16" fillId="0" borderId="3" xfId="0" quotePrefix="1" applyFont="1" applyFill="1" applyBorder="1" applyAlignment="1">
      <alignment horizontal="center" vertical="center"/>
    </xf>
    <xf numFmtId="0" fontId="16" fillId="0" borderId="3" xfId="0" quotePrefix="1" applyFont="1" applyFill="1" applyBorder="1" applyAlignment="1">
      <alignment horizontal="center"/>
    </xf>
    <xf numFmtId="0" fontId="16" fillId="0" borderId="3" xfId="0" applyFont="1" applyFill="1" applyBorder="1"/>
    <xf numFmtId="164" fontId="16" fillId="0" borderId="3" xfId="66" applyNumberFormat="1" applyFont="1" applyFill="1" applyBorder="1"/>
    <xf numFmtId="166" fontId="16" fillId="0" borderId="2" xfId="0" applyNumberFormat="1" applyFont="1" applyFill="1" applyBorder="1"/>
    <xf numFmtId="170" fontId="19" fillId="0" borderId="2" xfId="238" applyNumberFormat="1" applyFont="1" applyFill="1" applyBorder="1" applyAlignment="1">
      <alignment horizontal="center" vertical="center"/>
    </xf>
    <xf numFmtId="164" fontId="19" fillId="0" borderId="1" xfId="66" applyNumberFormat="1" applyFont="1" applyFill="1" applyBorder="1"/>
    <xf numFmtId="170" fontId="16" fillId="0" borderId="1" xfId="238" applyNumberFormat="1" applyFont="1" applyFill="1" applyBorder="1"/>
    <xf numFmtId="164" fontId="16" fillId="0" borderId="1" xfId="238" applyNumberFormat="1" applyFont="1" applyFill="1" applyBorder="1"/>
    <xf numFmtId="0" fontId="16" fillId="0" borderId="1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164" fontId="16" fillId="0" borderId="2" xfId="66" applyNumberFormat="1" applyFont="1" applyFill="1" applyBorder="1"/>
    <xf numFmtId="0" fontId="16" fillId="0" borderId="2" xfId="0" applyFont="1" applyFill="1" applyBorder="1" applyAlignment="1">
      <alignment horizontal="left"/>
    </xf>
    <xf numFmtId="171" fontId="19" fillId="0" borderId="2" xfId="0" applyNumberFormat="1" applyFont="1" applyFill="1" applyBorder="1" applyAlignment="1">
      <alignment horizontal="center"/>
    </xf>
    <xf numFmtId="166" fontId="16" fillId="0" borderId="3" xfId="0" applyNumberFormat="1" applyFont="1" applyFill="1" applyBorder="1"/>
    <xf numFmtId="166" fontId="16" fillId="0" borderId="1" xfId="0" applyNumberFormat="1" applyFont="1" applyFill="1" applyBorder="1"/>
    <xf numFmtId="164" fontId="19" fillId="0" borderId="2" xfId="66" applyNumberFormat="1" applyFont="1" applyFill="1" applyBorder="1" applyAlignment="1">
      <alignment horizontal="center" vertical="center"/>
    </xf>
    <xf numFmtId="164" fontId="16" fillId="0" borderId="1" xfId="66" applyNumberFormat="1" applyFont="1" applyFill="1" applyBorder="1" applyAlignment="1">
      <alignment vertical="center"/>
    </xf>
    <xf numFmtId="164" fontId="16" fillId="0" borderId="1" xfId="66" applyNumberFormat="1" applyFont="1" applyFill="1" applyBorder="1" applyAlignment="1"/>
    <xf numFmtId="0" fontId="16" fillId="0" borderId="2" xfId="0" applyFont="1" applyFill="1" applyBorder="1" applyAlignment="1">
      <alignment horizontal="center" vertical="center"/>
    </xf>
    <xf numFmtId="0" fontId="49" fillId="0" borderId="2" xfId="0" applyFont="1" applyFill="1" applyBorder="1"/>
    <xf numFmtId="166" fontId="16" fillId="0" borderId="5" xfId="0" applyNumberFormat="1" applyFont="1" applyFill="1" applyBorder="1"/>
    <xf numFmtId="166" fontId="16" fillId="0" borderId="15" xfId="0" applyNumberFormat="1" applyFont="1" applyFill="1" applyBorder="1"/>
    <xf numFmtId="0" fontId="16" fillId="0" borderId="1" xfId="0" applyFont="1" applyFill="1" applyBorder="1" applyAlignment="1">
      <alignment horizontal="center" vertical="center"/>
    </xf>
    <xf numFmtId="169" fontId="16" fillId="0" borderId="1" xfId="66" applyNumberFormat="1" applyFont="1" applyFill="1" applyBorder="1" applyAlignment="1">
      <alignment horizontal="left"/>
    </xf>
    <xf numFmtId="0" fontId="49" fillId="0" borderId="1" xfId="0" applyFont="1" applyFill="1" applyBorder="1"/>
    <xf numFmtId="164" fontId="16" fillId="0" borderId="9" xfId="66" applyNumberFormat="1" applyFont="1" applyFill="1" applyBorder="1"/>
    <xf numFmtId="164" fontId="16" fillId="0" borderId="6" xfId="66" applyNumberFormat="1" applyFont="1" applyFill="1" applyBorder="1"/>
    <xf numFmtId="169" fontId="16" fillId="0" borderId="1" xfId="66" applyNumberFormat="1" applyFont="1" applyFill="1" applyBorder="1"/>
    <xf numFmtId="0" fontId="16" fillId="0" borderId="3" xfId="0" applyFont="1" applyFill="1" applyBorder="1" applyAlignment="1">
      <alignment horizontal="center" vertical="center"/>
    </xf>
    <xf numFmtId="164" fontId="16" fillId="0" borderId="8" xfId="66" applyNumberFormat="1" applyFont="1" applyFill="1" applyBorder="1"/>
    <xf numFmtId="164" fontId="16" fillId="0" borderId="7" xfId="66" applyNumberFormat="1" applyFont="1" applyFill="1" applyBorder="1"/>
    <xf numFmtId="164" fontId="19" fillId="0" borderId="2" xfId="66" applyNumberFormat="1" applyFont="1" applyFill="1" applyBorder="1" applyAlignment="1">
      <alignment horizontal="center"/>
    </xf>
    <xf numFmtId="164" fontId="19" fillId="0" borderId="1" xfId="66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164" fontId="16" fillId="0" borderId="3" xfId="66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vertical="center"/>
    </xf>
    <xf numFmtId="41" fontId="16" fillId="0" borderId="1" xfId="0" applyNumberFormat="1" applyFont="1" applyFill="1" applyBorder="1" applyAlignment="1">
      <alignment horizontal="center"/>
    </xf>
    <xf numFmtId="166" fontId="16" fillId="0" borderId="9" xfId="0" applyNumberFormat="1" applyFont="1" applyFill="1" applyBorder="1"/>
    <xf numFmtId="166" fontId="16" fillId="0" borderId="6" xfId="0" applyNumberFormat="1" applyFont="1" applyFill="1" applyBorder="1"/>
    <xf numFmtId="166" fontId="16" fillId="0" borderId="8" xfId="0" applyNumberFormat="1" applyFont="1" applyFill="1" applyBorder="1"/>
    <xf numFmtId="166" fontId="16" fillId="0" borderId="7" xfId="0" applyNumberFormat="1" applyFont="1" applyFill="1" applyBorder="1"/>
    <xf numFmtId="3" fontId="27" fillId="0" borderId="2" xfId="66" quotePrefix="1" applyNumberFormat="1" applyFont="1" applyFill="1" applyBorder="1" applyAlignment="1">
      <alignment horizontal="right"/>
    </xf>
    <xf numFmtId="3" fontId="27" fillId="0" borderId="1" xfId="66" quotePrefix="1" applyNumberFormat="1" applyFont="1" applyFill="1" applyBorder="1" applyAlignment="1">
      <alignment horizontal="right"/>
    </xf>
    <xf numFmtId="3" fontId="16" fillId="0" borderId="1" xfId="66" applyNumberFormat="1" applyFont="1" applyFill="1" applyBorder="1"/>
    <xf numFmtId="3" fontId="16" fillId="0" borderId="3" xfId="66" applyNumberFormat="1" applyFont="1" applyFill="1" applyBorder="1"/>
    <xf numFmtId="164" fontId="19" fillId="0" borderId="2" xfId="66" applyNumberFormat="1" applyFont="1" applyFill="1" applyBorder="1"/>
    <xf numFmtId="164" fontId="16" fillId="0" borderId="2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164" fontId="19" fillId="0" borderId="2" xfId="66" applyNumberFormat="1" applyFont="1" applyFill="1" applyBorder="1" applyAlignment="1">
      <alignment vertical="center"/>
    </xf>
    <xf numFmtId="0" fontId="16" fillId="0" borderId="2" xfId="0" applyFont="1" applyFill="1" applyBorder="1" applyAlignment="1">
      <alignment horizontal="left" vertical="center"/>
    </xf>
    <xf numFmtId="166" fontId="19" fillId="0" borderId="2" xfId="0" applyNumberFormat="1" applyFont="1" applyFill="1" applyBorder="1" applyAlignment="1">
      <alignment horizontal="center" vertical="center"/>
    </xf>
    <xf numFmtId="166" fontId="16" fillId="0" borderId="1" xfId="0" applyNumberFormat="1" applyFont="1" applyFill="1" applyBorder="1" applyAlignment="1">
      <alignment vertical="center"/>
    </xf>
    <xf numFmtId="41" fontId="16" fillId="0" borderId="1" xfId="0" applyNumberFormat="1" applyFont="1" applyFill="1" applyBorder="1" applyAlignment="1">
      <alignment vertical="center"/>
    </xf>
    <xf numFmtId="166" fontId="16" fillId="0" borderId="3" xfId="0" applyNumberFormat="1" applyFont="1" applyFill="1" applyBorder="1" applyAlignment="1">
      <alignment vertical="center"/>
    </xf>
    <xf numFmtId="41" fontId="16" fillId="0" borderId="3" xfId="0" applyNumberFormat="1" applyFont="1" applyFill="1" applyBorder="1" applyAlignment="1">
      <alignment vertical="center"/>
    </xf>
    <xf numFmtId="41" fontId="16" fillId="0" borderId="1" xfId="0" applyNumberFormat="1" applyFont="1" applyFill="1" applyBorder="1" applyAlignment="1">
      <alignment horizontal="center" vertical="center"/>
    </xf>
    <xf numFmtId="166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41" fontId="16" fillId="0" borderId="1" xfId="0" applyNumberFormat="1" applyFont="1" applyFill="1" applyBorder="1"/>
    <xf numFmtId="41" fontId="16" fillId="0" borderId="3" xfId="0" applyNumberFormat="1" applyFont="1" applyFill="1" applyBorder="1"/>
    <xf numFmtId="41" fontId="11" fillId="3" borderId="4" xfId="18" applyNumberFormat="1" applyFont="1" applyFill="1" applyBorder="1" applyAlignment="1">
      <alignment horizontal="center"/>
    </xf>
    <xf numFmtId="0" fontId="100" fillId="0" borderId="0" xfId="0" applyFont="1"/>
    <xf numFmtId="0" fontId="101" fillId="0" borderId="0" xfId="0" applyFont="1"/>
    <xf numFmtId="0" fontId="43" fillId="0" borderId="0" xfId="0" applyFont="1" applyFill="1"/>
    <xf numFmtId="0" fontId="35" fillId="0" borderId="1" xfId="0" applyFont="1" applyFill="1" applyBorder="1"/>
    <xf numFmtId="0" fontId="43" fillId="0" borderId="2" xfId="0" applyFont="1" applyFill="1" applyBorder="1"/>
    <xf numFmtId="0" fontId="43" fillId="0" borderId="1" xfId="0" applyFont="1" applyFill="1" applyBorder="1"/>
    <xf numFmtId="0" fontId="13" fillId="0" borderId="1" xfId="0" applyFont="1" applyFill="1" applyBorder="1"/>
    <xf numFmtId="0" fontId="38" fillId="0" borderId="1" xfId="0" applyFont="1" applyFill="1" applyBorder="1"/>
    <xf numFmtId="0" fontId="45" fillId="0" borderId="3" xfId="0" applyFont="1" applyFill="1" applyBorder="1"/>
    <xf numFmtId="0" fontId="29" fillId="0" borderId="3" xfId="0" applyFont="1" applyFill="1" applyBorder="1"/>
    <xf numFmtId="0" fontId="16" fillId="0" borderId="1" xfId="0" applyFont="1" applyBorder="1"/>
    <xf numFmtId="0" fontId="77" fillId="0" borderId="1" xfId="0" applyFont="1" applyFill="1" applyBorder="1"/>
    <xf numFmtId="0" fontId="36" fillId="0" borderId="1" xfId="0" applyFont="1" applyFill="1" applyBorder="1"/>
    <xf numFmtId="41" fontId="47" fillId="0" borderId="2" xfId="18" applyNumberFormat="1" applyFont="1" applyFill="1" applyBorder="1"/>
    <xf numFmtId="0" fontId="47" fillId="0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left"/>
    </xf>
    <xf numFmtId="0" fontId="43" fillId="0" borderId="3" xfId="0" applyFont="1" applyFill="1" applyBorder="1"/>
    <xf numFmtId="0" fontId="37" fillId="0" borderId="1" xfId="0" applyFont="1" applyFill="1" applyBorder="1"/>
    <xf numFmtId="41" fontId="47" fillId="0" borderId="1" xfId="18" applyNumberFormat="1" applyFont="1" applyFill="1" applyBorder="1"/>
    <xf numFmtId="41" fontId="16" fillId="0" borderId="1" xfId="18" quotePrefix="1" applyNumberFormat="1" applyFont="1" applyFill="1" applyBorder="1" applyAlignment="1">
      <alignment horizontal="center"/>
    </xf>
    <xf numFmtId="41" fontId="10" fillId="0" borderId="1" xfId="0" applyNumberFormat="1" applyFont="1" applyFill="1" applyBorder="1" applyAlignment="1">
      <alignment horizontal="right" vertical="center" wrapText="1"/>
    </xf>
    <xf numFmtId="0" fontId="43" fillId="0" borderId="1" xfId="0" applyFont="1" applyFill="1" applyBorder="1" applyAlignment="1">
      <alignment vertical="top" wrapText="1"/>
    </xf>
    <xf numFmtId="168" fontId="10" fillId="0" borderId="1" xfId="0" applyNumberFormat="1" applyFont="1" applyFill="1" applyBorder="1" applyAlignment="1">
      <alignment horizontal="right" vertical="center"/>
    </xf>
    <xf numFmtId="41" fontId="10" fillId="0" borderId="1" xfId="0" quotePrefix="1" applyNumberFormat="1" applyFont="1" applyFill="1" applyBorder="1" applyAlignment="1">
      <alignment horizontal="center"/>
    </xf>
    <xf numFmtId="41" fontId="16" fillId="0" borderId="1" xfId="0" quotePrefix="1" applyNumberFormat="1" applyFont="1" applyFill="1" applyBorder="1" applyAlignment="1">
      <alignment horizontal="center"/>
    </xf>
    <xf numFmtId="41" fontId="10" fillId="0" borderId="3" xfId="0" applyNumberFormat="1" applyFont="1" applyFill="1" applyBorder="1"/>
    <xf numFmtId="168" fontId="10" fillId="0" borderId="1" xfId="0" applyNumberFormat="1" applyFont="1" applyFill="1" applyBorder="1"/>
    <xf numFmtId="168" fontId="16" fillId="0" borderId="1" xfId="0" applyNumberFormat="1" applyFont="1" applyFill="1" applyBorder="1"/>
    <xf numFmtId="0" fontId="2" fillId="0" borderId="3" xfId="239" applyFont="1" applyFill="1" applyBorder="1" applyAlignment="1" applyProtection="1"/>
    <xf numFmtId="0" fontId="6" fillId="0" borderId="4" xfId="0" applyFont="1" applyFill="1" applyBorder="1" applyAlignment="1">
      <alignment horizontal="center"/>
    </xf>
    <xf numFmtId="0" fontId="35" fillId="0" borderId="4" xfId="0" applyFont="1" applyFill="1" applyBorder="1"/>
    <xf numFmtId="0" fontId="27" fillId="0" borderId="4" xfId="239" applyFont="1" applyFill="1" applyBorder="1" applyAlignment="1" applyProtection="1"/>
    <xf numFmtId="0" fontId="6" fillId="0" borderId="4" xfId="0" applyFont="1" applyFill="1" applyBorder="1"/>
    <xf numFmtId="41" fontId="6" fillId="0" borderId="12" xfId="18" applyNumberFormat="1" applyFont="1" applyFill="1" applyBorder="1"/>
    <xf numFmtId="41" fontId="6" fillId="0" borderId="9" xfId="18" applyNumberFormat="1" applyFont="1" applyFill="1" applyBorder="1"/>
    <xf numFmtId="41" fontId="6" fillId="0" borderId="8" xfId="18" applyNumberFormat="1" applyFont="1" applyFill="1" applyBorder="1"/>
    <xf numFmtId="0" fontId="2" fillId="0" borderId="0" xfId="239" applyFont="1" applyAlignment="1" applyProtection="1"/>
    <xf numFmtId="41" fontId="10" fillId="0" borderId="2" xfId="18" applyNumberFormat="1" applyFont="1" applyFill="1" applyBorder="1"/>
    <xf numFmtId="41" fontId="10" fillId="0" borderId="1" xfId="18" applyNumberFormat="1" applyFont="1" applyFill="1" applyBorder="1" applyAlignment="1">
      <alignment horizontal="center" vertical="center"/>
    </xf>
    <xf numFmtId="0" fontId="9" fillId="0" borderId="0" xfId="0" applyFont="1"/>
    <xf numFmtId="41" fontId="10" fillId="0" borderId="1" xfId="18" applyNumberFormat="1" applyFont="1" applyFill="1" applyBorder="1" applyAlignment="1">
      <alignment horizontal="center"/>
    </xf>
    <xf numFmtId="41" fontId="10" fillId="0" borderId="3" xfId="18" applyNumberFormat="1" applyFont="1" applyFill="1" applyBorder="1" applyAlignment="1">
      <alignment horizontal="center"/>
    </xf>
    <xf numFmtId="0" fontId="16" fillId="0" borderId="1" xfId="242" applyFont="1" applyFill="1" applyBorder="1" applyAlignment="1">
      <alignment horizontal="center"/>
    </xf>
    <xf numFmtId="0" fontId="51" fillId="0" borderId="1" xfId="0" applyFont="1" applyBorder="1"/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0" fontId="82" fillId="0" borderId="1" xfId="0" applyFont="1" applyFill="1" applyBorder="1"/>
    <xf numFmtId="0" fontId="9" fillId="0" borderId="6" xfId="0" applyFont="1" applyFill="1" applyBorder="1"/>
    <xf numFmtId="0" fontId="43" fillId="0" borderId="1" xfId="240" applyFont="1" applyFill="1" applyBorder="1"/>
    <xf numFmtId="0" fontId="16" fillId="0" borderId="1" xfId="241" applyFont="1" applyFill="1" applyBorder="1"/>
    <xf numFmtId="41" fontId="10" fillId="0" borderId="1" xfId="242" applyNumberFormat="1" applyFont="1" applyFill="1" applyBorder="1" applyAlignment="1">
      <alignment horizontal="center"/>
    </xf>
    <xf numFmtId="0" fontId="2" fillId="0" borderId="2" xfId="239" applyFont="1" applyFill="1" applyBorder="1" applyAlignment="1" applyProtection="1"/>
    <xf numFmtId="0" fontId="43" fillId="0" borderId="1" xfId="243" applyFont="1" applyFill="1" applyBorder="1"/>
    <xf numFmtId="0" fontId="16" fillId="0" borderId="1" xfId="244" applyFont="1" applyFill="1" applyBorder="1"/>
    <xf numFmtId="41" fontId="10" fillId="0" borderId="1" xfId="245" applyNumberFormat="1" applyFont="1" applyFill="1" applyBorder="1" applyAlignment="1">
      <alignment horizontal="right" vertical="center"/>
    </xf>
    <xf numFmtId="41" fontId="10" fillId="0" borderId="1" xfId="18" applyNumberFormat="1" applyFont="1" applyBorder="1"/>
    <xf numFmtId="164" fontId="52" fillId="0" borderId="1" xfId="18" applyNumberFormat="1" applyFont="1" applyFill="1" applyBorder="1"/>
    <xf numFmtId="41" fontId="12" fillId="0" borderId="1" xfId="18" applyNumberFormat="1" applyFont="1" applyBorder="1"/>
    <xf numFmtId="41" fontId="10" fillId="0" borderId="3" xfId="0" applyNumberFormat="1" applyFont="1" applyFill="1" applyBorder="1" applyAlignment="1">
      <alignment horizontal="center"/>
    </xf>
    <xf numFmtId="0" fontId="15" fillId="0" borderId="1" xfId="0" applyFont="1" applyFill="1" applyBorder="1"/>
    <xf numFmtId="0" fontId="39" fillId="0" borderId="1" xfId="0" applyFont="1" applyBorder="1"/>
    <xf numFmtId="0" fontId="40" fillId="0" borderId="1" xfId="0" applyFont="1" applyBorder="1"/>
    <xf numFmtId="41" fontId="10" fillId="0" borderId="3" xfId="18" applyNumberFormat="1" applyFont="1" applyBorder="1"/>
    <xf numFmtId="37" fontId="78" fillId="0" borderId="1" xfId="0" applyNumberFormat="1" applyFont="1" applyFill="1" applyBorder="1" applyAlignment="1">
      <alignment horizontal="left" vertical="center"/>
    </xf>
    <xf numFmtId="41" fontId="47" fillId="0" borderId="3" xfId="18" applyNumberFormat="1" applyFont="1" applyFill="1" applyBorder="1"/>
    <xf numFmtId="41" fontId="6" fillId="0" borderId="1" xfId="234" applyNumberFormat="1" applyFont="1" applyFill="1" applyBorder="1"/>
    <xf numFmtId="172" fontId="39" fillId="0" borderId="1" xfId="0" applyNumberFormat="1" applyFont="1" applyFill="1" applyBorder="1" applyAlignment="1">
      <alignment horizontal="center"/>
    </xf>
    <xf numFmtId="164" fontId="10" fillId="0" borderId="1" xfId="18" applyNumberFormat="1" applyFont="1" applyFill="1" applyBorder="1" applyAlignment="1">
      <alignment vertical="center"/>
    </xf>
    <xf numFmtId="37" fontId="78" fillId="0" borderId="1" xfId="0" applyNumberFormat="1" applyFont="1" applyFill="1" applyBorder="1" applyAlignment="1">
      <alignment vertical="center"/>
    </xf>
    <xf numFmtId="37" fontId="78" fillId="0" borderId="1" xfId="0" applyNumberFormat="1" applyFont="1" applyFill="1" applyBorder="1" applyAlignment="1"/>
    <xf numFmtId="37" fontId="78" fillId="0" borderId="1" xfId="0" applyNumberFormat="1" applyFont="1" applyFill="1" applyBorder="1"/>
    <xf numFmtId="0" fontId="43" fillId="0" borderId="1" xfId="0" applyFont="1" applyBorder="1"/>
    <xf numFmtId="0" fontId="53" fillId="0" borderId="1" xfId="239" applyFont="1" applyFill="1" applyBorder="1" applyAlignment="1" applyProtection="1"/>
    <xf numFmtId="0" fontId="3" fillId="0" borderId="1" xfId="0" applyFont="1" applyFill="1" applyBorder="1" applyAlignment="1">
      <alignment horizontal="center"/>
    </xf>
    <xf numFmtId="41" fontId="41" fillId="0" borderId="1" xfId="0" quotePrefix="1" applyNumberFormat="1" applyFont="1" applyFill="1" applyBorder="1" applyAlignment="1">
      <alignment horizontal="center"/>
    </xf>
    <xf numFmtId="0" fontId="30" fillId="0" borderId="1" xfId="0" applyFont="1" applyBorder="1"/>
    <xf numFmtId="0" fontId="37" fillId="0" borderId="1" xfId="0" applyFont="1" applyBorder="1" applyAlignment="1">
      <alignment horizontal="justify"/>
    </xf>
    <xf numFmtId="0" fontId="54" fillId="0" borderId="1" xfId="0" applyFont="1" applyBorder="1"/>
    <xf numFmtId="0" fontId="2" fillId="0" borderId="3" xfId="239" applyFont="1" applyBorder="1" applyAlignment="1" applyProtection="1"/>
    <xf numFmtId="41" fontId="16" fillId="0" borderId="1" xfId="231" applyNumberFormat="1" applyFont="1" applyFill="1" applyBorder="1"/>
    <xf numFmtId="0" fontId="36" fillId="0" borderId="1" xfId="0" applyFont="1" applyBorder="1"/>
    <xf numFmtId="0" fontId="9" fillId="0" borderId="1" xfId="0" applyFont="1" applyFill="1" applyBorder="1" applyAlignment="1">
      <alignment horizontal="left" vertical="top" wrapText="1"/>
    </xf>
    <xf numFmtId="0" fontId="6" fillId="0" borderId="1" xfId="239" applyFont="1" applyFill="1" applyBorder="1" applyAlignment="1" applyProtection="1"/>
    <xf numFmtId="0" fontId="9" fillId="0" borderId="7" xfId="0" applyFont="1" applyFill="1" applyBorder="1"/>
    <xf numFmtId="41" fontId="10" fillId="0" borderId="1" xfId="131" applyNumberFormat="1" applyFont="1" applyFill="1" applyBorder="1" applyAlignment="1">
      <alignment horizontal="center"/>
    </xf>
    <xf numFmtId="41" fontId="16" fillId="0" borderId="1" xfId="131" applyNumberFormat="1" applyFont="1" applyFill="1" applyBorder="1" applyAlignment="1">
      <alignment horizontal="center"/>
    </xf>
    <xf numFmtId="0" fontId="36" fillId="0" borderId="3" xfId="0" applyFont="1" applyFill="1" applyBorder="1"/>
    <xf numFmtId="0" fontId="36" fillId="0" borderId="2" xfId="0" applyFont="1" applyFill="1" applyBorder="1"/>
    <xf numFmtId="0" fontId="42" fillId="0" borderId="1" xfId="0" applyFont="1" applyFill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9" fillId="0" borderId="0" xfId="0" applyFont="1" applyFill="1" applyBorder="1"/>
    <xf numFmtId="0" fontId="55" fillId="0" borderId="1" xfId="0" applyFont="1" applyFill="1" applyBorder="1"/>
    <xf numFmtId="0" fontId="22" fillId="0" borderId="1" xfId="239" applyFont="1" applyFill="1" applyBorder="1" applyAlignment="1" applyProtection="1"/>
    <xf numFmtId="0" fontId="22" fillId="0" borderId="3" xfId="239" applyFont="1" applyFill="1" applyBorder="1" applyAlignment="1" applyProtection="1"/>
    <xf numFmtId="0" fontId="22" fillId="0" borderId="2" xfId="239" applyFont="1" applyFill="1" applyBorder="1" applyAlignment="1" applyProtection="1"/>
    <xf numFmtId="0" fontId="4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41" fontId="10" fillId="0" borderId="1" xfId="0" applyNumberFormat="1" applyFont="1" applyFill="1" applyBorder="1" applyAlignment="1">
      <alignment vertical="center"/>
    </xf>
    <xf numFmtId="41" fontId="6" fillId="0" borderId="1" xfId="18" applyNumberFormat="1" applyFont="1" applyFill="1" applyBorder="1" applyAlignment="1">
      <alignment vertical="center"/>
    </xf>
    <xf numFmtId="0" fontId="76" fillId="0" borderId="3" xfId="0" applyFont="1" applyFill="1" applyBorder="1"/>
    <xf numFmtId="0" fontId="47" fillId="0" borderId="3" xfId="0" applyFont="1" applyFill="1" applyBorder="1" applyAlignment="1">
      <alignment horizontal="center"/>
    </xf>
    <xf numFmtId="0" fontId="47" fillId="0" borderId="3" xfId="0" applyFont="1" applyFill="1" applyBorder="1"/>
    <xf numFmtId="0" fontId="47" fillId="0" borderId="2" xfId="0" applyFont="1" applyFill="1" applyBorder="1" applyAlignment="1">
      <alignment horizontal="center"/>
    </xf>
    <xf numFmtId="0" fontId="47" fillId="0" borderId="2" xfId="0" applyFont="1" applyFill="1" applyBorder="1"/>
    <xf numFmtId="37" fontId="10" fillId="0" borderId="1" xfId="0" applyNumberFormat="1" applyFont="1" applyBorder="1"/>
    <xf numFmtId="37" fontId="9" fillId="0" borderId="1" xfId="0" applyNumberFormat="1" applyFont="1" applyBorder="1"/>
    <xf numFmtId="0" fontId="47" fillId="0" borderId="1" xfId="0" applyFont="1" applyFill="1" applyBorder="1"/>
    <xf numFmtId="164" fontId="10" fillId="0" borderId="1" xfId="18" applyNumberFormat="1" applyFont="1" applyBorder="1"/>
    <xf numFmtId="37" fontId="78" fillId="0" borderId="1" xfId="0" applyNumberFormat="1" applyFont="1" applyBorder="1"/>
    <xf numFmtId="0" fontId="36" fillId="0" borderId="6" xfId="0" applyFont="1" applyFill="1" applyBorder="1"/>
    <xf numFmtId="41" fontId="9" fillId="0" borderId="1" xfId="18" applyNumberFormat="1" applyFont="1" applyFill="1" applyBorder="1"/>
    <xf numFmtId="0" fontId="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8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35" fillId="0" borderId="3" xfId="0" applyFont="1" applyFill="1" applyBorder="1"/>
    <xf numFmtId="0" fontId="4" fillId="0" borderId="0" xfId="239" applyFont="1" applyFill="1" applyBorder="1" applyAlignment="1" applyProtection="1"/>
    <xf numFmtId="0" fontId="6" fillId="0" borderId="0" xfId="0" applyFont="1" applyFill="1" applyBorder="1"/>
    <xf numFmtId="41" fontId="10" fillId="0" borderId="0" xfId="0" applyNumberFormat="1" applyFont="1" applyFill="1" applyBorder="1"/>
    <xf numFmtId="41" fontId="6" fillId="0" borderId="0" xfId="18" applyNumberFormat="1" applyFont="1" applyFill="1" applyBorder="1"/>
    <xf numFmtId="0" fontId="42" fillId="0" borderId="1" xfId="0" applyFont="1" applyFill="1" applyBorder="1"/>
    <xf numFmtId="0" fontId="43" fillId="0" borderId="3" xfId="0" applyFont="1" applyBorder="1"/>
    <xf numFmtId="41" fontId="6" fillId="0" borderId="1" xfId="229" applyNumberFormat="1" applyFont="1" applyFill="1" applyBorder="1"/>
    <xf numFmtId="41" fontId="42" fillId="0" borderId="1" xfId="18" applyNumberFormat="1" applyFont="1" applyFill="1" applyBorder="1"/>
    <xf numFmtId="0" fontId="102" fillId="0" borderId="0" xfId="0" applyFont="1"/>
    <xf numFmtId="0" fontId="103" fillId="0" borderId="0" xfId="0" applyFont="1"/>
    <xf numFmtId="0" fontId="3" fillId="0" borderId="0" xfId="239" applyFont="1" applyAlignment="1" applyProtection="1"/>
    <xf numFmtId="164" fontId="9" fillId="0" borderId="0" xfId="18" applyNumberFormat="1" applyFont="1" applyFill="1"/>
    <xf numFmtId="3" fontId="10" fillId="0" borderId="1" xfId="0" applyNumberFormat="1" applyFont="1" applyFill="1" applyBorder="1"/>
    <xf numFmtId="41" fontId="16" fillId="0" borderId="1" xfId="111" applyNumberFormat="1" applyFont="1" applyFill="1" applyBorder="1"/>
    <xf numFmtId="3" fontId="10" fillId="0" borderId="1" xfId="18" applyNumberFormat="1" applyFont="1" applyBorder="1"/>
    <xf numFmtId="0" fontId="42" fillId="0" borderId="1" xfId="0" applyFont="1" applyFill="1" applyBorder="1" applyAlignment="1">
      <alignment horizontal="left" vertical="center"/>
    </xf>
    <xf numFmtId="0" fontId="10" fillId="0" borderId="1" xfId="0" applyFont="1" applyBorder="1"/>
    <xf numFmtId="41" fontId="10" fillId="0" borderId="1" xfId="9" applyFont="1" applyBorder="1"/>
    <xf numFmtId="41" fontId="6" fillId="0" borderId="1" xfId="9" applyFont="1" applyBorder="1"/>
    <xf numFmtId="164" fontId="10" fillId="0" borderId="1" xfId="18" applyNumberFormat="1" applyFont="1" applyFill="1" applyBorder="1"/>
    <xf numFmtId="0" fontId="10" fillId="0" borderId="1" xfId="0" applyFont="1" applyFill="1" applyBorder="1"/>
    <xf numFmtId="0" fontId="42" fillId="0" borderId="1" xfId="0" applyFont="1" applyBorder="1" applyAlignment="1">
      <alignment horizontal="left"/>
    </xf>
    <xf numFmtId="0" fontId="54" fillId="0" borderId="1" xfId="0" applyFont="1" applyFill="1" applyBorder="1"/>
    <xf numFmtId="41" fontId="6" fillId="0" borderId="1" xfId="9" applyFont="1" applyFill="1" applyBorder="1"/>
    <xf numFmtId="0" fontId="37" fillId="0" borderId="2" xfId="0" applyFont="1" applyFill="1" applyBorder="1"/>
    <xf numFmtId="41" fontId="30" fillId="0" borderId="1" xfId="9" applyFont="1" applyBorder="1"/>
    <xf numFmtId="0" fontId="11" fillId="0" borderId="3" xfId="0" applyFont="1" applyBorder="1"/>
    <xf numFmtId="0" fontId="78" fillId="0" borderId="3" xfId="0" applyFont="1" applyBorder="1" applyAlignment="1">
      <alignment horizontal="left"/>
    </xf>
    <xf numFmtId="41" fontId="30" fillId="0" borderId="3" xfId="9" applyFont="1" applyBorder="1"/>
    <xf numFmtId="0" fontId="37" fillId="0" borderId="3" xfId="0" applyFont="1" applyFill="1" applyBorder="1"/>
    <xf numFmtId="0" fontId="78" fillId="0" borderId="2" xfId="0" applyFont="1" applyBorder="1" applyAlignment="1">
      <alignment horizontal="left"/>
    </xf>
    <xf numFmtId="0" fontId="78" fillId="0" borderId="2" xfId="0" applyFont="1" applyBorder="1" applyAlignment="1">
      <alignment horizontal="center"/>
    </xf>
    <xf numFmtId="41" fontId="30" fillId="0" borderId="2" xfId="9" applyFont="1" applyBorder="1"/>
    <xf numFmtId="0" fontId="78" fillId="0" borderId="1" xfId="0" applyFont="1" applyBorder="1" applyAlignment="1">
      <alignment horizontal="left"/>
    </xf>
    <xf numFmtId="0" fontId="2" fillId="0" borderId="1" xfId="239" applyFont="1" applyBorder="1" applyAlignment="1" applyProtection="1">
      <alignment horizontal="left"/>
    </xf>
    <xf numFmtId="0" fontId="16" fillId="0" borderId="1" xfId="239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wrapText="1"/>
    </xf>
    <xf numFmtId="0" fontId="38" fillId="0" borderId="1" xfId="0" applyFont="1" applyFill="1" applyBorder="1" applyAlignment="1">
      <alignment horizontal="left" vertical="center"/>
    </xf>
    <xf numFmtId="0" fontId="57" fillId="0" borderId="1" xfId="0" applyFont="1" applyFill="1" applyBorder="1"/>
    <xf numFmtId="0" fontId="42" fillId="0" borderId="1" xfId="0" applyFont="1" applyFill="1" applyBorder="1" applyAlignment="1">
      <alignment horizontal="left" vertical="center" wrapText="1"/>
    </xf>
    <xf numFmtId="0" fontId="35" fillId="0" borderId="2" xfId="0" applyFont="1" applyFill="1" applyBorder="1"/>
    <xf numFmtId="41" fontId="10" fillId="0" borderId="1" xfId="3" applyFont="1" applyFill="1" applyBorder="1" applyAlignment="1">
      <alignment horizontal="center"/>
    </xf>
    <xf numFmtId="41" fontId="16" fillId="0" borderId="1" xfId="3" applyFont="1" applyFill="1" applyBorder="1"/>
    <xf numFmtId="41" fontId="6" fillId="0" borderId="1" xfId="3" applyFont="1" applyBorder="1"/>
    <xf numFmtId="41" fontId="26" fillId="0" borderId="1" xfId="18" applyNumberFormat="1" applyFont="1" applyFill="1" applyBorder="1" applyAlignment="1">
      <alignment horizontal="center"/>
    </xf>
    <xf numFmtId="0" fontId="52" fillId="0" borderId="1" xfId="0" quotePrefix="1" applyFont="1" applyFill="1" applyBorder="1" applyAlignment="1">
      <alignment horizontal="center"/>
    </xf>
    <xf numFmtId="0" fontId="6" fillId="0" borderId="3" xfId="0" quotePrefix="1" applyFont="1" applyFill="1" applyBorder="1"/>
    <xf numFmtId="0" fontId="6" fillId="0" borderId="2" xfId="0" quotePrefix="1" applyFont="1" applyFill="1" applyBorder="1"/>
    <xf numFmtId="0" fontId="44" fillId="0" borderId="1" xfId="0" applyFont="1" applyBorder="1"/>
    <xf numFmtId="0" fontId="6" fillId="0" borderId="1" xfId="0" quotePrefix="1" applyFont="1" applyFill="1" applyBorder="1"/>
    <xf numFmtId="0" fontId="48" fillId="0" borderId="1" xfId="0" applyFont="1" applyBorder="1"/>
    <xf numFmtId="41" fontId="10" fillId="0" borderId="1" xfId="3" applyFont="1" applyBorder="1"/>
    <xf numFmtId="41" fontId="10" fillId="0" borderId="1" xfId="18" quotePrefix="1" applyNumberFormat="1" applyFont="1" applyFill="1" applyBorder="1" applyAlignment="1">
      <alignment horizontal="center" vertical="center"/>
    </xf>
    <xf numFmtId="41" fontId="10" fillId="0" borderId="3" xfId="18" applyNumberFormat="1" applyFont="1" applyFill="1" applyBorder="1"/>
    <xf numFmtId="41" fontId="6" fillId="0" borderId="1" xfId="131" applyNumberFormat="1" applyFont="1" applyFill="1" applyBorder="1"/>
    <xf numFmtId="41" fontId="16" fillId="0" borderId="1" xfId="9" applyFont="1" applyFill="1" applyBorder="1"/>
    <xf numFmtId="41" fontId="10" fillId="0" borderId="1" xfId="111" applyNumberFormat="1" applyFont="1" applyFill="1" applyBorder="1"/>
    <xf numFmtId="0" fontId="44" fillId="0" borderId="1" xfId="0" applyFont="1" applyFill="1" applyBorder="1"/>
    <xf numFmtId="41" fontId="10" fillId="0" borderId="1" xfId="0" applyNumberFormat="1" applyFont="1" applyBorder="1" applyAlignment="1">
      <alignment horizontal="center" vertical="center" wrapText="1"/>
    </xf>
    <xf numFmtId="41" fontId="16" fillId="0" borderId="1" xfId="131" applyNumberFormat="1" applyFont="1" applyFill="1" applyBorder="1" applyAlignment="1">
      <alignment vertical="center"/>
    </xf>
    <xf numFmtId="41" fontId="6" fillId="0" borderId="1" xfId="9" applyFont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center" vertical="center" wrapText="1"/>
    </xf>
    <xf numFmtId="41" fontId="16" fillId="0" borderId="1" xfId="0" applyNumberFormat="1" applyFont="1" applyBorder="1" applyAlignment="1">
      <alignment horizontal="center" vertical="center" wrapText="1"/>
    </xf>
    <xf numFmtId="41" fontId="78" fillId="0" borderId="1" xfId="0" applyNumberFormat="1" applyFont="1" applyBorder="1" applyAlignment="1">
      <alignment horizontal="center" vertical="center" wrapText="1"/>
    </xf>
    <xf numFmtId="0" fontId="58" fillId="0" borderId="1" xfId="0" applyFont="1" applyFill="1" applyBorder="1"/>
    <xf numFmtId="0" fontId="42" fillId="0" borderId="1" xfId="0" applyFont="1" applyBorder="1"/>
    <xf numFmtId="0" fontId="59" fillId="0" borderId="1" xfId="0" applyFont="1" applyBorder="1" applyAlignment="1">
      <alignment horizontal="justify"/>
    </xf>
    <xf numFmtId="0" fontId="6" fillId="0" borderId="1" xfId="0" applyFont="1" applyBorder="1" applyAlignment="1">
      <alignment horizontal="justify"/>
    </xf>
    <xf numFmtId="0" fontId="60" fillId="0" borderId="1" xfId="0" applyFont="1" applyBorder="1" applyAlignment="1">
      <alignment horizontal="justify"/>
    </xf>
    <xf numFmtId="0" fontId="6" fillId="0" borderId="1" xfId="0" applyFont="1" applyBorder="1" applyAlignment="1">
      <alignment horizontal="left"/>
    </xf>
    <xf numFmtId="0" fontId="61" fillId="0" borderId="1" xfId="0" applyFont="1" applyBorder="1" applyAlignment="1">
      <alignment horizontal="justify"/>
    </xf>
    <xf numFmtId="0" fontId="9" fillId="0" borderId="2" xfId="0" applyFont="1" applyBorder="1" applyAlignment="1">
      <alignment horizontal="justify"/>
    </xf>
    <xf numFmtId="0" fontId="9" fillId="0" borderId="3" xfId="0" applyFont="1" applyBorder="1" applyAlignment="1">
      <alignment horizontal="justify"/>
    </xf>
    <xf numFmtId="0" fontId="9" fillId="0" borderId="1" xfId="0" applyNumberFormat="1" applyFont="1" applyFill="1" applyBorder="1"/>
    <xf numFmtId="0" fontId="16" fillId="0" borderId="9" xfId="0" applyFont="1" applyFill="1" applyBorder="1" applyAlignment="1">
      <alignment horizontal="center"/>
    </xf>
    <xf numFmtId="41" fontId="6" fillId="0" borderId="1" xfId="3" applyFont="1" applyFill="1" applyBorder="1"/>
    <xf numFmtId="0" fontId="16" fillId="0" borderId="8" xfId="0" applyFont="1" applyFill="1" applyBorder="1" applyAlignment="1">
      <alignment horizontal="center"/>
    </xf>
    <xf numFmtId="41" fontId="10" fillId="0" borderId="1" xfId="66" applyNumberFormat="1" applyFont="1" applyBorder="1"/>
    <xf numFmtId="41" fontId="16" fillId="0" borderId="1" xfId="66" applyNumberFormat="1" applyFont="1" applyFill="1" applyBorder="1"/>
    <xf numFmtId="0" fontId="16" fillId="0" borderId="3" xfId="239" applyFont="1" applyFill="1" applyBorder="1" applyAlignment="1" applyProtection="1"/>
    <xf numFmtId="0" fontId="54" fillId="0" borderId="3" xfId="0" applyFont="1" applyBorder="1"/>
    <xf numFmtId="0" fontId="54" fillId="0" borderId="2" xfId="0" applyFont="1" applyBorder="1"/>
    <xf numFmtId="0" fontId="78" fillId="0" borderId="1" xfId="0" applyFont="1" applyBorder="1" applyAlignment="1">
      <alignment horizontal="left" indent="1"/>
    </xf>
    <xf numFmtId="0" fontId="2" fillId="0" borderId="1" xfId="239" applyFont="1" applyBorder="1" applyAlignment="1" applyProtection="1">
      <alignment horizontal="left" indent="1"/>
    </xf>
    <xf numFmtId="0" fontId="4" fillId="0" borderId="1" xfId="239" applyFont="1" applyBorder="1" applyAlignment="1" applyProtection="1">
      <alignment horizontal="left" indent="1"/>
    </xf>
    <xf numFmtId="0" fontId="38" fillId="0" borderId="2" xfId="0" applyFont="1" applyFill="1" applyBorder="1"/>
    <xf numFmtId="41" fontId="9" fillId="0" borderId="1" xfId="3" applyFont="1" applyBorder="1"/>
    <xf numFmtId="0" fontId="38" fillId="0" borderId="3" xfId="0" applyFont="1" applyFill="1" applyBorder="1"/>
    <xf numFmtId="41" fontId="6" fillId="0" borderId="1" xfId="14" applyFont="1" applyBorder="1"/>
    <xf numFmtId="41" fontId="6" fillId="0" borderId="1" xfId="15" applyFont="1" applyBorder="1"/>
    <xf numFmtId="41" fontId="6" fillId="0" borderId="1" xfId="16" applyFont="1" applyBorder="1"/>
    <xf numFmtId="0" fontId="78" fillId="0" borderId="14" xfId="0" applyFont="1" applyBorder="1"/>
    <xf numFmtId="164" fontId="6" fillId="0" borderId="0" xfId="18" applyNumberFormat="1" applyFont="1"/>
    <xf numFmtId="41" fontId="10" fillId="0" borderId="1" xfId="8" applyFont="1" applyFill="1" applyBorder="1"/>
    <xf numFmtId="41" fontId="16" fillId="0" borderId="2" xfId="66" applyNumberFormat="1" applyFont="1" applyFill="1" applyBorder="1"/>
    <xf numFmtId="41" fontId="16" fillId="0" borderId="3" xfId="66" applyNumberFormat="1" applyFont="1" applyFill="1" applyBorder="1"/>
    <xf numFmtId="0" fontId="11" fillId="0" borderId="1" xfId="0" applyFont="1" applyBorder="1" applyAlignment="1">
      <alignment horizontal="left" indent="1"/>
    </xf>
    <xf numFmtId="41" fontId="6" fillId="0" borderId="2" xfId="0" applyNumberFormat="1" applyFont="1" applyFill="1" applyBorder="1"/>
    <xf numFmtId="41" fontId="6" fillId="0" borderId="3" xfId="0" applyNumberFormat="1" applyFont="1" applyFill="1" applyBorder="1"/>
    <xf numFmtId="0" fontId="63" fillId="0" borderId="1" xfId="0" applyFont="1" applyBorder="1"/>
    <xf numFmtId="41" fontId="10" fillId="0" borderId="1" xfId="17" applyFont="1" applyBorder="1"/>
    <xf numFmtId="41" fontId="30" fillId="0" borderId="1" xfId="17" applyFont="1" applyBorder="1"/>
    <xf numFmtId="0" fontId="63" fillId="0" borderId="1" xfId="0" applyFont="1" applyFill="1" applyBorder="1"/>
    <xf numFmtId="0" fontId="63" fillId="0" borderId="3" xfId="0" applyFont="1" applyFill="1" applyBorder="1"/>
    <xf numFmtId="0" fontId="63" fillId="0" borderId="2" xfId="0" applyFont="1" applyFill="1" applyBorder="1"/>
    <xf numFmtId="41" fontId="10" fillId="0" borderId="1" xfId="4" applyFont="1" applyBorder="1"/>
    <xf numFmtId="41" fontId="6" fillId="0" borderId="1" xfId="5" applyFont="1" applyBorder="1"/>
    <xf numFmtId="41" fontId="30" fillId="0" borderId="1" xfId="4" applyFont="1" applyBorder="1"/>
    <xf numFmtId="0" fontId="16" fillId="0" borderId="0" xfId="0" applyFont="1"/>
    <xf numFmtId="0" fontId="3" fillId="0" borderId="0" xfId="0" applyFont="1" applyFill="1"/>
    <xf numFmtId="0" fontId="104" fillId="0" borderId="0" xfId="0" applyFont="1"/>
    <xf numFmtId="0" fontId="38" fillId="0" borderId="1" xfId="0" applyFont="1" applyBorder="1"/>
    <xf numFmtId="164" fontId="10" fillId="0" borderId="1" xfId="18" quotePrefix="1" applyNumberFormat="1" applyFont="1" applyBorder="1" applyAlignment="1">
      <alignment horizontal="center"/>
    </xf>
    <xf numFmtId="164" fontId="78" fillId="0" borderId="1" xfId="0" applyNumberFormat="1" applyFont="1" applyBorder="1"/>
    <xf numFmtId="3" fontId="9" fillId="0" borderId="1" xfId="0" applyNumberFormat="1" applyFont="1" applyBorder="1"/>
    <xf numFmtId="164" fontId="6" fillId="0" borderId="2" xfId="18" applyNumberFormat="1" applyFont="1" applyBorder="1"/>
    <xf numFmtId="164" fontId="10" fillId="0" borderId="3" xfId="18" applyNumberFormat="1" applyFont="1" applyBorder="1"/>
    <xf numFmtId="164" fontId="10" fillId="0" borderId="2" xfId="18" applyNumberFormat="1" applyFont="1" applyBorder="1"/>
    <xf numFmtId="0" fontId="3" fillId="0" borderId="1" xfId="0" applyFont="1" applyBorder="1"/>
    <xf numFmtId="41" fontId="6" fillId="0" borderId="1" xfId="12" applyFont="1" applyFill="1" applyBorder="1"/>
    <xf numFmtId="0" fontId="105" fillId="0" borderId="0" xfId="0" applyFont="1"/>
    <xf numFmtId="41" fontId="6" fillId="0" borderId="1" xfId="13" applyFont="1" applyBorder="1"/>
    <xf numFmtId="41" fontId="6" fillId="0" borderId="1" xfId="13" applyFont="1" applyFill="1" applyBorder="1"/>
    <xf numFmtId="41" fontId="10" fillId="0" borderId="1" xfId="6" applyFont="1" applyFill="1" applyBorder="1" applyAlignment="1">
      <alignment horizontal="center"/>
    </xf>
    <xf numFmtId="41" fontId="16" fillId="0" borderId="1" xfId="18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center" vertical="top"/>
    </xf>
    <xf numFmtId="0" fontId="4" fillId="0" borderId="3" xfId="239" applyFont="1" applyFill="1" applyBorder="1" applyAlignment="1" applyProtection="1">
      <alignment vertical="top"/>
    </xf>
    <xf numFmtId="0" fontId="78" fillId="0" borderId="7" xfId="0" applyFont="1" applyBorder="1" applyAlignment="1">
      <alignment horizontal="center" vertical="top"/>
    </xf>
    <xf numFmtId="41" fontId="10" fillId="0" borderId="0" xfId="1" applyNumberFormat="1" applyFont="1" applyFill="1" applyAlignment="1">
      <alignment vertical="top"/>
    </xf>
    <xf numFmtId="41" fontId="12" fillId="3" borderId="2" xfId="1" applyNumberFormat="1" applyFont="1" applyFill="1" applyBorder="1" applyAlignment="1">
      <alignment horizontal="center" vertical="center"/>
    </xf>
    <xf numFmtId="41" fontId="12" fillId="3" borderId="1" xfId="1" applyNumberFormat="1" applyFont="1" applyFill="1" applyBorder="1" applyAlignment="1">
      <alignment horizontal="center" vertical="center"/>
    </xf>
    <xf numFmtId="41" fontId="12" fillId="3" borderId="3" xfId="1" applyNumberFormat="1" applyFont="1" applyFill="1" applyBorder="1" applyAlignment="1">
      <alignment horizontal="center" vertical="center"/>
    </xf>
    <xf numFmtId="41" fontId="10" fillId="0" borderId="4" xfId="1" applyNumberFormat="1" applyFont="1" applyFill="1" applyBorder="1" applyAlignment="1">
      <alignment vertical="top"/>
    </xf>
    <xf numFmtId="41" fontId="10" fillId="0" borderId="2" xfId="1" applyNumberFormat="1" applyFont="1" applyBorder="1" applyAlignment="1">
      <alignment vertical="top"/>
    </xf>
    <xf numFmtId="41" fontId="10" fillId="0" borderId="1" xfId="251" applyNumberFormat="1" applyFont="1" applyFill="1" applyBorder="1" applyAlignment="1">
      <alignment vertical="top"/>
    </xf>
    <xf numFmtId="41" fontId="10" fillId="0" borderId="3" xfId="1" applyNumberFormat="1" applyFont="1" applyBorder="1" applyAlignment="1">
      <alignment vertical="top"/>
    </xf>
    <xf numFmtId="41" fontId="10" fillId="0" borderId="9" xfId="251" applyNumberFormat="1" applyFont="1" applyFill="1" applyBorder="1" applyAlignment="1">
      <alignment horizontal="center" vertical="top"/>
    </xf>
    <xf numFmtId="41" fontId="10" fillId="0" borderId="9" xfId="251" applyNumberFormat="1" applyFont="1" applyFill="1" applyBorder="1" applyAlignment="1">
      <alignment vertical="top"/>
    </xf>
    <xf numFmtId="41" fontId="10" fillId="0" borderId="1" xfId="251" quotePrefix="1" applyNumberFormat="1" applyFont="1" applyFill="1" applyBorder="1" applyAlignment="1">
      <alignment vertical="top"/>
    </xf>
    <xf numFmtId="41" fontId="10" fillId="0" borderId="1" xfId="1" applyNumberFormat="1" applyFont="1" applyBorder="1" applyAlignment="1">
      <alignment vertical="top"/>
    </xf>
    <xf numFmtId="41" fontId="10" fillId="0" borderId="1" xfId="1" applyNumberFormat="1" applyFont="1" applyFill="1" applyBorder="1" applyAlignment="1">
      <alignment horizontal="center" vertical="top"/>
    </xf>
    <xf numFmtId="41" fontId="10" fillId="0" borderId="2" xfId="251" applyNumberFormat="1" applyFont="1" applyFill="1" applyBorder="1" applyAlignment="1">
      <alignment vertical="top"/>
    </xf>
    <xf numFmtId="41" fontId="10" fillId="0" borderId="3" xfId="251" applyNumberFormat="1" applyFont="1" applyFill="1" applyBorder="1" applyAlignment="1">
      <alignment vertical="top"/>
    </xf>
    <xf numFmtId="41" fontId="10" fillId="0" borderId="2" xfId="205" applyNumberFormat="1" applyFont="1" applyFill="1" applyBorder="1" applyAlignment="1">
      <alignment horizontal="center" vertical="top"/>
    </xf>
    <xf numFmtId="41" fontId="10" fillId="0" borderId="1" xfId="205" applyNumberFormat="1" applyFont="1" applyFill="1" applyBorder="1" applyAlignment="1">
      <alignment horizontal="center" vertical="top"/>
    </xf>
    <xf numFmtId="41" fontId="10" fillId="0" borderId="1" xfId="205" applyNumberFormat="1" applyFont="1" applyFill="1" applyBorder="1" applyAlignment="1">
      <alignment horizontal="center"/>
    </xf>
    <xf numFmtId="41" fontId="10" fillId="0" borderId="9" xfId="251" quotePrefix="1" applyNumberFormat="1" applyFont="1" applyFill="1" applyBorder="1" applyAlignment="1">
      <alignment vertical="top"/>
    </xf>
    <xf numFmtId="41" fontId="10" fillId="0" borderId="3" xfId="1" applyNumberFormat="1" applyFont="1" applyFill="1" applyBorder="1" applyAlignment="1">
      <alignment horizontal="center" vertical="top"/>
    </xf>
    <xf numFmtId="41" fontId="10" fillId="0" borderId="2" xfId="1" applyNumberFormat="1" applyFont="1" applyFill="1" applyBorder="1" applyAlignment="1">
      <alignment horizontal="center" vertical="top"/>
    </xf>
    <xf numFmtId="41" fontId="10" fillId="0" borderId="2" xfId="205" applyNumberFormat="1" applyFont="1" applyFill="1" applyBorder="1" applyAlignment="1">
      <alignment horizontal="center"/>
    </xf>
    <xf numFmtId="41" fontId="10" fillId="0" borderId="3" xfId="205" applyNumberFormat="1" applyFont="1" applyFill="1" applyBorder="1" applyAlignment="1">
      <alignment horizontal="center"/>
    </xf>
    <xf numFmtId="41" fontId="10" fillId="0" borderId="1" xfId="251" applyNumberFormat="1" applyFont="1" applyFill="1" applyBorder="1"/>
    <xf numFmtId="41" fontId="10" fillId="0" borderId="3" xfId="1" applyNumberFormat="1" applyFont="1" applyBorder="1"/>
    <xf numFmtId="41" fontId="10" fillId="0" borderId="0" xfId="1" applyNumberFormat="1" applyFont="1" applyAlignment="1">
      <alignment vertical="top"/>
    </xf>
    <xf numFmtId="0" fontId="6" fillId="0" borderId="1" xfId="0" applyFont="1" applyFill="1" applyBorder="1" applyAlignment="1">
      <alignment horizontal="center" vertical="center"/>
    </xf>
    <xf numFmtId="41" fontId="6" fillId="0" borderId="1" xfId="3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/>
    <xf numFmtId="41" fontId="10" fillId="0" borderId="1" xfId="18" applyNumberFormat="1" applyFont="1" applyFill="1" applyBorder="1" applyAlignment="1">
      <alignment horizontal="right" vertical="center"/>
    </xf>
    <xf numFmtId="41" fontId="6" fillId="0" borderId="1" xfId="3" applyNumberFormat="1" applyFont="1" applyBorder="1"/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1" fontId="10" fillId="0" borderId="9" xfId="251" applyNumberFormat="1" applyFont="1" applyFill="1" applyBorder="1"/>
    <xf numFmtId="0" fontId="6" fillId="0" borderId="3" xfId="0" applyFont="1" applyFill="1" applyBorder="1" applyAlignment="1">
      <alignment horizontal="left" vertical="center"/>
    </xf>
    <xf numFmtId="41" fontId="10" fillId="0" borderId="3" xfId="18" applyNumberFormat="1" applyFont="1" applyFill="1" applyBorder="1" applyAlignment="1">
      <alignment horizontal="center" vertical="center"/>
    </xf>
    <xf numFmtId="41" fontId="6" fillId="0" borderId="3" xfId="3" applyNumberFormat="1" applyFont="1" applyFill="1" applyBorder="1" applyAlignment="1">
      <alignment horizontal="center" vertical="center" wrapText="1"/>
    </xf>
    <xf numFmtId="41" fontId="6" fillId="0" borderId="3" xfId="3" applyNumberFormat="1" applyFont="1" applyBorder="1"/>
    <xf numFmtId="0" fontId="36" fillId="0" borderId="3" xfId="0" applyFont="1" applyBorder="1"/>
    <xf numFmtId="0" fontId="43" fillId="0" borderId="1" xfId="251" applyFont="1" applyFill="1" applyBorder="1"/>
    <xf numFmtId="164" fontId="10" fillId="0" borderId="1" xfId="18" applyNumberFormat="1" applyFont="1" applyBorder="1" applyAlignment="1">
      <alignment vertical="center"/>
    </xf>
    <xf numFmtId="164" fontId="6" fillId="0" borderId="1" xfId="18" applyNumberFormat="1" applyFont="1" applyBorder="1" applyAlignment="1">
      <alignment vertical="center"/>
    </xf>
    <xf numFmtId="0" fontId="43" fillId="0" borderId="3" xfId="251" applyFont="1" applyFill="1" applyBorder="1"/>
    <xf numFmtId="41" fontId="78" fillId="0" borderId="1" xfId="0" applyNumberFormat="1" applyFont="1" applyBorder="1"/>
    <xf numFmtId="0" fontId="78" fillId="0" borderId="11" xfId="0" applyFont="1" applyBorder="1"/>
    <xf numFmtId="0" fontId="13" fillId="0" borderId="1" xfId="0" applyFont="1" applyBorder="1"/>
    <xf numFmtId="0" fontId="64" fillId="0" borderId="1" xfId="0" applyFont="1" applyBorder="1"/>
    <xf numFmtId="41" fontId="89" fillId="0" borderId="3" xfId="1" applyNumberFormat="1" applyFont="1" applyFill="1" applyBorder="1" applyAlignment="1">
      <alignment vertical="top"/>
    </xf>
    <xf numFmtId="41" fontId="10" fillId="0" borderId="2" xfId="18" applyNumberFormat="1" applyFont="1" applyBorder="1"/>
    <xf numFmtId="0" fontId="13" fillId="0" borderId="2" xfId="0" applyFont="1" applyBorder="1"/>
    <xf numFmtId="41" fontId="78" fillId="0" borderId="3" xfId="0" applyNumberFormat="1" applyFont="1" applyBorder="1"/>
    <xf numFmtId="165" fontId="10" fillId="0" borderId="1" xfId="18" applyNumberFormat="1" applyFont="1" applyFill="1" applyBorder="1" applyAlignment="1">
      <alignment horizontal="right"/>
    </xf>
    <xf numFmtId="165" fontId="10" fillId="0" borderId="1" xfId="18" applyNumberFormat="1" applyFont="1" applyFill="1" applyBorder="1" applyAlignment="1">
      <alignment horizontal="center"/>
    </xf>
    <xf numFmtId="41" fontId="10" fillId="0" borderId="1" xfId="18" applyNumberFormat="1" applyFont="1" applyFill="1" applyBorder="1"/>
    <xf numFmtId="0" fontId="43" fillId="0" borderId="0" xfId="0" applyFont="1"/>
    <xf numFmtId="41" fontId="16" fillId="0" borderId="1" xfId="18" applyNumberFormat="1" applyFont="1" applyFill="1" applyBorder="1" applyAlignment="1">
      <alignment horizontal="center"/>
    </xf>
    <xf numFmtId="41" fontId="16" fillId="0" borderId="3" xfId="18" applyNumberFormat="1" applyFont="1" applyFill="1" applyBorder="1" applyAlignment="1">
      <alignment horizontal="center"/>
    </xf>
    <xf numFmtId="41" fontId="6" fillId="0" borderId="3" xfId="1" applyNumberFormat="1" applyFont="1" applyFill="1" applyBorder="1" applyAlignment="1">
      <alignment vertical="top"/>
    </xf>
    <xf numFmtId="164" fontId="10" fillId="0" borderId="3" xfId="18" applyNumberFormat="1" applyFont="1" applyFill="1" applyBorder="1"/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41" fontId="10" fillId="0" borderId="1" xfId="18" applyNumberFormat="1" applyFont="1" applyBorder="1" applyAlignment="1">
      <alignment horizontal="right"/>
    </xf>
    <xf numFmtId="41" fontId="10" fillId="0" borderId="1" xfId="18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38" fillId="0" borderId="3" xfId="0" applyFont="1" applyBorder="1"/>
    <xf numFmtId="41" fontId="10" fillId="0" borderId="3" xfId="18" applyNumberFormat="1" applyFont="1" applyBorder="1" applyAlignment="1">
      <alignment horizontal="right"/>
    </xf>
    <xf numFmtId="0" fontId="16" fillId="0" borderId="3" xfId="0" applyFont="1" applyBorder="1" applyAlignment="1">
      <alignment horizontal="center"/>
    </xf>
    <xf numFmtId="0" fontId="8" fillId="0" borderId="1" xfId="0" applyFont="1" applyBorder="1"/>
    <xf numFmtId="41" fontId="10" fillId="0" borderId="2" xfId="18" applyNumberFormat="1" applyFont="1" applyBorder="1" applyAlignment="1">
      <alignment horizontal="right"/>
    </xf>
    <xf numFmtId="0" fontId="38" fillId="0" borderId="2" xfId="0" applyFont="1" applyBorder="1"/>
    <xf numFmtId="41" fontId="6" fillId="0" borderId="1" xfId="18" applyNumberFormat="1" applyFont="1" applyFill="1" applyBorder="1" applyProtection="1">
      <protection hidden="1"/>
    </xf>
    <xf numFmtId="41" fontId="10" fillId="0" borderId="3" xfId="18" applyNumberFormat="1" applyFont="1" applyFill="1" applyBorder="1" applyAlignment="1">
      <alignment horizontal="right"/>
    </xf>
    <xf numFmtId="41" fontId="6" fillId="0" borderId="3" xfId="18" applyNumberFormat="1" applyFont="1" applyFill="1" applyBorder="1" applyProtection="1">
      <protection hidden="1"/>
    </xf>
    <xf numFmtId="41" fontId="72" fillId="0" borderId="3" xfId="9" applyFont="1" applyBorder="1"/>
    <xf numFmtId="41" fontId="78" fillId="0" borderId="3" xfId="9" applyFont="1" applyBorder="1"/>
    <xf numFmtId="0" fontId="8" fillId="0" borderId="1" xfId="0" applyFont="1" applyFill="1" applyBorder="1" applyAlignment="1">
      <alignment vertical="center"/>
    </xf>
    <xf numFmtId="0" fontId="38" fillId="0" borderId="0" xfId="0" applyFont="1"/>
    <xf numFmtId="0" fontId="8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41" fontId="6" fillId="0" borderId="3" xfId="18" applyNumberFormat="1" applyFont="1" applyBorder="1" applyAlignment="1">
      <alignment horizontal="center"/>
    </xf>
    <xf numFmtId="0" fontId="19" fillId="0" borderId="1" xfId="0" applyFont="1" applyBorder="1"/>
    <xf numFmtId="0" fontId="11" fillId="0" borderId="0" xfId="0" applyFont="1"/>
    <xf numFmtId="0" fontId="6" fillId="0" borderId="1" xfId="0" applyFont="1" applyBorder="1" applyAlignment="1">
      <alignment horizontal="center" wrapText="1"/>
    </xf>
    <xf numFmtId="0" fontId="41" fillId="0" borderId="1" xfId="0" applyFont="1" applyBorder="1"/>
    <xf numFmtId="0" fontId="8" fillId="0" borderId="3" xfId="0" applyFont="1" applyBorder="1"/>
    <xf numFmtId="0" fontId="8" fillId="0" borderId="2" xfId="0" applyFont="1" applyBorder="1"/>
    <xf numFmtId="0" fontId="78" fillId="0" borderId="3" xfId="0" applyFont="1" applyFill="1" applyBorder="1" applyAlignment="1">
      <alignment horizontal="center"/>
    </xf>
    <xf numFmtId="0" fontId="71" fillId="0" borderId="5" xfId="251" applyFont="1" applyBorder="1"/>
    <xf numFmtId="0" fontId="71" fillId="0" borderId="9" xfId="251" applyFont="1" applyBorder="1"/>
    <xf numFmtId="0" fontId="78" fillId="0" borderId="1" xfId="0" applyFont="1" applyFill="1" applyBorder="1" applyAlignment="1">
      <alignment vertical="center"/>
    </xf>
    <xf numFmtId="164" fontId="16" fillId="0" borderId="1" xfId="232" applyNumberFormat="1" applyFont="1" applyFill="1" applyBorder="1"/>
    <xf numFmtId="0" fontId="39" fillId="0" borderId="0" xfId="0" applyFont="1"/>
    <xf numFmtId="0" fontId="40" fillId="0" borderId="0" xfId="0" applyFont="1"/>
    <xf numFmtId="37" fontId="10" fillId="0" borderId="1" xfId="0" applyNumberFormat="1" applyFont="1" applyFill="1" applyBorder="1"/>
    <xf numFmtId="41" fontId="10" fillId="0" borderId="2" xfId="18" applyNumberFormat="1" applyFont="1" applyFill="1" applyBorder="1" applyAlignment="1">
      <alignment horizontal="right"/>
    </xf>
    <xf numFmtId="0" fontId="24" fillId="3" borderId="16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78" fillId="0" borderId="2" xfId="0" applyFont="1" applyBorder="1" applyAlignment="1">
      <alignment vertical="center"/>
    </xf>
    <xf numFmtId="0" fontId="78" fillId="0" borderId="1" xfId="0" applyFont="1" applyBorder="1" applyAlignment="1">
      <alignment vertical="center"/>
    </xf>
    <xf numFmtId="0" fontId="78" fillId="0" borderId="3" xfId="0" applyFont="1" applyBorder="1" applyAlignment="1">
      <alignment vertical="center"/>
    </xf>
    <xf numFmtId="0" fontId="24" fillId="3" borderId="17" xfId="0" applyFont="1" applyFill="1" applyBorder="1" applyAlignment="1">
      <alignment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8" fillId="0" borderId="3" xfId="0" applyFont="1" applyFill="1" applyBorder="1" applyAlignment="1">
      <alignment vertical="top"/>
    </xf>
    <xf numFmtId="164" fontId="10" fillId="0" borderId="1" xfId="18" applyNumberFormat="1" applyFont="1" applyFill="1" applyBorder="1" applyAlignment="1">
      <alignment horizontal="right"/>
    </xf>
    <xf numFmtId="41" fontId="39" fillId="0" borderId="1" xfId="9" applyFont="1" applyFill="1" applyBorder="1"/>
    <xf numFmtId="164" fontId="65" fillId="0" borderId="1" xfId="18" applyNumberFormat="1" applyFont="1" applyFill="1" applyBorder="1"/>
    <xf numFmtId="164" fontId="39" fillId="0" borderId="1" xfId="18" applyNumberFormat="1" applyFont="1" applyFill="1" applyBorder="1"/>
    <xf numFmtId="0" fontId="58" fillId="0" borderId="1" xfId="0" applyFont="1" applyBorder="1"/>
    <xf numFmtId="0" fontId="66" fillId="0" borderId="1" xfId="0" applyFont="1" applyBorder="1"/>
    <xf numFmtId="0" fontId="19" fillId="0" borderId="3" xfId="0" applyFont="1" applyBorder="1" applyAlignment="1">
      <alignment horizontal="center"/>
    </xf>
    <xf numFmtId="41" fontId="10" fillId="0" borderId="2" xfId="0" applyNumberFormat="1" applyFont="1" applyFill="1" applyBorder="1" applyAlignment="1">
      <alignment horizontal="right"/>
    </xf>
    <xf numFmtId="41" fontId="10" fillId="0" borderId="1" xfId="0" applyNumberFormat="1" applyFont="1" applyFill="1" applyBorder="1" applyAlignment="1">
      <alignment horizontal="right"/>
    </xf>
    <xf numFmtId="41" fontId="10" fillId="0" borderId="3" xfId="0" applyNumberFormat="1" applyFont="1" applyFill="1" applyBorder="1" applyAlignment="1">
      <alignment horizontal="right"/>
    </xf>
    <xf numFmtId="0" fontId="106" fillId="0" borderId="1" xfId="0" applyFont="1" applyFill="1" applyBorder="1"/>
    <xf numFmtId="0" fontId="66" fillId="0" borderId="2" xfId="0" applyFont="1" applyBorder="1"/>
    <xf numFmtId="165" fontId="10" fillId="0" borderId="2" xfId="18" applyNumberFormat="1" applyFont="1" applyBorder="1" applyAlignment="1">
      <alignment horizontal="right"/>
    </xf>
    <xf numFmtId="165" fontId="10" fillId="0" borderId="1" xfId="18" applyNumberFormat="1" applyFont="1" applyBorder="1" applyAlignment="1">
      <alignment horizontal="right"/>
    </xf>
    <xf numFmtId="41" fontId="6" fillId="0" borderId="1" xfId="7" applyFont="1" applyBorder="1"/>
    <xf numFmtId="0" fontId="66" fillId="0" borderId="0" xfId="0" applyFont="1"/>
    <xf numFmtId="0" fontId="67" fillId="0" borderId="0" xfId="0" applyFont="1"/>
    <xf numFmtId="0" fontId="66" fillId="0" borderId="1" xfId="0" applyFont="1" applyFill="1" applyBorder="1"/>
    <xf numFmtId="41" fontId="72" fillId="0" borderId="1" xfId="3" applyFont="1" applyFill="1" applyBorder="1"/>
    <xf numFmtId="164" fontId="16" fillId="0" borderId="1" xfId="66" quotePrefix="1" applyNumberFormat="1" applyFont="1" applyFill="1" applyBorder="1" applyAlignment="1">
      <alignment horizontal="right"/>
    </xf>
    <xf numFmtId="0" fontId="66" fillId="0" borderId="3" xfId="0" applyFont="1" applyBorder="1"/>
    <xf numFmtId="164" fontId="16" fillId="0" borderId="3" xfId="66" quotePrefix="1" applyNumberFormat="1" applyFont="1" applyFill="1" applyBorder="1" applyAlignment="1">
      <alignment horizontal="right"/>
    </xf>
    <xf numFmtId="0" fontId="42" fillId="0" borderId="3" xfId="0" applyFont="1" applyBorder="1"/>
    <xf numFmtId="164" fontId="10" fillId="0" borderId="0" xfId="18" applyNumberFormat="1" applyFont="1"/>
    <xf numFmtId="0" fontId="9" fillId="0" borderId="14" xfId="0" applyFont="1" applyBorder="1"/>
    <xf numFmtId="41" fontId="47" fillId="0" borderId="1" xfId="9" applyFont="1" applyFill="1" applyBorder="1"/>
    <xf numFmtId="0" fontId="40" fillId="0" borderId="3" xfId="0" applyFont="1" applyBorder="1"/>
    <xf numFmtId="0" fontId="38" fillId="0" borderId="1" xfId="0" applyFont="1" applyBorder="1" applyAlignment="1">
      <alignment vertical="top" wrapText="1"/>
    </xf>
    <xf numFmtId="0" fontId="66" fillId="0" borderId="2" xfId="0" applyFont="1" applyFill="1" applyBorder="1"/>
    <xf numFmtId="165" fontId="10" fillId="0" borderId="2" xfId="18" applyNumberFormat="1" applyFont="1" applyBorder="1"/>
    <xf numFmtId="165" fontId="10" fillId="0" borderId="1" xfId="18" applyNumberFormat="1" applyFont="1" applyBorder="1"/>
    <xf numFmtId="0" fontId="66" fillId="0" borderId="3" xfId="0" applyFont="1" applyFill="1" applyBorder="1"/>
    <xf numFmtId="165" fontId="10" fillId="0" borderId="3" xfId="18" applyNumberFormat="1" applyFont="1" applyBorder="1"/>
    <xf numFmtId="0" fontId="16" fillId="0" borderId="1" xfId="246" applyFont="1" applyFill="1" applyBorder="1" applyAlignment="1">
      <alignment vertical="top"/>
    </xf>
    <xf numFmtId="164" fontId="16" fillId="0" borderId="1" xfId="228" applyNumberFormat="1" applyFont="1" applyFill="1" applyBorder="1"/>
    <xf numFmtId="0" fontId="16" fillId="0" borderId="1" xfId="246" applyFont="1" applyFill="1" applyBorder="1" applyAlignment="1">
      <alignment horizontal="center"/>
    </xf>
    <xf numFmtId="0" fontId="2" fillId="0" borderId="1" xfId="239" applyFont="1" applyFill="1" applyBorder="1" applyAlignment="1" applyProtection="1">
      <alignment vertical="top"/>
    </xf>
    <xf numFmtId="41" fontId="16" fillId="0" borderId="1" xfId="9" applyFont="1" applyBorder="1"/>
    <xf numFmtId="0" fontId="82" fillId="0" borderId="3" xfId="0" applyFont="1" applyFill="1" applyBorder="1"/>
    <xf numFmtId="172" fontId="78" fillId="0" borderId="1" xfId="0" applyNumberFormat="1" applyFont="1" applyFill="1" applyBorder="1" applyAlignment="1">
      <alignment horizontal="center"/>
    </xf>
    <xf numFmtId="0" fontId="78" fillId="0" borderId="4" xfId="0" applyFont="1" applyFill="1" applyBorder="1"/>
    <xf numFmtId="164" fontId="10" fillId="0" borderId="4" xfId="18" applyNumberFormat="1" applyFont="1" applyFill="1" applyBorder="1"/>
    <xf numFmtId="164" fontId="6" fillId="0" borderId="4" xfId="18" applyNumberFormat="1" applyFont="1" applyFill="1" applyBorder="1"/>
    <xf numFmtId="15" fontId="42" fillId="0" borderId="1" xfId="0" applyNumberFormat="1" applyFont="1" applyBorder="1"/>
    <xf numFmtId="37" fontId="78" fillId="0" borderId="1" xfId="0" applyNumberFormat="1" applyFont="1" applyBorder="1" applyAlignment="1">
      <alignment horizontal="center"/>
    </xf>
    <xf numFmtId="0" fontId="36" fillId="0" borderId="2" xfId="0" applyFont="1" applyBorder="1"/>
    <xf numFmtId="0" fontId="68" fillId="0" borderId="1" xfId="0" applyFont="1" applyBorder="1"/>
    <xf numFmtId="164" fontId="10" fillId="0" borderId="1" xfId="18" applyNumberFormat="1" applyFont="1" applyBorder="1" applyAlignment="1"/>
    <xf numFmtId="41" fontId="10" fillId="0" borderId="1" xfId="3" applyFont="1" applyFill="1" applyBorder="1"/>
    <xf numFmtId="0" fontId="9" fillId="0" borderId="1" xfId="239" applyFont="1" applyFill="1" applyBorder="1" applyAlignment="1" applyProtection="1"/>
    <xf numFmtId="0" fontId="42" fillId="0" borderId="2" xfId="0" applyFont="1" applyBorder="1"/>
    <xf numFmtId="3" fontId="16" fillId="0" borderId="1" xfId="0" applyNumberFormat="1" applyFont="1" applyBorder="1"/>
    <xf numFmtId="164" fontId="10" fillId="0" borderId="1" xfId="18" applyNumberFormat="1" applyFont="1" applyBorder="1" applyAlignment="1">
      <alignment horizontal="right"/>
    </xf>
    <xf numFmtId="0" fontId="78" fillId="0" borderId="6" xfId="0" applyFont="1" applyBorder="1"/>
    <xf numFmtId="0" fontId="106" fillId="0" borderId="0" xfId="0" applyFont="1"/>
    <xf numFmtId="0" fontId="2" fillId="0" borderId="6" xfId="239" applyFont="1" applyFill="1" applyBorder="1" applyAlignment="1" applyProtection="1"/>
    <xf numFmtId="0" fontId="63" fillId="0" borderId="3" xfId="0" applyFont="1" applyBorder="1"/>
    <xf numFmtId="0" fontId="10" fillId="0" borderId="1" xfId="0" quotePrefix="1" applyFont="1" applyBorder="1" applyAlignment="1">
      <alignment horizontal="center"/>
    </xf>
    <xf numFmtId="164" fontId="16" fillId="0" borderId="1" xfId="18" applyNumberFormat="1" applyFont="1" applyFill="1" applyBorder="1" applyAlignment="1">
      <alignment horizontal="right"/>
    </xf>
    <xf numFmtId="164" fontId="10" fillId="0" borderId="2" xfId="18" applyNumberFormat="1" applyFont="1" applyFill="1" applyBorder="1"/>
    <xf numFmtId="0" fontId="63" fillId="0" borderId="2" xfId="0" applyFont="1" applyBorder="1"/>
    <xf numFmtId="164" fontId="3" fillId="0" borderId="1" xfId="18" applyNumberFormat="1" applyFont="1" applyFill="1" applyBorder="1"/>
    <xf numFmtId="164" fontId="3" fillId="0" borderId="3" xfId="18" applyNumberFormat="1" applyFont="1" applyFill="1" applyBorder="1"/>
    <xf numFmtId="43" fontId="78" fillId="0" borderId="1" xfId="18" applyFont="1" applyBorder="1"/>
    <xf numFmtId="164" fontId="89" fillId="0" borderId="1" xfId="18" applyNumberFormat="1" applyFont="1" applyBorder="1"/>
    <xf numFmtId="41" fontId="10" fillId="0" borderId="1" xfId="11" applyFont="1" applyBorder="1"/>
    <xf numFmtId="41" fontId="6" fillId="0" borderId="1" xfId="11" applyFont="1" applyBorder="1"/>
    <xf numFmtId="41" fontId="10" fillId="0" borderId="3" xfId="251" applyNumberFormat="1" applyFont="1" applyFill="1" applyBorder="1"/>
    <xf numFmtId="0" fontId="107" fillId="0" borderId="1" xfId="0" applyFont="1" applyFill="1" applyBorder="1"/>
    <xf numFmtId="41" fontId="6" fillId="0" borderId="1" xfId="2" applyFont="1" applyFill="1" applyBorder="1"/>
    <xf numFmtId="0" fontId="13" fillId="3" borderId="2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41" fontId="11" fillId="3" borderId="4" xfId="18" applyNumberFormat="1" applyFont="1" applyFill="1" applyBorder="1" applyAlignment="1">
      <alignment horizontal="center"/>
    </xf>
    <xf numFmtId="41" fontId="12" fillId="2" borderId="4" xfId="18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1" xfId="0" applyFont="1" applyFill="1" applyBorder="1"/>
    <xf numFmtId="0" fontId="43" fillId="2" borderId="3" xfId="0" applyFont="1" applyFill="1" applyBorder="1"/>
    <xf numFmtId="0" fontId="13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41" fontId="11" fillId="3" borderId="4" xfId="1" applyNumberFormat="1" applyFont="1" applyFill="1" applyBorder="1" applyAlignment="1">
      <alignment horizontal="center" vertical="center"/>
    </xf>
    <xf numFmtId="41" fontId="108" fillId="3" borderId="4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85" fillId="3" borderId="2" xfId="0" applyFont="1" applyFill="1" applyBorder="1" applyAlignment="1">
      <alignment horizontal="center" vertical="center"/>
    </xf>
    <xf numFmtId="0" fontId="85" fillId="3" borderId="1" xfId="0" applyFont="1" applyFill="1" applyBorder="1" applyAlignment="1">
      <alignment vertical="center"/>
    </xf>
    <xf numFmtId="0" fontId="85" fillId="3" borderId="3" xfId="0" applyFont="1" applyFill="1" applyBorder="1" applyAlignment="1">
      <alignment vertical="center"/>
    </xf>
    <xf numFmtId="0" fontId="7" fillId="0" borderId="0" xfId="251" applyFont="1" applyFill="1" applyAlignment="1">
      <alignment horizontal="center"/>
    </xf>
    <xf numFmtId="0" fontId="11" fillId="3" borderId="2" xfId="251" applyFont="1" applyFill="1" applyBorder="1" applyAlignment="1">
      <alignment horizontal="center" vertical="center"/>
    </xf>
    <xf numFmtId="0" fontId="11" fillId="3" borderId="1" xfId="251" applyFont="1" applyFill="1" applyBorder="1" applyAlignment="1">
      <alignment horizontal="center" vertical="center"/>
    </xf>
    <xf numFmtId="0" fontId="11" fillId="3" borderId="3" xfId="251" applyFont="1" applyFill="1" applyBorder="1" applyAlignment="1">
      <alignment horizontal="center" vertical="center"/>
    </xf>
    <xf numFmtId="0" fontId="71" fillId="3" borderId="2" xfId="251" applyFont="1" applyFill="1" applyBorder="1" applyAlignment="1">
      <alignment horizontal="center" vertical="center"/>
    </xf>
    <xf numFmtId="0" fontId="71" fillId="3" borderId="1" xfId="251" applyFont="1" applyFill="1" applyBorder="1"/>
    <xf numFmtId="0" fontId="71" fillId="3" borderId="3" xfId="251" applyFont="1" applyFill="1" applyBorder="1"/>
    <xf numFmtId="0" fontId="6" fillId="0" borderId="1" xfId="251" applyFont="1" applyFill="1" applyBorder="1" applyAlignment="1">
      <alignment horizontal="left" vertical="center" wrapText="1"/>
    </xf>
    <xf numFmtId="0" fontId="78" fillId="0" borderId="2" xfId="0" applyFont="1" applyBorder="1" applyAlignment="1">
      <alignment horizontal="center" vertical="top"/>
    </xf>
    <xf numFmtId="0" fontId="78" fillId="0" borderId="1" xfId="0" applyFont="1" applyBorder="1" applyAlignment="1">
      <alignment horizontal="center" vertical="top"/>
    </xf>
    <xf numFmtId="0" fontId="78" fillId="0" borderId="3" xfId="0" applyFont="1" applyBorder="1" applyAlignment="1">
      <alignment horizontal="center" vertical="top"/>
    </xf>
    <xf numFmtId="0" fontId="13" fillId="3" borderId="2" xfId="251" applyFont="1" applyFill="1" applyBorder="1" applyAlignment="1">
      <alignment horizontal="left" vertical="center"/>
    </xf>
    <xf numFmtId="0" fontId="13" fillId="3" borderId="1" xfId="251" applyFont="1" applyFill="1" applyBorder="1" applyAlignment="1">
      <alignment horizontal="left" vertical="center"/>
    </xf>
    <xf numFmtId="0" fontId="13" fillId="3" borderId="3" xfId="251" applyFont="1" applyFill="1" applyBorder="1" applyAlignment="1">
      <alignment horizontal="left" vertical="center"/>
    </xf>
    <xf numFmtId="41" fontId="108" fillId="3" borderId="4" xfId="18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3" fillId="3" borderId="20" xfId="0" applyFont="1" applyFill="1" applyBorder="1" applyAlignment="1">
      <alignment horizontal="center" vertical="center" wrapText="1"/>
    </xf>
    <xf numFmtId="0" fontId="25" fillId="3" borderId="21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4" fillId="3" borderId="26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18" xfId="0" applyFont="1" applyFill="1" applyBorder="1" applyAlignment="1">
      <alignment horizontal="center" vertical="center" wrapText="1"/>
    </xf>
    <xf numFmtId="0" fontId="24" fillId="3" borderId="27" xfId="0" applyFont="1" applyFill="1" applyBorder="1" applyAlignment="1">
      <alignment horizontal="center" vertical="center" wrapText="1"/>
    </xf>
    <xf numFmtId="0" fontId="13" fillId="3" borderId="28" xfId="251" applyFont="1" applyFill="1" applyBorder="1" applyAlignment="1">
      <alignment horizontal="center" vertical="center"/>
    </xf>
    <xf numFmtId="0" fontId="13" fillId="3" borderId="29" xfId="251" applyFont="1" applyFill="1" applyBorder="1" applyAlignment="1">
      <alignment horizontal="center" vertical="center"/>
    </xf>
    <xf numFmtId="0" fontId="13" fillId="3" borderId="30" xfId="251" applyFont="1" applyFill="1" applyBorder="1" applyAlignment="1">
      <alignment horizontal="center" vertical="center"/>
    </xf>
    <xf numFmtId="164" fontId="16" fillId="0" borderId="3" xfId="66" applyNumberFormat="1" applyFont="1" applyFill="1" applyBorder="1" applyAlignment="1">
      <alignment horizontal="center"/>
    </xf>
    <xf numFmtId="164" fontId="16" fillId="0" borderId="8" xfId="66" applyNumberFormat="1" applyFont="1" applyFill="1" applyBorder="1" applyAlignment="1">
      <alignment horizont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3" xfId="0" quotePrefix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vertical="top" wrapText="1"/>
    </xf>
    <xf numFmtId="0" fontId="19" fillId="0" borderId="1" xfId="0" applyFont="1" applyFill="1" applyBorder="1" applyAlignment="1">
      <alignment vertical="top" wrapText="1"/>
    </xf>
    <xf numFmtId="0" fontId="19" fillId="0" borderId="3" xfId="0" applyFont="1" applyFill="1" applyBorder="1" applyAlignment="1">
      <alignment vertical="top" wrapText="1"/>
    </xf>
    <xf numFmtId="164" fontId="27" fillId="0" borderId="1" xfId="66" quotePrefix="1" applyNumberFormat="1" applyFont="1" applyFill="1" applyBorder="1" applyAlignment="1">
      <alignment horizontal="center"/>
    </xf>
    <xf numFmtId="164" fontId="27" fillId="0" borderId="9" xfId="66" quotePrefix="1" applyNumberFormat="1" applyFont="1" applyFill="1" applyBorder="1" applyAlignment="1">
      <alignment horizontal="center"/>
    </xf>
    <xf numFmtId="164" fontId="27" fillId="0" borderId="1" xfId="66" applyNumberFormat="1" applyFont="1" applyFill="1" applyBorder="1" applyAlignment="1">
      <alignment horizontal="center"/>
    </xf>
    <xf numFmtId="164" fontId="27" fillId="0" borderId="9" xfId="66" applyNumberFormat="1" applyFont="1" applyFill="1" applyBorder="1" applyAlignment="1">
      <alignment horizontal="center"/>
    </xf>
    <xf numFmtId="164" fontId="16" fillId="0" borderId="1" xfId="238" applyNumberFormat="1" applyFont="1" applyFill="1" applyBorder="1" applyAlignment="1">
      <alignment horizontal="center" vertical="center"/>
    </xf>
    <xf numFmtId="164" fontId="16" fillId="0" borderId="1" xfId="238" applyNumberFormat="1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center" vertical="center"/>
    </xf>
    <xf numFmtId="166" fontId="19" fillId="0" borderId="3" xfId="0" applyNumberFormat="1" applyFont="1" applyFill="1" applyBorder="1" applyAlignment="1">
      <alignment horizontal="center" vertical="center"/>
    </xf>
    <xf numFmtId="0" fontId="16" fillId="0" borderId="2" xfId="0" quotePrefix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vertical="top" wrapText="1"/>
    </xf>
    <xf numFmtId="164" fontId="16" fillId="0" borderId="1" xfId="66" applyNumberFormat="1" applyFont="1" applyFill="1" applyBorder="1" applyAlignment="1">
      <alignment horizontal="center"/>
    </xf>
    <xf numFmtId="164" fontId="16" fillId="0" borderId="9" xfId="66" applyNumberFormat="1" applyFont="1" applyFill="1" applyBorder="1" applyAlignment="1">
      <alignment horizontal="center"/>
    </xf>
    <xf numFmtId="0" fontId="78" fillId="0" borderId="2" xfId="0" applyFont="1" applyFill="1" applyBorder="1" applyAlignment="1">
      <alignment horizontal="center" vertical="center" wrapText="1"/>
    </xf>
    <xf numFmtId="0" fontId="78" fillId="0" borderId="1" xfId="0" applyFont="1" applyFill="1" applyBorder="1" applyAlignment="1">
      <alignment horizontal="center" vertical="center" wrapText="1"/>
    </xf>
    <xf numFmtId="0" fontId="78" fillId="0" borderId="3" xfId="0" applyFont="1" applyFill="1" applyBorder="1" applyAlignment="1">
      <alignment horizontal="center" vertical="center" wrapText="1"/>
    </xf>
    <xf numFmtId="164" fontId="16" fillId="0" borderId="6" xfId="66" applyNumberFormat="1" applyFont="1" applyFill="1" applyBorder="1" applyAlignment="1">
      <alignment horizontal="center"/>
    </xf>
    <xf numFmtId="164" fontId="16" fillId="0" borderId="2" xfId="66" applyNumberFormat="1" applyFont="1" applyFill="1" applyBorder="1" applyAlignment="1">
      <alignment horizontal="center" vertical="center"/>
    </xf>
    <xf numFmtId="164" fontId="16" fillId="0" borderId="1" xfId="66" applyNumberFormat="1" applyFont="1" applyFill="1" applyBorder="1" applyAlignment="1">
      <alignment horizontal="center" vertical="center"/>
    </xf>
    <xf numFmtId="164" fontId="16" fillId="0" borderId="1" xfId="66" applyNumberFormat="1" applyFont="1" applyFill="1" applyBorder="1" applyAlignment="1">
      <alignment horizontal="center" wrapText="1"/>
    </xf>
    <xf numFmtId="164" fontId="16" fillId="0" borderId="3" xfId="66" applyNumberFormat="1" applyFont="1" applyFill="1" applyBorder="1" applyAlignment="1">
      <alignment horizontal="center" vertical="center"/>
    </xf>
    <xf numFmtId="41" fontId="16" fillId="0" borderId="2" xfId="0" applyNumberFormat="1" applyFont="1" applyFill="1" applyBorder="1" applyAlignment="1">
      <alignment horizontal="center"/>
    </xf>
    <xf numFmtId="41" fontId="16" fillId="0" borderId="1" xfId="0" applyNumberFormat="1" applyFont="1" applyFill="1" applyBorder="1" applyAlignment="1">
      <alignment horizontal="center"/>
    </xf>
    <xf numFmtId="164" fontId="19" fillId="0" borderId="2" xfId="66" applyNumberFormat="1" applyFont="1" applyFill="1" applyBorder="1" applyAlignment="1">
      <alignment horizontal="center"/>
    </xf>
    <xf numFmtId="3" fontId="27" fillId="0" borderId="2" xfId="66" quotePrefix="1" applyNumberFormat="1" applyFont="1" applyFill="1" applyBorder="1" applyAlignment="1">
      <alignment horizontal="center"/>
    </xf>
    <xf numFmtId="3" fontId="27" fillId="0" borderId="1" xfId="66" quotePrefix="1" applyNumberFormat="1" applyFont="1" applyFill="1" applyBorder="1" applyAlignment="1">
      <alignment horizontal="center"/>
    </xf>
    <xf numFmtId="3" fontId="27" fillId="0" borderId="3" xfId="66" quotePrefix="1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41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41" fontId="11" fillId="3" borderId="4" xfId="1" applyNumberFormat="1" applyFont="1" applyFill="1" applyBorder="1" applyAlignment="1">
      <alignment horizontal="center"/>
    </xf>
    <xf numFmtId="41" fontId="108" fillId="3" borderId="4" xfId="1" applyNumberFormat="1" applyFont="1" applyFill="1" applyBorder="1" applyAlignment="1">
      <alignment horizontal="center"/>
    </xf>
    <xf numFmtId="0" fontId="46" fillId="0" borderId="0" xfId="0" applyFont="1" applyFill="1" applyAlignment="1">
      <alignment horizontal="center" vertical="center"/>
    </xf>
    <xf numFmtId="0" fontId="85" fillId="3" borderId="1" xfId="0" applyFont="1" applyFill="1" applyBorder="1"/>
    <xf numFmtId="0" fontId="85" fillId="3" borderId="3" xfId="0" applyFont="1" applyFill="1" applyBorder="1"/>
    <xf numFmtId="164" fontId="11" fillId="3" borderId="5" xfId="18" applyNumberFormat="1" applyFont="1" applyFill="1" applyBorder="1" applyAlignment="1">
      <alignment horizontal="center"/>
    </xf>
    <xf numFmtId="164" fontId="11" fillId="3" borderId="10" xfId="18" applyNumberFormat="1" applyFont="1" applyFill="1" applyBorder="1" applyAlignment="1">
      <alignment horizontal="center"/>
    </xf>
    <xf numFmtId="164" fontId="11" fillId="3" borderId="15" xfId="18" applyNumberFormat="1" applyFont="1" applyFill="1" applyBorder="1" applyAlignment="1">
      <alignment horizontal="center"/>
    </xf>
    <xf numFmtId="164" fontId="11" fillId="3" borderId="8" xfId="18" applyNumberFormat="1" applyFont="1" applyFill="1" applyBorder="1" applyAlignment="1">
      <alignment horizontal="center"/>
    </xf>
    <xf numFmtId="164" fontId="11" fillId="3" borderId="11" xfId="18" applyNumberFormat="1" applyFont="1" applyFill="1" applyBorder="1" applyAlignment="1">
      <alignment horizontal="center"/>
    </xf>
    <xf numFmtId="164" fontId="11" fillId="3" borderId="7" xfId="18" applyNumberFormat="1" applyFont="1" applyFill="1" applyBorder="1" applyAlignment="1">
      <alignment horizontal="center"/>
    </xf>
    <xf numFmtId="164" fontId="21" fillId="3" borderId="2" xfId="18" applyNumberFormat="1" applyFont="1" applyFill="1" applyBorder="1" applyAlignment="1">
      <alignment horizontal="center" vertical="center"/>
    </xf>
    <xf numFmtId="164" fontId="21" fillId="3" borderId="1" xfId="18" applyNumberFormat="1" applyFont="1" applyFill="1" applyBorder="1" applyAlignment="1">
      <alignment horizontal="center" vertical="center"/>
    </xf>
    <xf numFmtId="164" fontId="21" fillId="3" borderId="3" xfId="18" applyNumberFormat="1" applyFont="1" applyFill="1" applyBorder="1" applyAlignment="1">
      <alignment horizontal="center" vertical="center"/>
    </xf>
    <xf numFmtId="0" fontId="94" fillId="3" borderId="2" xfId="0" applyFont="1" applyFill="1" applyBorder="1" applyAlignment="1">
      <alignment horizontal="center" vertical="center"/>
    </xf>
    <xf numFmtId="0" fontId="94" fillId="3" borderId="1" xfId="0" applyFont="1" applyFill="1" applyBorder="1"/>
    <xf numFmtId="0" fontId="94" fillId="3" borderId="3" xfId="0" applyFont="1" applyFill="1" applyBorder="1"/>
    <xf numFmtId="41" fontId="108" fillId="3" borderId="3" xfId="1" applyNumberFormat="1" applyFont="1" applyFill="1" applyBorder="1" applyAlignment="1">
      <alignment horizontal="center"/>
    </xf>
  </cellXfs>
  <cellStyles count="254">
    <cellStyle name="Comma" xfId="1" builtinId="3"/>
    <cellStyle name="Comma [0]" xfId="2" builtinId="6"/>
    <cellStyle name="Comma [0] 10" xfId="3"/>
    <cellStyle name="Comma [0] 11" xfId="4"/>
    <cellStyle name="Comma [0] 12" xfId="5"/>
    <cellStyle name="Comma [0] 14" xfId="6"/>
    <cellStyle name="Comma [0] 15" xfId="7"/>
    <cellStyle name="Comma [0] 17" xfId="8"/>
    <cellStyle name="Comma [0] 18" xfId="9"/>
    <cellStyle name="Comma [0] 18 2" xfId="10"/>
    <cellStyle name="Comma [0] 2" xfId="11"/>
    <cellStyle name="Comma [0] 23" xfId="12"/>
    <cellStyle name="Comma [0] 26" xfId="13"/>
    <cellStyle name="Comma [0] 3" xfId="14"/>
    <cellStyle name="Comma [0] 6" xfId="15"/>
    <cellStyle name="Comma [0] 8" xfId="16"/>
    <cellStyle name="Comma [0] 9" xfId="17"/>
    <cellStyle name="Comma 10" xfId="18"/>
    <cellStyle name="Comma 10 10" xfId="19"/>
    <cellStyle name="Comma 10 11" xfId="20"/>
    <cellStyle name="Comma 10 12" xfId="21"/>
    <cellStyle name="Comma 10 13" xfId="22"/>
    <cellStyle name="Comma 10 14" xfId="23"/>
    <cellStyle name="Comma 10 15" xfId="24"/>
    <cellStyle name="Comma 10 16" xfId="25"/>
    <cellStyle name="Comma 10 2" xfId="26"/>
    <cellStyle name="Comma 10 3" xfId="27"/>
    <cellStyle name="Comma 10 4" xfId="28"/>
    <cellStyle name="Comma 10 5" xfId="29"/>
    <cellStyle name="Comma 10 6" xfId="30"/>
    <cellStyle name="Comma 10 7" xfId="31"/>
    <cellStyle name="Comma 10 8" xfId="32"/>
    <cellStyle name="Comma 10 9" xfId="33"/>
    <cellStyle name="Comma 11" xfId="34"/>
    <cellStyle name="Comma 11 10" xfId="35"/>
    <cellStyle name="Comma 11 11" xfId="36"/>
    <cellStyle name="Comma 11 12" xfId="37"/>
    <cellStyle name="Comma 11 13" xfId="38"/>
    <cellStyle name="Comma 11 14" xfId="39"/>
    <cellStyle name="Comma 11 15" xfId="40"/>
    <cellStyle name="Comma 11 16" xfId="41"/>
    <cellStyle name="Comma 11 2" xfId="42"/>
    <cellStyle name="Comma 11 3" xfId="43"/>
    <cellStyle name="Comma 11 4" xfId="44"/>
    <cellStyle name="Comma 11 5" xfId="45"/>
    <cellStyle name="Comma 11 6" xfId="46"/>
    <cellStyle name="Comma 11 7" xfId="47"/>
    <cellStyle name="Comma 11 8" xfId="48"/>
    <cellStyle name="Comma 11 9" xfId="49"/>
    <cellStyle name="Comma 12" xfId="50"/>
    <cellStyle name="Comma 12 10" xfId="51"/>
    <cellStyle name="Comma 12 11" xfId="52"/>
    <cellStyle name="Comma 12 12" xfId="53"/>
    <cellStyle name="Comma 12 13" xfId="54"/>
    <cellStyle name="Comma 12 14" xfId="55"/>
    <cellStyle name="Comma 12 15" xfId="56"/>
    <cellStyle name="Comma 12 16" xfId="57"/>
    <cellStyle name="Comma 12 2" xfId="58"/>
    <cellStyle name="Comma 12 3" xfId="59"/>
    <cellStyle name="Comma 12 4" xfId="60"/>
    <cellStyle name="Comma 12 5" xfId="61"/>
    <cellStyle name="Comma 12 6" xfId="62"/>
    <cellStyle name="Comma 12 7" xfId="63"/>
    <cellStyle name="Comma 12 8" xfId="64"/>
    <cellStyle name="Comma 12 9" xfId="65"/>
    <cellStyle name="Comma 13" xfId="66"/>
    <cellStyle name="Comma 14" xfId="67"/>
    <cellStyle name="Comma 15" xfId="68"/>
    <cellStyle name="Comma 16" xfId="69"/>
    <cellStyle name="Comma 16 10" xfId="70"/>
    <cellStyle name="Comma 16 11" xfId="71"/>
    <cellStyle name="Comma 16 12" xfId="72"/>
    <cellStyle name="Comma 16 13" xfId="73"/>
    <cellStyle name="Comma 16 14" xfId="74"/>
    <cellStyle name="Comma 16 15" xfId="75"/>
    <cellStyle name="Comma 16 2" xfId="76"/>
    <cellStyle name="Comma 16 3" xfId="77"/>
    <cellStyle name="Comma 16 4" xfId="78"/>
    <cellStyle name="Comma 16 5" xfId="79"/>
    <cellStyle name="Comma 16 6" xfId="80"/>
    <cellStyle name="Comma 16 7" xfId="81"/>
    <cellStyle name="Comma 16 8" xfId="82"/>
    <cellStyle name="Comma 16 9" xfId="83"/>
    <cellStyle name="Comma 17" xfId="84"/>
    <cellStyle name="Comma 17 10" xfId="85"/>
    <cellStyle name="Comma 17 11" xfId="86"/>
    <cellStyle name="Comma 17 12" xfId="87"/>
    <cellStyle name="Comma 17 13" xfId="88"/>
    <cellStyle name="Comma 17 14" xfId="89"/>
    <cellStyle name="Comma 17 2" xfId="90"/>
    <cellStyle name="Comma 17 3" xfId="91"/>
    <cellStyle name="Comma 17 4" xfId="92"/>
    <cellStyle name="Comma 17 5" xfId="93"/>
    <cellStyle name="Comma 17 6" xfId="94"/>
    <cellStyle name="Comma 17 7" xfId="95"/>
    <cellStyle name="Comma 17 8" xfId="96"/>
    <cellStyle name="Comma 17 9" xfId="97"/>
    <cellStyle name="Comma 18" xfId="98"/>
    <cellStyle name="Comma 18 10" xfId="99"/>
    <cellStyle name="Comma 18 11" xfId="100"/>
    <cellStyle name="Comma 18 12" xfId="101"/>
    <cellStyle name="Comma 18 13" xfId="102"/>
    <cellStyle name="Comma 18 2" xfId="103"/>
    <cellStyle name="Comma 18 3" xfId="104"/>
    <cellStyle name="Comma 18 4" xfId="105"/>
    <cellStyle name="Comma 18 5" xfId="106"/>
    <cellStyle name="Comma 18 6" xfId="107"/>
    <cellStyle name="Comma 18 7" xfId="108"/>
    <cellStyle name="Comma 18 8" xfId="109"/>
    <cellStyle name="Comma 18 9" xfId="110"/>
    <cellStyle name="Comma 19" xfId="111"/>
    <cellStyle name="Comma 2" xfId="112"/>
    <cellStyle name="Comma 2 10" xfId="113"/>
    <cellStyle name="Comma 2 11" xfId="114"/>
    <cellStyle name="Comma 2 12" xfId="115"/>
    <cellStyle name="Comma 2 13" xfId="116"/>
    <cellStyle name="Comma 2 14" xfId="117"/>
    <cellStyle name="Comma 2 15" xfId="118"/>
    <cellStyle name="Comma 2 16" xfId="119"/>
    <cellStyle name="Comma 2 17" xfId="120"/>
    <cellStyle name="Comma 2 18" xfId="121"/>
    <cellStyle name="Comma 2 19" xfId="122"/>
    <cellStyle name="Comma 2 2" xfId="123"/>
    <cellStyle name="Comma 2 3" xfId="124"/>
    <cellStyle name="Comma 2 4" xfId="125"/>
    <cellStyle name="Comma 2 5" xfId="126"/>
    <cellStyle name="Comma 2 6" xfId="127"/>
    <cellStyle name="Comma 2 7" xfId="128"/>
    <cellStyle name="Comma 2 8" xfId="129"/>
    <cellStyle name="Comma 2 9" xfId="130"/>
    <cellStyle name="Comma 20" xfId="131"/>
    <cellStyle name="Comma 21" xfId="132"/>
    <cellStyle name="Comma 22" xfId="133"/>
    <cellStyle name="Comma 22 2" xfId="134"/>
    <cellStyle name="Comma 22 3" xfId="135"/>
    <cellStyle name="Comma 22 4" xfId="136"/>
    <cellStyle name="Comma 22 5" xfId="137"/>
    <cellStyle name="Comma 22 6" xfId="138"/>
    <cellStyle name="Comma 22 7" xfId="139"/>
    <cellStyle name="Comma 22 8" xfId="140"/>
    <cellStyle name="Comma 23" xfId="141"/>
    <cellStyle name="Comma 23 2" xfId="142"/>
    <cellStyle name="Comma 23 3" xfId="143"/>
    <cellStyle name="Comma 23 4" xfId="144"/>
    <cellStyle name="Comma 23 5" xfId="145"/>
    <cellStyle name="Comma 23 6" xfId="146"/>
    <cellStyle name="Comma 23 7" xfId="147"/>
    <cellStyle name="Comma 23 8" xfId="148"/>
    <cellStyle name="Comma 24" xfId="149"/>
    <cellStyle name="Comma 24 2" xfId="150"/>
    <cellStyle name="Comma 24 3" xfId="151"/>
    <cellStyle name="Comma 24 4" xfId="152"/>
    <cellStyle name="Comma 24 5" xfId="153"/>
    <cellStyle name="Comma 24 6" xfId="154"/>
    <cellStyle name="Comma 24 7" xfId="155"/>
    <cellStyle name="Comma 24 8" xfId="156"/>
    <cellStyle name="Comma 25" xfId="157"/>
    <cellStyle name="Comma 25 2" xfId="158"/>
    <cellStyle name="Comma 25 3" xfId="159"/>
    <cellStyle name="Comma 25 4" xfId="160"/>
    <cellStyle name="Comma 25 5" xfId="161"/>
    <cellStyle name="Comma 25 6" xfId="162"/>
    <cellStyle name="Comma 25 7" xfId="163"/>
    <cellStyle name="Comma 25 8" xfId="164"/>
    <cellStyle name="Comma 26" xfId="165"/>
    <cellStyle name="Comma 26 2" xfId="166"/>
    <cellStyle name="Comma 26 3" xfId="167"/>
    <cellStyle name="Comma 26 4" xfId="168"/>
    <cellStyle name="Comma 26 5" xfId="169"/>
    <cellStyle name="Comma 26 6" xfId="170"/>
    <cellStyle name="Comma 26 7" xfId="171"/>
    <cellStyle name="Comma 26 8" xfId="172"/>
    <cellStyle name="Comma 27" xfId="173"/>
    <cellStyle name="Comma 27 2" xfId="174"/>
    <cellStyle name="Comma 28" xfId="175"/>
    <cellStyle name="Comma 28 2" xfId="176"/>
    <cellStyle name="Comma 29" xfId="177"/>
    <cellStyle name="Comma 29 2" xfId="178"/>
    <cellStyle name="Comma 3" xfId="179"/>
    <cellStyle name="Comma 3 10" xfId="180"/>
    <cellStyle name="Comma 3 11" xfId="181"/>
    <cellStyle name="Comma 3 12" xfId="182"/>
    <cellStyle name="Comma 3 13" xfId="183"/>
    <cellStyle name="Comma 3 14" xfId="184"/>
    <cellStyle name="Comma 3 15" xfId="185"/>
    <cellStyle name="Comma 3 16" xfId="186"/>
    <cellStyle name="Comma 3 17" xfId="187"/>
    <cellStyle name="Comma 3 18" xfId="188"/>
    <cellStyle name="Comma 3 19" xfId="189"/>
    <cellStyle name="Comma 3 2" xfId="190"/>
    <cellStyle name="Comma 3 3" xfId="191"/>
    <cellStyle name="Comma 3 4" xfId="192"/>
    <cellStyle name="Comma 3 5" xfId="193"/>
    <cellStyle name="Comma 3 6" xfId="194"/>
    <cellStyle name="Comma 3 7" xfId="195"/>
    <cellStyle name="Comma 3 8" xfId="196"/>
    <cellStyle name="Comma 3 9" xfId="197"/>
    <cellStyle name="Comma 30" xfId="198"/>
    <cellStyle name="Comma 30 2" xfId="199"/>
    <cellStyle name="Comma 31" xfId="200"/>
    <cellStyle name="Comma 31 2" xfId="201"/>
    <cellStyle name="Comma 32" xfId="202"/>
    <cellStyle name="Comma 32 2" xfId="203"/>
    <cellStyle name="Comma 33" xfId="204"/>
    <cellStyle name="Comma 34" xfId="205"/>
    <cellStyle name="Comma 35" xfId="206"/>
    <cellStyle name="Comma 37" xfId="207"/>
    <cellStyle name="Comma 38" xfId="208"/>
    <cellStyle name="Comma 4" xfId="209"/>
    <cellStyle name="Comma 4 10" xfId="210"/>
    <cellStyle name="Comma 4 11" xfId="211"/>
    <cellStyle name="Comma 4 12" xfId="212"/>
    <cellStyle name="Comma 4 13" xfId="213"/>
    <cellStyle name="Comma 4 14" xfId="214"/>
    <cellStyle name="Comma 4 15" xfId="215"/>
    <cellStyle name="Comma 4 16" xfId="216"/>
    <cellStyle name="Comma 4 17" xfId="217"/>
    <cellStyle name="Comma 4 18" xfId="218"/>
    <cellStyle name="Comma 4 19" xfId="219"/>
    <cellStyle name="Comma 4 2" xfId="220"/>
    <cellStyle name="Comma 4 3" xfId="221"/>
    <cellStyle name="Comma 4 4" xfId="222"/>
    <cellStyle name="Comma 4 5" xfId="223"/>
    <cellStyle name="Comma 4 6" xfId="224"/>
    <cellStyle name="Comma 4 7" xfId="225"/>
    <cellStyle name="Comma 4 8" xfId="226"/>
    <cellStyle name="Comma 4 9" xfId="227"/>
    <cellStyle name="Comma 41" xfId="228"/>
    <cellStyle name="Comma 49" xfId="229"/>
    <cellStyle name="Comma 5" xfId="230"/>
    <cellStyle name="Comma 55" xfId="231"/>
    <cellStyle name="Comma 59" xfId="232"/>
    <cellStyle name="Comma 6" xfId="233"/>
    <cellStyle name="Comma 62" xfId="234"/>
    <cellStyle name="Comma 7" xfId="235"/>
    <cellStyle name="Comma 8" xfId="236"/>
    <cellStyle name="Comma 9" xfId="237"/>
    <cellStyle name="Currency" xfId="238" builtinId="4"/>
    <cellStyle name="Hyperlink" xfId="239" builtinId="8"/>
    <cellStyle name="Normal" xfId="0" builtinId="0"/>
    <cellStyle name="Normal 10" xfId="240"/>
    <cellStyle name="Normal 11" xfId="241"/>
    <cellStyle name="Normal 12" xfId="242"/>
    <cellStyle name="Normal 16" xfId="243"/>
    <cellStyle name="Normal 17" xfId="244"/>
    <cellStyle name="Normal 18" xfId="245"/>
    <cellStyle name="Normal 19" xfId="246"/>
    <cellStyle name="Normal 2" xfId="247"/>
    <cellStyle name="Normal 2 2" xfId="248"/>
    <cellStyle name="Normal 3" xfId="249"/>
    <cellStyle name="Normal 4" xfId="250"/>
    <cellStyle name="Normal 5" xfId="251"/>
    <cellStyle name="Normal 6" xfId="252"/>
    <cellStyle name="Normal_Sheet1" xfId="2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190500</xdr:colOff>
      <xdr:row>24</xdr:row>
      <xdr:rowOff>85725</xdr:rowOff>
    </xdr:to>
    <xdr:sp macro="" textlink="">
      <xdr:nvSpPr>
        <xdr:cNvPr id="3199" name="Rectangle 1"/>
        <xdr:cNvSpPr>
          <a:spLocks noChangeArrowheads="1"/>
        </xdr:cNvSpPr>
      </xdr:nvSpPr>
      <xdr:spPr bwMode="auto">
        <a:xfrm>
          <a:off x="9277350" y="4333875"/>
          <a:ext cx="1905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randwhizkelapagading.com/" TargetMode="External"/><Relationship Id="rId21" Type="http://schemas.openxmlformats.org/officeDocument/2006/relationships/hyperlink" Target="mailto:salesmarketing@jakartapremiere.santika.com" TargetMode="External"/><Relationship Id="rId42" Type="http://schemas.openxmlformats.org/officeDocument/2006/relationships/hyperlink" Target="mailto:rascheline@bsdcity.santika.com" TargetMode="External"/><Relationship Id="rId47" Type="http://schemas.openxmlformats.org/officeDocument/2006/relationships/hyperlink" Target="mailto:GlodokSMM@FaveHotels.com" TargetMode="External"/><Relationship Id="rId63" Type="http://schemas.openxmlformats.org/officeDocument/2006/relationships/hyperlink" Target="mailto:booking@pomeloteljkt.com" TargetMode="External"/><Relationship Id="rId68" Type="http://schemas.openxmlformats.org/officeDocument/2006/relationships/hyperlink" Target="http://www.sollmarinahotel.com/" TargetMode="External"/><Relationship Id="rId84" Type="http://schemas.openxmlformats.org/officeDocument/2006/relationships/hyperlink" Target="mailto:royce@artotelindonesia.com" TargetMode="External"/><Relationship Id="rId89" Type="http://schemas.openxmlformats.org/officeDocument/2006/relationships/hyperlink" Target="mailto:anyerinfo@astonhotelsasia.com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mailto:jakarta@alilahotels.com" TargetMode="External"/><Relationship Id="rId16" Type="http://schemas.openxmlformats.org/officeDocument/2006/relationships/hyperlink" Target="http://www.thekuningansuite.com/" TargetMode="External"/><Relationship Id="rId29" Type="http://schemas.openxmlformats.org/officeDocument/2006/relationships/hyperlink" Target="mailto:info@astonpluit.com" TargetMode="External"/><Relationship Id="rId107" Type="http://schemas.openxmlformats.org/officeDocument/2006/relationships/hyperlink" Target="http://www.themediahotel.com/" TargetMode="External"/><Relationship Id="rId11" Type="http://schemas.openxmlformats.org/officeDocument/2006/relationships/hyperlink" Target="http://www.sultanjakarta.com/" TargetMode="External"/><Relationship Id="rId24" Type="http://schemas.openxmlformats.org/officeDocument/2006/relationships/hyperlink" Target="mailto:ariparmawati@jakartapremiere.santika.com" TargetMode="External"/><Relationship Id="rId32" Type="http://schemas.openxmlformats.org/officeDocument/2006/relationships/hyperlink" Target="mailto:endang_ln@yahoo.com" TargetMode="External"/><Relationship Id="rId37" Type="http://schemas.openxmlformats.org/officeDocument/2006/relationships/hyperlink" Target="mailto:reservation@atletcentury.com" TargetMode="External"/><Relationship Id="rId40" Type="http://schemas.openxmlformats.org/officeDocument/2006/relationships/hyperlink" Target="mailto:selviana.zainuddin@gmail.com" TargetMode="External"/><Relationship Id="rId45" Type="http://schemas.openxmlformats.org/officeDocument/2006/relationships/hyperlink" Target="mailto:melawaismm@favehotels.com" TargetMode="External"/><Relationship Id="rId53" Type="http://schemas.openxmlformats.org/officeDocument/2006/relationships/hyperlink" Target="http://www.neohotels.com/" TargetMode="External"/><Relationship Id="rId58" Type="http://schemas.openxmlformats.org/officeDocument/2006/relationships/hyperlink" Target="mailto:manggaduasmm@neohotels.com" TargetMode="External"/><Relationship Id="rId66" Type="http://schemas.openxmlformats.org/officeDocument/2006/relationships/hyperlink" Target="http://www.favehotels.com/" TargetMode="External"/><Relationship Id="rId74" Type="http://schemas.openxmlformats.org/officeDocument/2006/relationships/hyperlink" Target="mailto:sales@griyadibluepacifichotel.tk" TargetMode="External"/><Relationship Id="rId79" Type="http://schemas.openxmlformats.org/officeDocument/2006/relationships/hyperlink" Target="mailto:reservation.jakarta@aryaduta.com" TargetMode="External"/><Relationship Id="rId87" Type="http://schemas.openxmlformats.org/officeDocument/2006/relationships/hyperlink" Target="mailto:endah.rukminar@hyatt.com" TargetMode="External"/><Relationship Id="rId102" Type="http://schemas.openxmlformats.org/officeDocument/2006/relationships/hyperlink" Target="mailto:reservation@bwmegakuningan.com" TargetMode="External"/><Relationship Id="rId110" Type="http://schemas.openxmlformats.org/officeDocument/2006/relationships/hyperlink" Target="mailto:sales.wh@iammorrissey.com" TargetMode="External"/><Relationship Id="rId5" Type="http://schemas.openxmlformats.org/officeDocument/2006/relationships/hyperlink" Target="mailto:sm1@astonmarinaancol.com" TargetMode="External"/><Relationship Id="rId61" Type="http://schemas.openxmlformats.org/officeDocument/2006/relationships/hyperlink" Target="mailto:kcha@idola.net.id" TargetMode="External"/><Relationship Id="rId82" Type="http://schemas.openxmlformats.org/officeDocument/2006/relationships/hyperlink" Target="http://www.grandcempaka.co.id/" TargetMode="External"/><Relationship Id="rId90" Type="http://schemas.openxmlformats.org/officeDocument/2006/relationships/hyperlink" Target="http://www.aston-international.com/" TargetMode="External"/><Relationship Id="rId95" Type="http://schemas.openxmlformats.org/officeDocument/2006/relationships/hyperlink" Target="http://www.thegrovesuites.com/" TargetMode="External"/><Relationship Id="rId19" Type="http://schemas.openxmlformats.org/officeDocument/2006/relationships/hyperlink" Target="http://www.cemarahotel.com/" TargetMode="External"/><Relationship Id="rId14" Type="http://schemas.openxmlformats.org/officeDocument/2006/relationships/hyperlink" Target="mailto:asti.listyani@lumirehotel.com" TargetMode="External"/><Relationship Id="rId22" Type="http://schemas.openxmlformats.org/officeDocument/2006/relationships/hyperlink" Target="mailto:bsd.city@santika.com" TargetMode="External"/><Relationship Id="rId27" Type="http://schemas.openxmlformats.org/officeDocument/2006/relationships/hyperlink" Target="mailto:bluesky@bluesky-pandurata.com" TargetMode="External"/><Relationship Id="rId30" Type="http://schemas.openxmlformats.org/officeDocument/2006/relationships/hyperlink" Target="mailto:info@thekuningansuites.com" TargetMode="External"/><Relationship Id="rId35" Type="http://schemas.openxmlformats.org/officeDocument/2006/relationships/hyperlink" Target="mailto:reservasion@atletcentury.com" TargetMode="External"/><Relationship Id="rId43" Type="http://schemas.openxmlformats.org/officeDocument/2006/relationships/hyperlink" Target="mailto:bintaropremiere@santika.com" TargetMode="External"/><Relationship Id="rId48" Type="http://schemas.openxmlformats.org/officeDocument/2006/relationships/hyperlink" Target="mailto:cililitansmm@favehotels.com" TargetMode="External"/><Relationship Id="rId56" Type="http://schemas.openxmlformats.org/officeDocument/2006/relationships/hyperlink" Target="mailto:melawaiinfo@neohotels.com" TargetMode="External"/><Relationship Id="rId64" Type="http://schemas.openxmlformats.org/officeDocument/2006/relationships/hyperlink" Target="mailto:dos@pomelotejkt.com" TargetMode="External"/><Relationship Id="rId69" Type="http://schemas.openxmlformats.org/officeDocument/2006/relationships/hyperlink" Target="mailto:se1@sollmarinahotel.com" TargetMode="External"/><Relationship Id="rId77" Type="http://schemas.openxmlformats.org/officeDocument/2006/relationships/hyperlink" Target="mailto:endus@hotelborobudur.com" TargetMode="External"/><Relationship Id="rId100" Type="http://schemas.openxmlformats.org/officeDocument/2006/relationships/hyperlink" Target="http://www.bwpremierthehive.com/" TargetMode="External"/><Relationship Id="rId105" Type="http://schemas.openxmlformats.org/officeDocument/2006/relationships/hyperlink" Target="http://www.aerowisatahotels.com/" TargetMode="External"/><Relationship Id="rId8" Type="http://schemas.openxmlformats.org/officeDocument/2006/relationships/hyperlink" Target="mailto:welcome@hotelborobudur.com" TargetMode="External"/><Relationship Id="rId51" Type="http://schemas.openxmlformats.org/officeDocument/2006/relationships/hyperlink" Target="mailto:info@AstonHotelCengkareng.com" TargetMode="External"/><Relationship Id="rId72" Type="http://schemas.openxmlformats.org/officeDocument/2006/relationships/hyperlink" Target="mailto:reservation@dcoziehotel.com" TargetMode="External"/><Relationship Id="rId80" Type="http://schemas.openxmlformats.org/officeDocument/2006/relationships/hyperlink" Target="mailto:rizky.ahmad@aryaduta.com" TargetMode="External"/><Relationship Id="rId85" Type="http://schemas.openxmlformats.org/officeDocument/2006/relationships/hyperlink" Target="mailto:reservation.thamrin@artotelindonesia.com" TargetMode="External"/><Relationship Id="rId93" Type="http://schemas.openxmlformats.org/officeDocument/2006/relationships/hyperlink" Target="http://www.simatupang.astonhotelsasia.com/" TargetMode="External"/><Relationship Id="rId98" Type="http://schemas.openxmlformats.org/officeDocument/2006/relationships/hyperlink" Target="mailto:reservation@bwmanggaduahotel.com" TargetMode="External"/><Relationship Id="rId3" Type="http://schemas.openxmlformats.org/officeDocument/2006/relationships/hyperlink" Target="http://www.alilahotels.com/" TargetMode="External"/><Relationship Id="rId12" Type="http://schemas.openxmlformats.org/officeDocument/2006/relationships/hyperlink" Target="mailto:patra-jakarta@telkom.net.id" TargetMode="External"/><Relationship Id="rId17" Type="http://schemas.openxmlformats.org/officeDocument/2006/relationships/hyperlink" Target="http://www.astonhotelcengkareng.com/" TargetMode="External"/><Relationship Id="rId25" Type="http://schemas.openxmlformats.org/officeDocument/2006/relationships/hyperlink" Target="mailto:nsusianti@panpacific.com" TargetMode="External"/><Relationship Id="rId33" Type="http://schemas.openxmlformats.org/officeDocument/2006/relationships/hyperlink" Target="mailto:linam.mphg@gmail.com" TargetMode="External"/><Relationship Id="rId38" Type="http://schemas.openxmlformats.org/officeDocument/2006/relationships/hyperlink" Target="mailto:reservation@bwgrandpalace.com" TargetMode="External"/><Relationship Id="rId46" Type="http://schemas.openxmlformats.org/officeDocument/2006/relationships/hyperlink" Target="http://www.favehotels.com/" TargetMode="External"/><Relationship Id="rId59" Type="http://schemas.openxmlformats.org/officeDocument/2006/relationships/hyperlink" Target="http://www.neohotels.com/" TargetMode="External"/><Relationship Id="rId67" Type="http://schemas.openxmlformats.org/officeDocument/2006/relationships/hyperlink" Target="mailto:info@sollmarinahotel.com" TargetMode="External"/><Relationship Id="rId103" Type="http://schemas.openxmlformats.org/officeDocument/2006/relationships/hyperlink" Target="http://www.bwmegakuningan.com/" TargetMode="External"/><Relationship Id="rId108" Type="http://schemas.openxmlformats.org/officeDocument/2006/relationships/hyperlink" Target="http://www.swiss-belhotel.com/" TargetMode="External"/><Relationship Id="rId20" Type="http://schemas.openxmlformats.org/officeDocument/2006/relationships/hyperlink" Target="mailto:patraanl@indosat.net.id" TargetMode="External"/><Relationship Id="rId41" Type="http://schemas.openxmlformats.org/officeDocument/2006/relationships/hyperlink" Target="mailto:selviana.zainuddin@millenniumjkt.com" TargetMode="External"/><Relationship Id="rId54" Type="http://schemas.openxmlformats.org/officeDocument/2006/relationships/hyperlink" Target="mailto:TendeanSMM@neohotels.com" TargetMode="External"/><Relationship Id="rId62" Type="http://schemas.openxmlformats.org/officeDocument/2006/relationships/hyperlink" Target="http://www.kartikachandra.com/" TargetMode="External"/><Relationship Id="rId70" Type="http://schemas.openxmlformats.org/officeDocument/2006/relationships/hyperlink" Target="mailto:tia@legrandeurhotels.com" TargetMode="External"/><Relationship Id="rId75" Type="http://schemas.openxmlformats.org/officeDocument/2006/relationships/hyperlink" Target="mailto:pluitinfo@favehotels.com" TargetMode="External"/><Relationship Id="rId83" Type="http://schemas.openxmlformats.org/officeDocument/2006/relationships/hyperlink" Target="mailto:happening.thamrin@artotelindonesia.com" TargetMode="External"/><Relationship Id="rId88" Type="http://schemas.openxmlformats.org/officeDocument/2006/relationships/hyperlink" Target="mailto:jakgh.reservations@hyatt.com" TargetMode="External"/><Relationship Id="rId91" Type="http://schemas.openxmlformats.org/officeDocument/2006/relationships/hyperlink" Target="mailto:sales-jakarta@tauzia.com" TargetMode="External"/><Relationship Id="rId96" Type="http://schemas.openxmlformats.org/officeDocument/2006/relationships/hyperlink" Target="mailto:reservation@bwhariston.com" TargetMode="External"/><Relationship Id="rId111" Type="http://schemas.openxmlformats.org/officeDocument/2006/relationships/hyperlink" Target="mailto:arke.i@iammorrissey.com" TargetMode="External"/><Relationship Id="rId1" Type="http://schemas.openxmlformats.org/officeDocument/2006/relationships/hyperlink" Target="http://www.lumirehotel.com/" TargetMode="External"/><Relationship Id="rId6" Type="http://schemas.openxmlformats.org/officeDocument/2006/relationships/hyperlink" Target="http://www.astonmarinaancol.com/" TargetMode="External"/><Relationship Id="rId15" Type="http://schemas.openxmlformats.org/officeDocument/2006/relationships/hyperlink" Target="mailto:srizky@alilahotels.com" TargetMode="External"/><Relationship Id="rId23" Type="http://schemas.openxmlformats.org/officeDocument/2006/relationships/hyperlink" Target="http://www.favehotels.com/" TargetMode="External"/><Relationship Id="rId28" Type="http://schemas.openxmlformats.org/officeDocument/2006/relationships/hyperlink" Target="http://www.archipelagointernational.com/" TargetMode="External"/><Relationship Id="rId36" Type="http://schemas.openxmlformats.org/officeDocument/2006/relationships/hyperlink" Target="http://www.atletcentury.com/" TargetMode="External"/><Relationship Id="rId49" Type="http://schemas.openxmlformats.org/officeDocument/2006/relationships/hyperlink" Target="mailto:GatotsubrotoInfo@favehotels.com" TargetMode="External"/><Relationship Id="rId57" Type="http://schemas.openxmlformats.org/officeDocument/2006/relationships/hyperlink" Target="http://www.neohotels.com/" TargetMode="External"/><Relationship Id="rId106" Type="http://schemas.openxmlformats.org/officeDocument/2006/relationships/hyperlink" Target="mailto:info@themediahotel.com" TargetMode="External"/><Relationship Id="rId10" Type="http://schemas.openxmlformats.org/officeDocument/2006/relationships/hyperlink" Target="mailto:hotel@sultanjakarta.com" TargetMode="External"/><Relationship Id="rId31" Type="http://schemas.openxmlformats.org/officeDocument/2006/relationships/hyperlink" Target="mailto:endang.lestari@patra-jasa.com" TargetMode="External"/><Relationship Id="rId44" Type="http://schemas.openxmlformats.org/officeDocument/2006/relationships/hyperlink" Target="mailto:ronnypriyambodo@bintaropremiere.santika.com" TargetMode="External"/><Relationship Id="rId52" Type="http://schemas.openxmlformats.org/officeDocument/2006/relationships/hyperlink" Target="mailto:CidengInfo@neohotels.com" TargetMode="External"/><Relationship Id="rId60" Type="http://schemas.openxmlformats.org/officeDocument/2006/relationships/hyperlink" Target="mailto:edyedhoy@yahoo.com" TargetMode="External"/><Relationship Id="rId65" Type="http://schemas.openxmlformats.org/officeDocument/2006/relationships/hyperlink" Target="mailto:puriindahinfo@favehotels.com" TargetMode="External"/><Relationship Id="rId73" Type="http://schemas.openxmlformats.org/officeDocument/2006/relationships/hyperlink" Target="mailto:ypningsih@gmail.com" TargetMode="External"/><Relationship Id="rId78" Type="http://schemas.openxmlformats.org/officeDocument/2006/relationships/hyperlink" Target="http://www.aryaduta.com/" TargetMode="External"/><Relationship Id="rId81" Type="http://schemas.openxmlformats.org/officeDocument/2006/relationships/hyperlink" Target="mailto:mktg_darcici@grandcempaka.co.id" TargetMode="External"/><Relationship Id="rId86" Type="http://schemas.openxmlformats.org/officeDocument/2006/relationships/hyperlink" Target="mailto:ados@discoveryhotelancol.com" TargetMode="External"/><Relationship Id="rId94" Type="http://schemas.openxmlformats.org/officeDocument/2006/relationships/hyperlink" Target="mailto:info@thegrovesuites.com" TargetMode="External"/><Relationship Id="rId99" Type="http://schemas.openxmlformats.org/officeDocument/2006/relationships/hyperlink" Target="http://www.bwmanggaduahotel.com/" TargetMode="External"/><Relationship Id="rId101" Type="http://schemas.openxmlformats.org/officeDocument/2006/relationships/hyperlink" Target="mailto:reservation@bwpremierthehive.com" TargetMode="External"/><Relationship Id="rId4" Type="http://schemas.openxmlformats.org/officeDocument/2006/relationships/hyperlink" Target="mailto:jakarta@panpacific.com" TargetMode="External"/><Relationship Id="rId9" Type="http://schemas.openxmlformats.org/officeDocument/2006/relationships/hyperlink" Target="http://www.hotelborobudur.com/" TargetMode="External"/><Relationship Id="rId13" Type="http://schemas.openxmlformats.org/officeDocument/2006/relationships/hyperlink" Target="mailto:reservation.jakarta@patra-jasa.com" TargetMode="External"/><Relationship Id="rId18" Type="http://schemas.openxmlformats.org/officeDocument/2006/relationships/hyperlink" Target="mailto:grandcemara@gmail.com" TargetMode="External"/><Relationship Id="rId39" Type="http://schemas.openxmlformats.org/officeDocument/2006/relationships/hyperlink" Target="mailto:sales.suharyono@bwgrandpalace.com" TargetMode="External"/><Relationship Id="rId109" Type="http://schemas.openxmlformats.org/officeDocument/2006/relationships/hyperlink" Target="mailto:itsiai@swiss-belhotel.com" TargetMode="External"/><Relationship Id="rId34" Type="http://schemas.openxmlformats.org/officeDocument/2006/relationships/hyperlink" Target="mailto:reservation.maxonesabang@gmail.com" TargetMode="External"/><Relationship Id="rId50" Type="http://schemas.openxmlformats.org/officeDocument/2006/relationships/hyperlink" Target="mailto:KelapaGadingInfo@favehotels.com" TargetMode="External"/><Relationship Id="rId55" Type="http://schemas.openxmlformats.org/officeDocument/2006/relationships/hyperlink" Target="http://www.neohotels.com/" TargetMode="External"/><Relationship Id="rId76" Type="http://schemas.openxmlformats.org/officeDocument/2006/relationships/hyperlink" Target="mailto:ados1@sultanjakarta.com" TargetMode="External"/><Relationship Id="rId97" Type="http://schemas.openxmlformats.org/officeDocument/2006/relationships/hyperlink" Target="http://www.bwhariston.com/" TargetMode="External"/><Relationship Id="rId104" Type="http://schemas.openxmlformats.org/officeDocument/2006/relationships/hyperlink" Target="mailto:reservation.kelapagading@whizprime.com" TargetMode="External"/><Relationship Id="rId7" Type="http://schemas.openxmlformats.org/officeDocument/2006/relationships/hyperlink" Target="mailto:reservasion@atletcentury.com" TargetMode="External"/><Relationship Id="rId71" Type="http://schemas.openxmlformats.org/officeDocument/2006/relationships/hyperlink" Target="mailto:reservation.cikini@whizhotels.com" TargetMode="External"/><Relationship Id="rId92" Type="http://schemas.openxmlformats.org/officeDocument/2006/relationships/hyperlink" Target="mailto:salesmgr6@tauzia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marketing@asmilahotel.com" TargetMode="External"/><Relationship Id="rId117" Type="http://schemas.openxmlformats.org/officeDocument/2006/relationships/hyperlink" Target="http://www.ahadiat-hotel.net/" TargetMode="External"/><Relationship Id="rId21" Type="http://schemas.openxmlformats.org/officeDocument/2006/relationships/hyperlink" Target="http://www.jayakartahotelsresorts.com/" TargetMode="External"/><Relationship Id="rId42" Type="http://schemas.openxmlformats.org/officeDocument/2006/relationships/hyperlink" Target="mailto:resv@amaroossahotel.com" TargetMode="External"/><Relationship Id="rId47" Type="http://schemas.openxmlformats.org/officeDocument/2006/relationships/hyperlink" Target="mailto:mala@kagum-hotel.com" TargetMode="External"/><Relationship Id="rId63" Type="http://schemas.openxmlformats.org/officeDocument/2006/relationships/hyperlink" Target="mailto:lisaelisa@tasikmalaya.santika.com" TargetMode="External"/><Relationship Id="rId68" Type="http://schemas.openxmlformats.org/officeDocument/2006/relationships/hyperlink" Target="http://www.favehotels.com/" TargetMode="External"/><Relationship Id="rId84" Type="http://schemas.openxmlformats.org/officeDocument/2006/relationships/hyperlink" Target="http://www.archpelago-international.com/" TargetMode="External"/><Relationship Id="rId89" Type="http://schemas.openxmlformats.org/officeDocument/2006/relationships/hyperlink" Target="mailto:reservation@palacehotel.co.id" TargetMode="External"/><Relationship Id="rId112" Type="http://schemas.openxmlformats.org/officeDocument/2006/relationships/hyperlink" Target="mailto:bandung@citradreamhotel.com" TargetMode="External"/><Relationship Id="rId16" Type="http://schemas.openxmlformats.org/officeDocument/2006/relationships/hyperlink" Target="http://www.astonbogor.com/" TargetMode="External"/><Relationship Id="rId107" Type="http://schemas.openxmlformats.org/officeDocument/2006/relationships/hyperlink" Target="mailto:salesmgr6@tauzia.com" TargetMode="External"/><Relationship Id="rId11" Type="http://schemas.openxmlformats.org/officeDocument/2006/relationships/hyperlink" Target="http://www.astontropicana.com/" TargetMode="External"/><Relationship Id="rId32" Type="http://schemas.openxmlformats.org/officeDocument/2006/relationships/hyperlink" Target="http://www.harris-festival-bandung.com/" TargetMode="External"/><Relationship Id="rId37" Type="http://schemas.openxmlformats.org/officeDocument/2006/relationships/hyperlink" Target="http://www.grandsetiabudihotel.com/" TargetMode="External"/><Relationship Id="rId53" Type="http://schemas.openxmlformats.org/officeDocument/2006/relationships/hyperlink" Target="mailto:crown_tsm@yahoo.co.id" TargetMode="External"/><Relationship Id="rId58" Type="http://schemas.openxmlformats.org/officeDocument/2006/relationships/hyperlink" Target="mailto:info@astonpasteur.com" TargetMode="External"/><Relationship Id="rId74" Type="http://schemas.openxmlformats.org/officeDocument/2006/relationships/hyperlink" Target="http://www.palacehotel.co.id/" TargetMode="External"/><Relationship Id="rId79" Type="http://schemas.openxmlformats.org/officeDocument/2006/relationships/hyperlink" Target="mailto:info@hclarityhotels.com" TargetMode="External"/><Relationship Id="rId102" Type="http://schemas.openxmlformats.org/officeDocument/2006/relationships/hyperlink" Target="mailto:CihampelasInfo@favehotels.com" TargetMode="External"/><Relationship Id="rId5" Type="http://schemas.openxmlformats.org/officeDocument/2006/relationships/hyperlink" Target="http://www.thepapandayan.com/" TargetMode="External"/><Relationship Id="rId61" Type="http://schemas.openxmlformats.org/officeDocument/2006/relationships/hyperlink" Target="mailto:ssm1@thepapandayan.com" TargetMode="External"/><Relationship Id="rId82" Type="http://schemas.openxmlformats.org/officeDocument/2006/relationships/hyperlink" Target="mailto:cirebon@citradreamhotel.com" TargetMode="External"/><Relationship Id="rId90" Type="http://schemas.openxmlformats.org/officeDocument/2006/relationships/hyperlink" Target="mailto:reservation.rab@amaroossahotel.com" TargetMode="External"/><Relationship Id="rId95" Type="http://schemas.openxmlformats.org/officeDocument/2006/relationships/hyperlink" Target="http://www.btc-hotel.com/" TargetMode="External"/><Relationship Id="rId19" Type="http://schemas.openxmlformats.org/officeDocument/2006/relationships/hyperlink" Target="mailto:Savoy@bdg.centrin.net.id" TargetMode="External"/><Relationship Id="rId14" Type="http://schemas.openxmlformats.org/officeDocument/2006/relationships/hyperlink" Target="mailto:andes.natalin@thetranshotel.com" TargetMode="External"/><Relationship Id="rId22" Type="http://schemas.openxmlformats.org/officeDocument/2006/relationships/hyperlink" Target="mailto:jhrbdg@indo.net.id" TargetMode="External"/><Relationship Id="rId27" Type="http://schemas.openxmlformats.org/officeDocument/2006/relationships/hyperlink" Target="mailto:reservation@asmilahotel.com" TargetMode="External"/><Relationship Id="rId30" Type="http://schemas.openxmlformats.org/officeDocument/2006/relationships/hyperlink" Target="http://www.santika.com/" TargetMode="External"/><Relationship Id="rId35" Type="http://schemas.openxmlformats.org/officeDocument/2006/relationships/hyperlink" Target="mailto:sales@themajestyhotel.com" TargetMode="External"/><Relationship Id="rId43" Type="http://schemas.openxmlformats.org/officeDocument/2006/relationships/hyperlink" Target="http://www.veronapalace.com/" TargetMode="External"/><Relationship Id="rId48" Type="http://schemas.openxmlformats.org/officeDocument/2006/relationships/hyperlink" Target="mailto:resevation@grand-serela.com" TargetMode="External"/><Relationship Id="rId56" Type="http://schemas.openxmlformats.org/officeDocument/2006/relationships/hyperlink" Target="mailto:info@astonbraga.com" TargetMode="External"/><Relationship Id="rId64" Type="http://schemas.openxmlformats.org/officeDocument/2006/relationships/hyperlink" Target="mailto:reservition@arion-swiss-belhotel.com" TargetMode="External"/><Relationship Id="rId69" Type="http://schemas.openxmlformats.org/officeDocument/2006/relationships/hyperlink" Target="mailto:mairysa.s@archipelagointernational.com" TargetMode="External"/><Relationship Id="rId77" Type="http://schemas.openxmlformats.org/officeDocument/2006/relationships/hyperlink" Target="http://www.padjadjaransuites.com/" TargetMode="External"/><Relationship Id="rId100" Type="http://schemas.openxmlformats.org/officeDocument/2006/relationships/hyperlink" Target="mailto:ssm1@thepapandayan.com" TargetMode="External"/><Relationship Id="rId105" Type="http://schemas.openxmlformats.org/officeDocument/2006/relationships/hyperlink" Target="mailto:salesmgr6@tauzia.com" TargetMode="External"/><Relationship Id="rId113" Type="http://schemas.openxmlformats.org/officeDocument/2006/relationships/hyperlink" Target="mailto:sangkuriang@house-bandung.com" TargetMode="External"/><Relationship Id="rId118" Type="http://schemas.openxmlformats.org/officeDocument/2006/relationships/hyperlink" Target="mailto:sales-cord@arion-swiss-belhotel.com" TargetMode="External"/><Relationship Id="rId8" Type="http://schemas.openxmlformats.org/officeDocument/2006/relationships/hyperlink" Target="mailto:dede.irwan@aerowisatahotels.com" TargetMode="External"/><Relationship Id="rId51" Type="http://schemas.openxmlformats.org/officeDocument/2006/relationships/hyperlink" Target="mailto:cirebon@santika.com" TargetMode="External"/><Relationship Id="rId72" Type="http://schemas.openxmlformats.org/officeDocument/2006/relationships/hyperlink" Target="http://www.neohotels.com/" TargetMode="External"/><Relationship Id="rId80" Type="http://schemas.openxmlformats.org/officeDocument/2006/relationships/hyperlink" Target="http://www.hclarityhotels.com/" TargetMode="External"/><Relationship Id="rId85" Type="http://schemas.openxmlformats.org/officeDocument/2006/relationships/hyperlink" Target="mailto:jababekainfo@favehotels.com" TargetMode="External"/><Relationship Id="rId93" Type="http://schemas.openxmlformats.org/officeDocument/2006/relationships/hyperlink" Target="mailto:dewi@rukunseniorliving.com" TargetMode="External"/><Relationship Id="rId98" Type="http://schemas.openxmlformats.org/officeDocument/2006/relationships/hyperlink" Target="mailto:miss.srihartati@gmail.com" TargetMode="External"/><Relationship Id="rId121" Type="http://schemas.openxmlformats.org/officeDocument/2006/relationships/hyperlink" Target="http://www.holiday-inn.com/bandungidn" TargetMode="External"/><Relationship Id="rId3" Type="http://schemas.openxmlformats.org/officeDocument/2006/relationships/hyperlink" Target="mailto:uday@padmahotelbandung.com" TargetMode="External"/><Relationship Id="rId12" Type="http://schemas.openxmlformats.org/officeDocument/2006/relationships/hyperlink" Target="http://www.favehotels.com/" TargetMode="External"/><Relationship Id="rId17" Type="http://schemas.openxmlformats.org/officeDocument/2006/relationships/hyperlink" Target="mailto:reservation@bogor.santika.com" TargetMode="External"/><Relationship Id="rId25" Type="http://schemas.openxmlformats.org/officeDocument/2006/relationships/hyperlink" Target="mailto:sales@asmilahotel.com" TargetMode="External"/><Relationship Id="rId33" Type="http://schemas.openxmlformats.org/officeDocument/2006/relationships/hyperlink" Target="mailto:reservation@golden-flower.co.id" TargetMode="External"/><Relationship Id="rId38" Type="http://schemas.openxmlformats.org/officeDocument/2006/relationships/hyperlink" Target="mailto:sales@grandsetiabudihotel.com" TargetMode="External"/><Relationship Id="rId46" Type="http://schemas.openxmlformats.org/officeDocument/2006/relationships/hyperlink" Target="mailto:reservation@malakahotel.com" TargetMode="External"/><Relationship Id="rId59" Type="http://schemas.openxmlformats.org/officeDocument/2006/relationships/hyperlink" Target="mailto:info@astoncirebon.com" TargetMode="External"/><Relationship Id="rId67" Type="http://schemas.openxmlformats.org/officeDocument/2006/relationships/hyperlink" Target="mailto:Bogorinfo@favehotels.com" TargetMode="External"/><Relationship Id="rId103" Type="http://schemas.openxmlformats.org/officeDocument/2006/relationships/hyperlink" Target="http://www.favehotels.com/" TargetMode="External"/><Relationship Id="rId108" Type="http://schemas.openxmlformats.org/officeDocument/2006/relationships/hyperlink" Target="mailto:elis_p@jayakartahotelsresorts.com" TargetMode="External"/><Relationship Id="rId116" Type="http://schemas.openxmlformats.org/officeDocument/2006/relationships/hyperlink" Target="mailto:info@ahadiat-hotel.net" TargetMode="External"/><Relationship Id="rId20" Type="http://schemas.openxmlformats.org/officeDocument/2006/relationships/hyperlink" Target="http://www.savoyhomann-hotel.com/" TargetMode="External"/><Relationship Id="rId41" Type="http://schemas.openxmlformats.org/officeDocument/2006/relationships/hyperlink" Target="http://www.amaroossahotel.com/" TargetMode="External"/><Relationship Id="rId54" Type="http://schemas.openxmlformats.org/officeDocument/2006/relationships/hyperlink" Target="mailto:agussuherman37@yohoo.co.id" TargetMode="External"/><Relationship Id="rId62" Type="http://schemas.openxmlformats.org/officeDocument/2006/relationships/hyperlink" Target="mailto:sm1@savoyhomann-hotel.com" TargetMode="External"/><Relationship Id="rId70" Type="http://schemas.openxmlformats.org/officeDocument/2006/relationships/hyperlink" Target="http://www.astoncirebon.com/" TargetMode="External"/><Relationship Id="rId75" Type="http://schemas.openxmlformats.org/officeDocument/2006/relationships/hyperlink" Target="mailto:info@palacehotel.co.id" TargetMode="External"/><Relationship Id="rId83" Type="http://schemas.openxmlformats.org/officeDocument/2006/relationships/hyperlink" Target="mailto:bekasiinfo@astonhotelsasia.com" TargetMode="External"/><Relationship Id="rId88" Type="http://schemas.openxmlformats.org/officeDocument/2006/relationships/hyperlink" Target="mailto:reservation.arnavabogor@gmail.com" TargetMode="External"/><Relationship Id="rId91" Type="http://schemas.openxmlformats.org/officeDocument/2006/relationships/hyperlink" Target="mailto:info@rukunseniorliving.com" TargetMode="External"/><Relationship Id="rId96" Type="http://schemas.openxmlformats.org/officeDocument/2006/relationships/hyperlink" Target="http://www.greenforestresort.com/" TargetMode="External"/><Relationship Id="rId111" Type="http://schemas.openxmlformats.org/officeDocument/2006/relationships/hyperlink" Target="mailto:rsv@dafam-riobandung.com" TargetMode="External"/><Relationship Id="rId1" Type="http://schemas.openxmlformats.org/officeDocument/2006/relationships/hyperlink" Target="mailto:info@preanger.aerowisata.com" TargetMode="External"/><Relationship Id="rId6" Type="http://schemas.openxmlformats.org/officeDocument/2006/relationships/hyperlink" Target="mailto:ssm@thepapandayan.com" TargetMode="External"/><Relationship Id="rId15" Type="http://schemas.openxmlformats.org/officeDocument/2006/relationships/hyperlink" Target="mailto:reservation@thetranshotel.com" TargetMode="External"/><Relationship Id="rId23" Type="http://schemas.openxmlformats.org/officeDocument/2006/relationships/hyperlink" Target="mailto:sales_bdg@jayakartahotelsresorts.com" TargetMode="External"/><Relationship Id="rId28" Type="http://schemas.openxmlformats.org/officeDocument/2006/relationships/hyperlink" Target="mailto:sales@bandung.santika.com" TargetMode="External"/><Relationship Id="rId36" Type="http://schemas.openxmlformats.org/officeDocument/2006/relationships/hyperlink" Target="http://www.themajestyhotel.com/" TargetMode="External"/><Relationship Id="rId49" Type="http://schemas.openxmlformats.org/officeDocument/2006/relationships/hyperlink" Target="mailto:info@patra-jasa.com" TargetMode="External"/><Relationship Id="rId57" Type="http://schemas.openxmlformats.org/officeDocument/2006/relationships/hyperlink" Target="mailto:info@astontropicana.com" TargetMode="External"/><Relationship Id="rId106" Type="http://schemas.openxmlformats.org/officeDocument/2006/relationships/hyperlink" Target="mailto:sales-jakarta@tauzia.com" TargetMode="External"/><Relationship Id="rId114" Type="http://schemas.openxmlformats.org/officeDocument/2006/relationships/hyperlink" Target="http://www.house-indonesia.com/" TargetMode="External"/><Relationship Id="rId119" Type="http://schemas.openxmlformats.org/officeDocument/2006/relationships/hyperlink" Target="mailto:prsbcr@swiss-belhotel.com" TargetMode="External"/><Relationship Id="rId10" Type="http://schemas.openxmlformats.org/officeDocument/2006/relationships/hyperlink" Target="http://www.astonpasteur.com/" TargetMode="External"/><Relationship Id="rId31" Type="http://schemas.openxmlformats.org/officeDocument/2006/relationships/hyperlink" Target="mailto:res@harris-festival-bandung.com" TargetMode="External"/><Relationship Id="rId44" Type="http://schemas.openxmlformats.org/officeDocument/2006/relationships/hyperlink" Target="mailto:reservation@veronapalace.com" TargetMode="External"/><Relationship Id="rId52" Type="http://schemas.openxmlformats.org/officeDocument/2006/relationships/hyperlink" Target="mailto:tasikmalaya@santika.com" TargetMode="External"/><Relationship Id="rId60" Type="http://schemas.openxmlformats.org/officeDocument/2006/relationships/hyperlink" Target="mailto:bogor@santika.com" TargetMode="External"/><Relationship Id="rId65" Type="http://schemas.openxmlformats.org/officeDocument/2006/relationships/hyperlink" Target="mailto:gcr@grandcempakagroup.com" TargetMode="External"/><Relationship Id="rId73" Type="http://schemas.openxmlformats.org/officeDocument/2006/relationships/hyperlink" Target="mailto:CihampelasInfo@favehotels.com" TargetMode="External"/><Relationship Id="rId78" Type="http://schemas.openxmlformats.org/officeDocument/2006/relationships/hyperlink" Target="mailto:royalbogor@amaroossahotel.com" TargetMode="External"/><Relationship Id="rId81" Type="http://schemas.openxmlformats.org/officeDocument/2006/relationships/hyperlink" Target="mailto:hypersquareinfo@favehotels.com" TargetMode="External"/><Relationship Id="rId86" Type="http://schemas.openxmlformats.org/officeDocument/2006/relationships/hyperlink" Target="http://www.favehotels.com/" TargetMode="External"/><Relationship Id="rId94" Type="http://schemas.openxmlformats.org/officeDocument/2006/relationships/hyperlink" Target="mailto:gm@gragehotelcirebon.co.id" TargetMode="External"/><Relationship Id="rId99" Type="http://schemas.openxmlformats.org/officeDocument/2006/relationships/hyperlink" Target="mailto:sales@bandung.santika.com" TargetMode="External"/><Relationship Id="rId101" Type="http://schemas.openxmlformats.org/officeDocument/2006/relationships/hyperlink" Target="mailto:dos@ghuniversal.com" TargetMode="External"/><Relationship Id="rId122" Type="http://schemas.openxmlformats.org/officeDocument/2006/relationships/hyperlink" Target="mailto:bchibid@bdgcentrin.net.id" TargetMode="External"/><Relationship Id="rId4" Type="http://schemas.openxmlformats.org/officeDocument/2006/relationships/hyperlink" Target="mailto:reservations@thepapandayan.com" TargetMode="External"/><Relationship Id="rId9" Type="http://schemas.openxmlformats.org/officeDocument/2006/relationships/hyperlink" Target="mailto:sm2@astonbandung.com" TargetMode="External"/><Relationship Id="rId13" Type="http://schemas.openxmlformats.org/officeDocument/2006/relationships/hyperlink" Target="http://www.favehotels.com/" TargetMode="External"/><Relationship Id="rId18" Type="http://schemas.openxmlformats.org/officeDocument/2006/relationships/hyperlink" Target="mailto:sales@bogor.santika.com" TargetMode="External"/><Relationship Id="rId39" Type="http://schemas.openxmlformats.org/officeDocument/2006/relationships/hyperlink" Target="http://www.galericiumbuleuithotel.com/" TargetMode="External"/><Relationship Id="rId109" Type="http://schemas.openxmlformats.org/officeDocument/2006/relationships/hyperlink" Target="mailto:rsv@viobandung.com" TargetMode="External"/><Relationship Id="rId34" Type="http://schemas.openxmlformats.org/officeDocument/2006/relationships/hyperlink" Target="mailto:book@banana-inn.com" TargetMode="External"/><Relationship Id="rId50" Type="http://schemas.openxmlformats.org/officeDocument/2006/relationships/hyperlink" Target="http://www.patra-jasa.com/" TargetMode="External"/><Relationship Id="rId55" Type="http://schemas.openxmlformats.org/officeDocument/2006/relationships/hyperlink" Target="mailto:salesmarketing@cirebon.santika.com" TargetMode="External"/><Relationship Id="rId76" Type="http://schemas.openxmlformats.org/officeDocument/2006/relationships/hyperlink" Target="mailto:reservation@padjadjaransuites.com" TargetMode="External"/><Relationship Id="rId97" Type="http://schemas.openxmlformats.org/officeDocument/2006/relationships/hyperlink" Target="mailto:sales@bird.co.id" TargetMode="External"/><Relationship Id="rId104" Type="http://schemas.openxmlformats.org/officeDocument/2006/relationships/hyperlink" Target="mailto:sales-jakarta@tauzia.com" TargetMode="External"/><Relationship Id="rId120" Type="http://schemas.openxmlformats.org/officeDocument/2006/relationships/hyperlink" Target="Tel:&#160;%200231)%20829%201888%20Fax:%200231)%20829%201999" TargetMode="External"/><Relationship Id="rId7" Type="http://schemas.openxmlformats.org/officeDocument/2006/relationships/hyperlink" Target="mailto:info@ghuniversal.com" TargetMode="External"/><Relationship Id="rId71" Type="http://schemas.openxmlformats.org/officeDocument/2006/relationships/hyperlink" Target="mailto:sentulsmm@neohotels.com" TargetMode="External"/><Relationship Id="rId92" Type="http://schemas.openxmlformats.org/officeDocument/2006/relationships/hyperlink" Target="mailto:evarangkuti@rukunseniorliving.com" TargetMode="External"/><Relationship Id="rId2" Type="http://schemas.openxmlformats.org/officeDocument/2006/relationships/hyperlink" Target="http://www.preanger.aerowisata.com/" TargetMode="External"/><Relationship Id="rId29" Type="http://schemas.openxmlformats.org/officeDocument/2006/relationships/hyperlink" Target="mailto:reservation@bandung.santika.com" TargetMode="External"/><Relationship Id="rId24" Type="http://schemas.openxmlformats.org/officeDocument/2006/relationships/hyperlink" Target="mailto:marketing@marbellabandung.com" TargetMode="External"/><Relationship Id="rId40" Type="http://schemas.openxmlformats.org/officeDocument/2006/relationships/hyperlink" Target="mailto:sales@galericiumbuleuithotel.com" TargetMode="External"/><Relationship Id="rId45" Type="http://schemas.openxmlformats.org/officeDocument/2006/relationships/hyperlink" Target="http://www.malakahotel.com/" TargetMode="External"/><Relationship Id="rId66" Type="http://schemas.openxmlformats.org/officeDocument/2006/relationships/hyperlink" Target="mailto:ismail@grandcempakagroup.com" TargetMode="External"/><Relationship Id="rId87" Type="http://schemas.openxmlformats.org/officeDocument/2006/relationships/hyperlink" Target="http://www.arnavabogorhotel.com/" TargetMode="External"/><Relationship Id="rId110" Type="http://schemas.openxmlformats.org/officeDocument/2006/relationships/hyperlink" Target="mailto:lia@dafamhotels.com" TargetMode="External"/><Relationship Id="rId115" Type="http://schemas.openxmlformats.org/officeDocument/2006/relationships/hyperlink" Target="http://www.vhotelresidenc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sv@dafampekanbaru.com" TargetMode="External"/><Relationship Id="rId13" Type="http://schemas.openxmlformats.org/officeDocument/2006/relationships/hyperlink" Target="mailto:sales@harris-batam-center.com" TargetMode="External"/><Relationship Id="rId18" Type="http://schemas.openxmlformats.org/officeDocument/2006/relationships/hyperlink" Target="mailto:info@grandastonmedan.com" TargetMode="External"/><Relationship Id="rId3" Type="http://schemas.openxmlformats.org/officeDocument/2006/relationships/hyperlink" Target="http://www.astonpalembang/" TargetMode="External"/><Relationship Id="rId7" Type="http://schemas.openxmlformats.org/officeDocument/2006/relationships/hyperlink" Target="http://www.astonjambi.com/" TargetMode="External"/><Relationship Id="rId12" Type="http://schemas.openxmlformats.org/officeDocument/2006/relationships/hyperlink" Target="mailto:info@astontanjungpinang.com" TargetMode="External"/><Relationship Id="rId17" Type="http://schemas.openxmlformats.org/officeDocument/2006/relationships/hyperlink" Target="http://www.granastonmedan.com/" TargetMode="External"/><Relationship Id="rId2" Type="http://schemas.openxmlformats.org/officeDocument/2006/relationships/hyperlink" Target="http://www.aristapalembang.com/" TargetMode="External"/><Relationship Id="rId16" Type="http://schemas.openxmlformats.org/officeDocument/2006/relationships/hyperlink" Target="mailto:res.jwmedan@marriotthotels.com" TargetMode="External"/><Relationship Id="rId1" Type="http://schemas.openxmlformats.org/officeDocument/2006/relationships/hyperlink" Target="mailto:reservation@aristapalembang.com" TargetMode="External"/><Relationship Id="rId6" Type="http://schemas.openxmlformats.org/officeDocument/2006/relationships/hyperlink" Target="mailto:jambiDOS@astonhotelsasia.com" TargetMode="External"/><Relationship Id="rId11" Type="http://schemas.openxmlformats.org/officeDocument/2006/relationships/hyperlink" Target="http://www.astontanjungpinang/" TargetMode="External"/><Relationship Id="rId5" Type="http://schemas.openxmlformats.org/officeDocument/2006/relationships/hyperlink" Target="mailto:info@novotelpalembang.com" TargetMode="External"/><Relationship Id="rId15" Type="http://schemas.openxmlformats.org/officeDocument/2006/relationships/hyperlink" Target="http://www.jwmarriottmedan.com/" TargetMode="External"/><Relationship Id="rId10" Type="http://schemas.openxmlformats.org/officeDocument/2006/relationships/hyperlink" Target="http://www.astonbelitung.com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info@astonpalembang.com" TargetMode="External"/><Relationship Id="rId9" Type="http://schemas.openxmlformats.org/officeDocument/2006/relationships/hyperlink" Target="mailto:belitungados@astonhotelsasia.com" TargetMode="External"/><Relationship Id="rId14" Type="http://schemas.openxmlformats.org/officeDocument/2006/relationships/hyperlink" Target="mailto:res@harris-batam-center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reservation@ibisyogya.com" TargetMode="External"/><Relationship Id="rId18" Type="http://schemas.openxmlformats.org/officeDocument/2006/relationships/hyperlink" Target="http://www.saphirhotels.com/" TargetMode="External"/><Relationship Id="rId26" Type="http://schemas.openxmlformats.org/officeDocument/2006/relationships/hyperlink" Target="mailto:mairysa.s@archipelagointernational.com" TargetMode="External"/><Relationship Id="rId39" Type="http://schemas.openxmlformats.org/officeDocument/2006/relationships/hyperlink" Target="mailto:rsv@dafampekalongan.com" TargetMode="External"/><Relationship Id="rId21" Type="http://schemas.openxmlformats.org/officeDocument/2006/relationships/hyperlink" Target="mailto:bernadetha.andriani@hoteltentrem.com" TargetMode="External"/><Relationship Id="rId34" Type="http://schemas.openxmlformats.org/officeDocument/2006/relationships/hyperlink" Target="http://www.patra-jasa.com/semarang" TargetMode="External"/><Relationship Id="rId42" Type="http://schemas.openxmlformats.org/officeDocument/2006/relationships/hyperlink" Target="mailto:CandiInfo@NeoHotels.com" TargetMode="External"/><Relationship Id="rId47" Type="http://schemas.openxmlformats.org/officeDocument/2006/relationships/hyperlink" Target="mailto:reservation@grandartoshotel.com" TargetMode="External"/><Relationship Id="rId50" Type="http://schemas.openxmlformats.org/officeDocument/2006/relationships/hyperlink" Target="mailto:SoloBaruInfo@favehotels.com" TargetMode="External"/><Relationship Id="rId55" Type="http://schemas.openxmlformats.org/officeDocument/2006/relationships/hyperlink" Target="mailto:info@astonpurwokerto.com" TargetMode="External"/><Relationship Id="rId7" Type="http://schemas.openxmlformats.org/officeDocument/2006/relationships/hyperlink" Target="mailto:reservation@wijayakusumahotel.com" TargetMode="External"/><Relationship Id="rId12" Type="http://schemas.openxmlformats.org/officeDocument/2006/relationships/hyperlink" Target="mailto:exoff@hotelibissemarang.com" TargetMode="External"/><Relationship Id="rId17" Type="http://schemas.openxmlformats.org/officeDocument/2006/relationships/hyperlink" Target="mailto:sales@saphirhotels.com" TargetMode="External"/><Relationship Id="rId25" Type="http://schemas.openxmlformats.org/officeDocument/2006/relationships/hyperlink" Target="mailto:ados1-Ind@swiss-belhotel.com" TargetMode="External"/><Relationship Id="rId33" Type="http://schemas.openxmlformats.org/officeDocument/2006/relationships/hyperlink" Target="mailto:reservation.semarang@patra-jasa.com" TargetMode="External"/><Relationship Id="rId38" Type="http://schemas.openxmlformats.org/officeDocument/2006/relationships/hyperlink" Target="http://www.semarang.astonhotelsasia.com/" TargetMode="External"/><Relationship Id="rId46" Type="http://schemas.openxmlformats.org/officeDocument/2006/relationships/hyperlink" Target="http://www.harperhotels.com/" TargetMode="External"/><Relationship Id="rId2" Type="http://schemas.openxmlformats.org/officeDocument/2006/relationships/hyperlink" Target="mailto:info@gumayatowerhotel.com" TargetMode="External"/><Relationship Id="rId16" Type="http://schemas.openxmlformats.org/officeDocument/2006/relationships/hyperlink" Target="mailto:info@ibis-solo.com" TargetMode="External"/><Relationship Id="rId20" Type="http://schemas.openxmlformats.org/officeDocument/2006/relationships/hyperlink" Target="mailto:info@dafamhotels.com" TargetMode="External"/><Relationship Id="rId29" Type="http://schemas.openxmlformats.org/officeDocument/2006/relationships/hyperlink" Target="mailto:reservation.jogja@grandzuri.com" TargetMode="External"/><Relationship Id="rId41" Type="http://schemas.openxmlformats.org/officeDocument/2006/relationships/hyperlink" Target="mailto:hm@marlinpekalongan.com" TargetMode="External"/><Relationship Id="rId54" Type="http://schemas.openxmlformats.org/officeDocument/2006/relationships/hyperlink" Target="tel:%2B62-281%20628111" TargetMode="External"/><Relationship Id="rId1" Type="http://schemas.openxmlformats.org/officeDocument/2006/relationships/hyperlink" Target="mailto:rsv@hotelciputra-smg.com" TargetMode="External"/><Relationship Id="rId6" Type="http://schemas.openxmlformats.org/officeDocument/2006/relationships/hyperlink" Target="mailto:semarangSM2@quest-hotels.com" TargetMode="External"/><Relationship Id="rId11" Type="http://schemas.openxmlformats.org/officeDocument/2006/relationships/hyperlink" Target="mailto:info@novotelsemarang.com" TargetMode="External"/><Relationship Id="rId24" Type="http://schemas.openxmlformats.org/officeDocument/2006/relationships/hyperlink" Target="mailto:melda@grandqualityjogja.com" TargetMode="External"/><Relationship Id="rId32" Type="http://schemas.openxmlformats.org/officeDocument/2006/relationships/hyperlink" Target="mailto:Yogyakarta@citradreamhotel.com" TargetMode="External"/><Relationship Id="rId37" Type="http://schemas.openxmlformats.org/officeDocument/2006/relationships/hyperlink" Target="mailto:semaranginfo@astonhotelsasia.com" TargetMode="External"/><Relationship Id="rId40" Type="http://schemas.openxmlformats.org/officeDocument/2006/relationships/hyperlink" Target="mailto:lia@dafamhotels.com" TargetMode="External"/><Relationship Id="rId45" Type="http://schemas.openxmlformats.org/officeDocument/2006/relationships/hyperlink" Target="mailto:mangkubumiinfo@harperhotels.com" TargetMode="External"/><Relationship Id="rId53" Type="http://schemas.openxmlformats.org/officeDocument/2006/relationships/hyperlink" Target="tel:%2B62-281%20628000" TargetMode="External"/><Relationship Id="rId5" Type="http://schemas.openxmlformats.org/officeDocument/2006/relationships/hyperlink" Target="http://www.quest-hotels.com/" TargetMode="External"/><Relationship Id="rId15" Type="http://schemas.openxmlformats.org/officeDocument/2006/relationships/hyperlink" Target="mailto:reservation@ibis-solo.com" TargetMode="External"/><Relationship Id="rId23" Type="http://schemas.openxmlformats.org/officeDocument/2006/relationships/hyperlink" Target="mailto:info@grandqualityjogja.com" TargetMode="External"/><Relationship Id="rId28" Type="http://schemas.openxmlformats.org/officeDocument/2006/relationships/hyperlink" Target="mailto:rsv.dafamfortunamalioboro@yahoo.com" TargetMode="External"/><Relationship Id="rId36" Type="http://schemas.openxmlformats.org/officeDocument/2006/relationships/hyperlink" Target="mailto:syahfitrie.hamumpuni@patra-jasa.com" TargetMode="External"/><Relationship Id="rId49" Type="http://schemas.openxmlformats.org/officeDocument/2006/relationships/hyperlink" Target="mailto:KusumanegaraInfo@fevehotels.com" TargetMode="External"/><Relationship Id="rId10" Type="http://schemas.openxmlformats.org/officeDocument/2006/relationships/hyperlink" Target="mailto:jogja.diponegoro@amarishotel.com" TargetMode="External"/><Relationship Id="rId19" Type="http://schemas.openxmlformats.org/officeDocument/2006/relationships/hyperlink" Target="mailto:royalambarrukmo@santika.com" TargetMode="External"/><Relationship Id="rId31" Type="http://schemas.openxmlformats.org/officeDocument/2006/relationships/hyperlink" Target="mailto:reservation.yogyakarta@whizhotels.com" TargetMode="External"/><Relationship Id="rId44" Type="http://schemas.openxmlformats.org/officeDocument/2006/relationships/hyperlink" Target="mailto:ning.diah@sheraton.com" TargetMode="External"/><Relationship Id="rId52" Type="http://schemas.openxmlformats.org/officeDocument/2006/relationships/hyperlink" Target="http://www.favehotels.com/" TargetMode="External"/><Relationship Id="rId4" Type="http://schemas.openxmlformats.org/officeDocument/2006/relationships/hyperlink" Target="mailto:dosm@gumayatowerhotel.com" TargetMode="External"/><Relationship Id="rId9" Type="http://schemas.openxmlformats.org/officeDocument/2006/relationships/hyperlink" Target="mailto:semarang.pemuda@amarishotel.com" TargetMode="External"/><Relationship Id="rId14" Type="http://schemas.openxmlformats.org/officeDocument/2006/relationships/hyperlink" Target="mailto:gm@novotelyogya.com" TargetMode="External"/><Relationship Id="rId22" Type="http://schemas.openxmlformats.org/officeDocument/2006/relationships/hyperlink" Target="mailto:info@dafamhotels.com" TargetMode="External"/><Relationship Id="rId27" Type="http://schemas.openxmlformats.org/officeDocument/2006/relationships/hyperlink" Target="mailto:rsv@dafam-kayonsolo.com" TargetMode="External"/><Relationship Id="rId30" Type="http://schemas.openxmlformats.org/officeDocument/2006/relationships/hyperlink" Target="mailto:exsec@theroyalsurakartaheritagesolo.com" TargetMode="External"/><Relationship Id="rId35" Type="http://schemas.openxmlformats.org/officeDocument/2006/relationships/hyperlink" Target="mailto:syafitrie.hamumpuni@patra-jasa.com" TargetMode="External"/><Relationship Id="rId43" Type="http://schemas.openxmlformats.org/officeDocument/2006/relationships/hyperlink" Target="mailto:info@grandastonYogyakarta.com" TargetMode="External"/><Relationship Id="rId48" Type="http://schemas.openxmlformats.org/officeDocument/2006/relationships/hyperlink" Target="http://www.favehotels.com/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://www.wijayakusumahotel.com/" TargetMode="External"/><Relationship Id="rId51" Type="http://schemas.openxmlformats.org/officeDocument/2006/relationships/hyperlink" Target="mailto:rembanginfo@favehotels.com" TargetMode="External"/><Relationship Id="rId3" Type="http://schemas.openxmlformats.org/officeDocument/2006/relationships/hyperlink" Target="http://www.gumayatowerhotel.co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reservation@bwojhotel.com" TargetMode="External"/><Relationship Id="rId18" Type="http://schemas.openxmlformats.org/officeDocument/2006/relationships/hyperlink" Target="http://www.patra-jasa.com/" TargetMode="External"/><Relationship Id="rId26" Type="http://schemas.openxmlformats.org/officeDocument/2006/relationships/hyperlink" Target="mailto:ungasansm@astonhotelsasia.com" TargetMode="External"/><Relationship Id="rId39" Type="http://schemas.openxmlformats.org/officeDocument/2006/relationships/hyperlink" Target="mailto:salesmgr6@tauzia.com" TargetMode="External"/><Relationship Id="rId21" Type="http://schemas.openxmlformats.org/officeDocument/2006/relationships/hyperlink" Target="mailto:info@astonbali.com" TargetMode="External"/><Relationship Id="rId34" Type="http://schemas.openxmlformats.org/officeDocument/2006/relationships/hyperlink" Target="http://www.gilitrawangan.astonhotelsasia.com/" TargetMode="External"/><Relationship Id="rId42" Type="http://schemas.openxmlformats.org/officeDocument/2006/relationships/hyperlink" Target="http://www.astoninntuban.com/" TargetMode="External"/><Relationship Id="rId47" Type="http://schemas.openxmlformats.org/officeDocument/2006/relationships/hyperlink" Target="http://www.harperhotels.com/" TargetMode="External"/><Relationship Id="rId50" Type="http://schemas.openxmlformats.org/officeDocument/2006/relationships/hyperlink" Target="http://www.neohotels.com/" TargetMode="External"/><Relationship Id="rId55" Type="http://schemas.openxmlformats.org/officeDocument/2006/relationships/hyperlink" Target="http://www.neohotels.com/" TargetMode="External"/><Relationship Id="rId63" Type="http://schemas.openxmlformats.org/officeDocument/2006/relationships/hyperlink" Target="mailto:bypasskutainfo@favehotels.com" TargetMode="External"/><Relationship Id="rId68" Type="http://schemas.openxmlformats.org/officeDocument/2006/relationships/hyperlink" Target="http://www.archipelagointernational.com/" TargetMode="External"/><Relationship Id="rId7" Type="http://schemas.openxmlformats.org/officeDocument/2006/relationships/hyperlink" Target="http://www.quest-hotels.com/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://www.alanahotels.com/" TargetMode="External"/><Relationship Id="rId16" Type="http://schemas.openxmlformats.org/officeDocument/2006/relationships/hyperlink" Target="mailto:reservation@grandtrawas.com" TargetMode="External"/><Relationship Id="rId29" Type="http://schemas.openxmlformats.org/officeDocument/2006/relationships/hyperlink" Target="mailto:ados1-Ind@swiss-belhotel.com" TargetMode="External"/><Relationship Id="rId1" Type="http://schemas.openxmlformats.org/officeDocument/2006/relationships/hyperlink" Target="mailto:surabayainfo@alanahotels.com" TargetMode="External"/><Relationship Id="rId6" Type="http://schemas.openxmlformats.org/officeDocument/2006/relationships/hyperlink" Target="mailto:surabayareservationist@quest-hotels.com" TargetMode="External"/><Relationship Id="rId11" Type="http://schemas.openxmlformats.org/officeDocument/2006/relationships/hyperlink" Target="mailto:res@harris-malang.com" TargetMode="External"/><Relationship Id="rId24" Type="http://schemas.openxmlformats.org/officeDocument/2006/relationships/hyperlink" Target="http://www.astondenpasar.com/" TargetMode="External"/><Relationship Id="rId32" Type="http://schemas.openxmlformats.org/officeDocument/2006/relationships/hyperlink" Target="mailto:reservation.kuta@grandwhiz.com" TargetMode="External"/><Relationship Id="rId37" Type="http://schemas.openxmlformats.org/officeDocument/2006/relationships/hyperlink" Target="mailto:neni.karnaeni@unityhotels.com" TargetMode="External"/><Relationship Id="rId40" Type="http://schemas.openxmlformats.org/officeDocument/2006/relationships/hyperlink" Target="http://www.bwkutabeach.com/" TargetMode="External"/><Relationship Id="rId45" Type="http://schemas.openxmlformats.org/officeDocument/2006/relationships/hyperlink" Target="http://www.questhotels.com/" TargetMode="External"/><Relationship Id="rId53" Type="http://schemas.openxmlformats.org/officeDocument/2006/relationships/hyperlink" Target="http://www.neohotels.com/" TargetMode="External"/><Relationship Id="rId58" Type="http://schemas.openxmlformats.org/officeDocument/2006/relationships/hyperlink" Target="http://www.favehotels.com/" TargetMode="External"/><Relationship Id="rId66" Type="http://schemas.openxmlformats.org/officeDocument/2006/relationships/hyperlink" Target="mailto:sbh.reservation@aerowisatahotels.com" TargetMode="External"/><Relationship Id="rId5" Type="http://schemas.openxmlformats.org/officeDocument/2006/relationships/hyperlink" Target="http://www.astonhotelsasia.com/" TargetMode="External"/><Relationship Id="rId15" Type="http://schemas.openxmlformats.org/officeDocument/2006/relationships/hyperlink" Target="http://www.astonbojonegoro.com/" TargetMode="External"/><Relationship Id="rId23" Type="http://schemas.openxmlformats.org/officeDocument/2006/relationships/hyperlink" Target="mailto:mice@astonkuta.com" TargetMode="External"/><Relationship Id="rId28" Type="http://schemas.openxmlformats.org/officeDocument/2006/relationships/hyperlink" Target="mailto:reservation@swiss-belhotelbayview.com" TargetMode="External"/><Relationship Id="rId36" Type="http://schemas.openxmlformats.org/officeDocument/2006/relationships/hyperlink" Target="mailto:reservation@atanaya.com" TargetMode="External"/><Relationship Id="rId49" Type="http://schemas.openxmlformats.org/officeDocument/2006/relationships/hyperlink" Target="mailto:LegianJelantikInfo@NeoHotels.com" TargetMode="External"/><Relationship Id="rId57" Type="http://schemas.openxmlformats.org/officeDocument/2006/relationships/hyperlink" Target="mailto:GatsuBaliInfo@neohotels.com" TargetMode="External"/><Relationship Id="rId61" Type="http://schemas.openxmlformats.org/officeDocument/2006/relationships/hyperlink" Target="mailto:umalasInfo@FaveHotels.com" TargetMode="External"/><Relationship Id="rId10" Type="http://schemas.openxmlformats.org/officeDocument/2006/relationships/hyperlink" Target="http://www.favehotels.com/" TargetMode="External"/><Relationship Id="rId19" Type="http://schemas.openxmlformats.org/officeDocument/2006/relationships/hyperlink" Target="mailto:ani.kusuma@thepatrabali.com" TargetMode="External"/><Relationship Id="rId31" Type="http://schemas.openxmlformats.org/officeDocument/2006/relationships/hyperlink" Target="mailto:reservation.nusadua@grandwhiz.com" TargetMode="External"/><Relationship Id="rId44" Type="http://schemas.openxmlformats.org/officeDocument/2006/relationships/hyperlink" Target="mailto:TubanInfo@Quest-Hotels.Com" TargetMode="External"/><Relationship Id="rId52" Type="http://schemas.openxmlformats.org/officeDocument/2006/relationships/hyperlink" Target="mailto:petitengetinfo@neohotels.com" TargetMode="External"/><Relationship Id="rId60" Type="http://schemas.openxmlformats.org/officeDocument/2006/relationships/hyperlink" Target="http://www.favehotels.com/" TargetMode="External"/><Relationship Id="rId65" Type="http://schemas.openxmlformats.org/officeDocument/2006/relationships/hyperlink" Target="mailto:mairysa.s@archipelagointernational.com" TargetMode="External"/><Relationship Id="rId4" Type="http://schemas.openxmlformats.org/officeDocument/2006/relationships/hyperlink" Target="mailto:Madiuninfo@AstonHotelsasia.com" TargetMode="External"/><Relationship Id="rId9" Type="http://schemas.openxmlformats.org/officeDocument/2006/relationships/hyperlink" Target="mailto:GrahaAgungSMM@favehotels.com" TargetMode="External"/><Relationship Id="rId14" Type="http://schemas.openxmlformats.org/officeDocument/2006/relationships/hyperlink" Target="mailto:BojonegoroDOS@astonhotelsasia.com" TargetMode="External"/><Relationship Id="rId22" Type="http://schemas.openxmlformats.org/officeDocument/2006/relationships/hyperlink" Target="http://www.astonkuta.com/" TargetMode="External"/><Relationship Id="rId27" Type="http://schemas.openxmlformats.org/officeDocument/2006/relationships/hyperlink" Target="http://www.ungasan.astonhotelsasia.com/" TargetMode="External"/><Relationship Id="rId30" Type="http://schemas.openxmlformats.org/officeDocument/2006/relationships/hyperlink" Target="mailto:ados1-Ind@swiss-belhotel.com" TargetMode="External"/><Relationship Id="rId35" Type="http://schemas.openxmlformats.org/officeDocument/2006/relationships/hyperlink" Target="mailto:sales@atanaya.com" TargetMode="External"/><Relationship Id="rId43" Type="http://schemas.openxmlformats.org/officeDocument/2006/relationships/hyperlink" Target="mailto:info@astoninntuban.com" TargetMode="External"/><Relationship Id="rId48" Type="http://schemas.openxmlformats.org/officeDocument/2006/relationships/hyperlink" Target="mailto:mairysa.s@archipelagointernational.com" TargetMode="External"/><Relationship Id="rId56" Type="http://schemas.openxmlformats.org/officeDocument/2006/relationships/hyperlink" Target="http://www.neohotels.com/" TargetMode="External"/><Relationship Id="rId64" Type="http://schemas.openxmlformats.org/officeDocument/2006/relationships/hyperlink" Target="http://www.favehotels.com/" TargetMode="External"/><Relationship Id="rId69" Type="http://schemas.openxmlformats.org/officeDocument/2006/relationships/hyperlink" Target="mailto:LengkoInfo@favehotels.com" TargetMode="External"/><Relationship Id="rId8" Type="http://schemas.openxmlformats.org/officeDocument/2006/relationships/hyperlink" Target="http://www.favehotel.com/" TargetMode="External"/><Relationship Id="rId51" Type="http://schemas.openxmlformats.org/officeDocument/2006/relationships/hyperlink" Target="mailto:mairysa.s@archipelagointernational.com" TargetMode="External"/><Relationship Id="rId3" Type="http://schemas.openxmlformats.org/officeDocument/2006/relationships/hyperlink" Target="http://www.astonjember.com/" TargetMode="External"/><Relationship Id="rId12" Type="http://schemas.openxmlformats.org/officeDocument/2006/relationships/hyperlink" Target="http://www.bwojhotel.com/" TargetMode="External"/><Relationship Id="rId17" Type="http://schemas.openxmlformats.org/officeDocument/2006/relationships/hyperlink" Target="mailto:info@patra-jasa.com" TargetMode="External"/><Relationship Id="rId25" Type="http://schemas.openxmlformats.org/officeDocument/2006/relationships/hyperlink" Target="mailto:info@astonDenpasar.com" TargetMode="External"/><Relationship Id="rId33" Type="http://schemas.openxmlformats.org/officeDocument/2006/relationships/hyperlink" Target="mailto:GiliTrawanganInfo@astonhotelsasia.com" TargetMode="External"/><Relationship Id="rId38" Type="http://schemas.openxmlformats.org/officeDocument/2006/relationships/hyperlink" Target="mailto:sales-jakarta@tauzia.com" TargetMode="External"/><Relationship Id="rId46" Type="http://schemas.openxmlformats.org/officeDocument/2006/relationships/hyperlink" Target="mailto:Kutainfo@HarperHotels.com" TargetMode="External"/><Relationship Id="rId59" Type="http://schemas.openxmlformats.org/officeDocument/2006/relationships/hyperlink" Target="mailto:SeminyakInfo@favehotels.com" TargetMode="External"/><Relationship Id="rId67" Type="http://schemas.openxmlformats.org/officeDocument/2006/relationships/hyperlink" Target="mailto:kupangsm@astonhotelsasia.com" TargetMode="External"/><Relationship Id="rId20" Type="http://schemas.openxmlformats.org/officeDocument/2006/relationships/hyperlink" Target="http://www.astonbali.com/" TargetMode="External"/><Relationship Id="rId41" Type="http://schemas.openxmlformats.org/officeDocument/2006/relationships/hyperlink" Target="mailto:reservation@bwkutabeach.com" TargetMode="External"/><Relationship Id="rId54" Type="http://schemas.openxmlformats.org/officeDocument/2006/relationships/hyperlink" Target="mailto:legianinfo@noehotels.com" TargetMode="External"/><Relationship Id="rId62" Type="http://schemas.openxmlformats.org/officeDocument/2006/relationships/hyperlink" Target="http://www.favehotels.com/" TargetMode="External"/><Relationship Id="rId70" Type="http://schemas.openxmlformats.org/officeDocument/2006/relationships/hyperlink" Target="http://www.favehotel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dos1-Ind@swiss-belhotel.com" TargetMode="External"/><Relationship Id="rId13" Type="http://schemas.openxmlformats.org/officeDocument/2006/relationships/hyperlink" Target="mailto:info@astonbalikpapan.com" TargetMode="External"/><Relationship Id="rId18" Type="http://schemas.openxmlformats.org/officeDocument/2006/relationships/hyperlink" Target="mailto:rsv@granddafam-qbanjarbaru.com" TargetMode="External"/><Relationship Id="rId3" Type="http://schemas.openxmlformats.org/officeDocument/2006/relationships/hyperlink" Target="mailto:welcome@hotelborobudur.com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mailto:hgs@senyiurhotels.com" TargetMode="External"/><Relationship Id="rId12" Type="http://schemas.openxmlformats.org/officeDocument/2006/relationships/hyperlink" Target="http://www.astonbalikpapan.com/" TargetMode="External"/><Relationship Id="rId17" Type="http://schemas.openxmlformats.org/officeDocument/2006/relationships/hyperlink" Target="mailto:Banjarmasininfo@AstonHotelAsia.com" TargetMode="External"/><Relationship Id="rId2" Type="http://schemas.openxmlformats.org/officeDocument/2006/relationships/hyperlink" Target="mailto:welcome@hotelborobudur.com" TargetMode="External"/><Relationship Id="rId16" Type="http://schemas.openxmlformats.org/officeDocument/2006/relationships/hyperlink" Target="http://www.banjarmasin.astonhotelsasia.com/" TargetMode="External"/><Relationship Id="rId20" Type="http://schemas.openxmlformats.org/officeDocument/2006/relationships/hyperlink" Target="mailto:reservationist@astontanjung.com" TargetMode="External"/><Relationship Id="rId1" Type="http://schemas.openxmlformats.org/officeDocument/2006/relationships/hyperlink" Target="mailto:welcome@hotelborobudur.com" TargetMode="External"/><Relationship Id="rId6" Type="http://schemas.openxmlformats.org/officeDocument/2006/relationships/hyperlink" Target="mailto:welcome@hotelborobudur.com" TargetMode="External"/><Relationship Id="rId11" Type="http://schemas.openxmlformats.org/officeDocument/2006/relationships/hyperlink" Target="mailto:reservation@novotel-banjarmasin-airport.com" TargetMode="External"/><Relationship Id="rId5" Type="http://schemas.openxmlformats.org/officeDocument/2006/relationships/hyperlink" Target="mailto:welcome@hotelborobudur.com" TargetMode="External"/><Relationship Id="rId15" Type="http://schemas.openxmlformats.org/officeDocument/2006/relationships/hyperlink" Target="mailto:info@astonpontianak.com" TargetMode="External"/><Relationship Id="rId10" Type="http://schemas.openxmlformats.org/officeDocument/2006/relationships/hyperlink" Target="mailto:rr@mercurebanjarmasin.com" TargetMode="External"/><Relationship Id="rId19" Type="http://schemas.openxmlformats.org/officeDocument/2006/relationships/hyperlink" Target="http://www.astontanjung.com/" TargetMode="External"/><Relationship Id="rId4" Type="http://schemas.openxmlformats.org/officeDocument/2006/relationships/hyperlink" Target="mailto:welcome@hotelborobudur.com" TargetMode="External"/><Relationship Id="rId9" Type="http://schemas.openxmlformats.org/officeDocument/2006/relationships/hyperlink" Target="mailto:welcome@hotelborobudur.com" TargetMode="External"/><Relationship Id="rId14" Type="http://schemas.openxmlformats.org/officeDocument/2006/relationships/hyperlink" Target="http://www.astonpontianak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wmakassarbeach.com/" TargetMode="External"/><Relationship Id="rId13" Type="http://schemas.openxmlformats.org/officeDocument/2006/relationships/hyperlink" Target="http://www.astonmanado.com/" TargetMode="External"/><Relationship Id="rId3" Type="http://schemas.openxmlformats.org/officeDocument/2006/relationships/hyperlink" Target="mailto:makassar@santika.com" TargetMode="External"/><Relationship Id="rId7" Type="http://schemas.openxmlformats.org/officeDocument/2006/relationships/hyperlink" Target="mailto:info@astonmakassar.com" TargetMode="External"/><Relationship Id="rId12" Type="http://schemas.openxmlformats.org/officeDocument/2006/relationships/hyperlink" Target="mailto:mairysa.s@archipelagointernational.com" TargetMode="External"/><Relationship Id="rId2" Type="http://schemas.openxmlformats.org/officeDocument/2006/relationships/hyperlink" Target="http://www.swiss-belhotel.com/" TargetMode="External"/><Relationship Id="rId1" Type="http://schemas.openxmlformats.org/officeDocument/2006/relationships/hyperlink" Target="mailto:smmsbkn@swiss-belhotel.com" TargetMode="External"/><Relationship Id="rId6" Type="http://schemas.openxmlformats.org/officeDocument/2006/relationships/hyperlink" Target="http://www.astonmakassar.com/" TargetMode="External"/><Relationship Id="rId11" Type="http://schemas.openxmlformats.org/officeDocument/2006/relationships/hyperlink" Target="http://www.favehotels.com/" TargetMode="External"/><Relationship Id="rId5" Type="http://schemas.openxmlformats.org/officeDocument/2006/relationships/hyperlink" Target="http://www.lynthotel.com/" TargetMode="External"/><Relationship Id="rId10" Type="http://schemas.openxmlformats.org/officeDocument/2006/relationships/hyperlink" Target="mailto:daengtomposmm@favehotels.com" TargetMode="External"/><Relationship Id="rId4" Type="http://schemas.openxmlformats.org/officeDocument/2006/relationships/hyperlink" Target="mailto:info@lynthotel.com" TargetMode="External"/><Relationship Id="rId9" Type="http://schemas.openxmlformats.org/officeDocument/2006/relationships/hyperlink" Target="mailto:reservation@bwmakassarbeach.com" TargetMode="External"/><Relationship Id="rId14" Type="http://schemas.openxmlformats.org/officeDocument/2006/relationships/hyperlink" Target="mailto:info@astonmenado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stonambon.com/" TargetMode="External"/><Relationship Id="rId13" Type="http://schemas.openxmlformats.org/officeDocument/2006/relationships/hyperlink" Target="mailto:ados1-Ind@swiss-belhotel.com" TargetMode="External"/><Relationship Id="rId18" Type="http://schemas.openxmlformats.org/officeDocument/2006/relationships/hyperlink" Target="mailto:welcome@hotelborobudur.com" TargetMode="External"/><Relationship Id="rId3" Type="http://schemas.openxmlformats.org/officeDocument/2006/relationships/hyperlink" Target="mailto:welcome@hotelborobudur.com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mailto:sales@belainternationalhotel.com" TargetMode="External"/><Relationship Id="rId12" Type="http://schemas.openxmlformats.org/officeDocument/2006/relationships/hyperlink" Target="mailto:ados1-Ind@swiss-belhotel.com" TargetMode="External"/><Relationship Id="rId17" Type="http://schemas.openxmlformats.org/officeDocument/2006/relationships/hyperlink" Target="mailto:gmsbso@swiss-belhotel.com" TargetMode="External"/><Relationship Id="rId2" Type="http://schemas.openxmlformats.org/officeDocument/2006/relationships/hyperlink" Target="mailto:manokwari@swiss-belhotel.com" TargetMode="External"/><Relationship Id="rId16" Type="http://schemas.openxmlformats.org/officeDocument/2006/relationships/hyperlink" Target="http://www.swiss-belhotel.com/" TargetMode="External"/><Relationship Id="rId20" Type="http://schemas.openxmlformats.org/officeDocument/2006/relationships/hyperlink" Target="mailto:info@astonmanokwari.com" TargetMode="External"/><Relationship Id="rId1" Type="http://schemas.openxmlformats.org/officeDocument/2006/relationships/hyperlink" Target="mailto:Jayapura@swiss-belhotel.com" TargetMode="External"/><Relationship Id="rId6" Type="http://schemas.openxmlformats.org/officeDocument/2006/relationships/hyperlink" Target="mailto:ambon@swiss-belhotel.com" TargetMode="External"/><Relationship Id="rId11" Type="http://schemas.openxmlformats.org/officeDocument/2006/relationships/hyperlink" Target="mailto:ados1-Ind@swiss-belhotel.com" TargetMode="External"/><Relationship Id="rId5" Type="http://schemas.openxmlformats.org/officeDocument/2006/relationships/hyperlink" Target="mailto:welcome@hotelborobudur.com" TargetMode="External"/><Relationship Id="rId15" Type="http://schemas.openxmlformats.org/officeDocument/2006/relationships/hyperlink" Target="mailto:sorong@swiss-belhotel.com" TargetMode="External"/><Relationship Id="rId10" Type="http://schemas.openxmlformats.org/officeDocument/2006/relationships/hyperlink" Target="mailto:ados1-Ind@swiss-belhotel.com" TargetMode="External"/><Relationship Id="rId19" Type="http://schemas.openxmlformats.org/officeDocument/2006/relationships/hyperlink" Target="http://www.astonmanokwari.com/" TargetMode="External"/><Relationship Id="rId4" Type="http://schemas.openxmlformats.org/officeDocument/2006/relationships/hyperlink" Target="mailto:welcome@hotelborobudur.com" TargetMode="External"/><Relationship Id="rId9" Type="http://schemas.openxmlformats.org/officeDocument/2006/relationships/hyperlink" Target="mailto:info@astonambon.com" TargetMode="External"/><Relationship Id="rId14" Type="http://schemas.openxmlformats.org/officeDocument/2006/relationships/hyperlink" Target="http://www.belainternational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0"/>
  <sheetViews>
    <sheetView tabSelected="1" topLeftCell="A258" zoomScale="70" zoomScaleNormal="70" workbookViewId="0">
      <selection activeCell="B331" sqref="B331"/>
    </sheetView>
  </sheetViews>
  <sheetFormatPr defaultRowHeight="15" x14ac:dyDescent="0.25"/>
  <cols>
    <col min="1" max="1" width="4.5703125" style="513" customWidth="1"/>
    <col min="2" max="2" width="44.28515625" style="725" bestFit="1" customWidth="1"/>
    <col min="3" max="3" width="42.7109375" style="515" customWidth="1"/>
    <col min="4" max="4" width="40.5703125" style="515" bestFit="1" customWidth="1"/>
    <col min="5" max="5" width="13.85546875" style="599" bestFit="1" customWidth="1"/>
    <col min="6" max="6" width="11.5703125" style="11" bestFit="1" customWidth="1"/>
    <col min="7" max="7" width="11.85546875" style="11" bestFit="1" customWidth="1"/>
    <col min="8" max="8" width="16.85546875" style="11" bestFit="1" customWidth="1"/>
    <col min="9" max="9" width="12.7109375" style="11" bestFit="1" customWidth="1"/>
    <col min="10" max="10" width="91" style="512" customWidth="1"/>
    <col min="11" max="11" width="10.140625" style="512" customWidth="1"/>
    <col min="12" max="12" width="12.7109375" style="512" bestFit="1" customWidth="1"/>
    <col min="13" max="14" width="11" style="512" bestFit="1" customWidth="1"/>
    <col min="15" max="16384" width="9.140625" style="512"/>
  </cols>
  <sheetData>
    <row r="1" spans="1:14" ht="38.25" customHeight="1" x14ac:dyDescent="0.2">
      <c r="B1" s="1153" t="s">
        <v>1122</v>
      </c>
      <c r="C1" s="1153"/>
      <c r="D1" s="1153"/>
      <c r="E1" s="1153"/>
      <c r="F1" s="1153"/>
      <c r="G1" s="1153"/>
      <c r="H1" s="1153"/>
      <c r="I1" s="1153"/>
    </row>
    <row r="2" spans="1:14" ht="15" customHeight="1" x14ac:dyDescent="0.25"/>
    <row r="3" spans="1:14" ht="15" customHeight="1" x14ac:dyDescent="0.25">
      <c r="A3" s="1154" t="s">
        <v>1036</v>
      </c>
      <c r="B3" s="1157" t="s">
        <v>1</v>
      </c>
      <c r="C3" s="1154" t="s">
        <v>2</v>
      </c>
      <c r="D3" s="1154" t="s">
        <v>3</v>
      </c>
      <c r="E3" s="601"/>
      <c r="F3" s="1151" t="s">
        <v>120</v>
      </c>
      <c r="G3" s="1151"/>
      <c r="H3" s="1151"/>
      <c r="I3" s="1151"/>
      <c r="J3" s="1148" t="s">
        <v>4</v>
      </c>
    </row>
    <row r="4" spans="1:14" ht="15" customHeight="1" x14ac:dyDescent="0.25">
      <c r="A4" s="1155"/>
      <c r="B4" s="1158"/>
      <c r="C4" s="1155"/>
      <c r="D4" s="1155"/>
      <c r="E4" s="602" t="s">
        <v>5</v>
      </c>
      <c r="F4" s="1151" t="s">
        <v>6</v>
      </c>
      <c r="G4" s="1151"/>
      <c r="H4" s="1151"/>
      <c r="I4" s="1151"/>
      <c r="J4" s="1149"/>
    </row>
    <row r="5" spans="1:14" ht="15" customHeight="1" x14ac:dyDescent="0.25">
      <c r="A5" s="1155"/>
      <c r="B5" s="1158"/>
      <c r="C5" s="1155"/>
      <c r="D5" s="1155"/>
      <c r="E5" s="602"/>
      <c r="F5" s="1152" t="s">
        <v>176</v>
      </c>
      <c r="G5" s="1152"/>
      <c r="H5" s="1151" t="s">
        <v>8</v>
      </c>
      <c r="I5" s="1151"/>
      <c r="J5" s="1149"/>
    </row>
    <row r="6" spans="1:14" ht="15" customHeight="1" x14ac:dyDescent="0.25">
      <c r="A6" s="1156"/>
      <c r="B6" s="1159"/>
      <c r="C6" s="1156"/>
      <c r="D6" s="1156"/>
      <c r="E6" s="603"/>
      <c r="F6" s="16" t="s">
        <v>9</v>
      </c>
      <c r="G6" s="722" t="s">
        <v>10</v>
      </c>
      <c r="H6" s="18" t="s">
        <v>9</v>
      </c>
      <c r="I6" s="19" t="s">
        <v>10</v>
      </c>
      <c r="J6" s="1150"/>
    </row>
    <row r="7" spans="1:14" ht="15" customHeight="1" x14ac:dyDescent="0.2">
      <c r="A7" s="560"/>
      <c r="B7" s="726" t="s">
        <v>1123</v>
      </c>
      <c r="C7" s="22"/>
      <c r="D7" s="539"/>
      <c r="E7" s="608"/>
      <c r="F7" s="271"/>
      <c r="G7" s="271"/>
      <c r="H7" s="271"/>
      <c r="I7" s="25"/>
      <c r="J7" s="611"/>
    </row>
    <row r="8" spans="1:14" ht="15" customHeight="1" x14ac:dyDescent="0.25">
      <c r="A8" s="557"/>
      <c r="B8" s="727"/>
      <c r="C8" s="558"/>
      <c r="D8" s="558"/>
      <c r="E8" s="613"/>
      <c r="F8" s="167"/>
      <c r="G8" s="167"/>
      <c r="H8" s="167"/>
      <c r="I8" s="167"/>
      <c r="J8" s="559"/>
    </row>
    <row r="9" spans="1:14" ht="15" customHeight="1" x14ac:dyDescent="0.25">
      <c r="A9" s="560"/>
      <c r="B9" s="728" t="s">
        <v>1124</v>
      </c>
      <c r="C9" s="543" t="s">
        <v>1125</v>
      </c>
      <c r="D9" s="222" t="s">
        <v>849</v>
      </c>
      <c r="E9" s="616">
        <v>2700000</v>
      </c>
      <c r="F9" s="617"/>
      <c r="G9" s="617"/>
      <c r="H9" s="617">
        <v>1050000</v>
      </c>
      <c r="I9" s="617">
        <v>1050000</v>
      </c>
      <c r="J9" s="556" t="s">
        <v>1126</v>
      </c>
    </row>
    <row r="10" spans="1:14" ht="15" customHeight="1" x14ac:dyDescent="0.25">
      <c r="A10" s="560"/>
      <c r="B10" s="728" t="s">
        <v>177</v>
      </c>
      <c r="C10" s="543" t="s">
        <v>1127</v>
      </c>
      <c r="D10" s="222" t="s">
        <v>1128</v>
      </c>
      <c r="E10" s="616">
        <v>3120000</v>
      </c>
      <c r="F10" s="617"/>
      <c r="G10" s="617"/>
      <c r="H10" s="617">
        <v>1200000</v>
      </c>
      <c r="I10" s="617">
        <v>1200000</v>
      </c>
      <c r="J10" s="556" t="s">
        <v>1129</v>
      </c>
    </row>
    <row r="11" spans="1:14" ht="15" customHeight="1" x14ac:dyDescent="0.25">
      <c r="A11" s="560"/>
      <c r="B11" s="728"/>
      <c r="C11" s="543" t="s">
        <v>1130</v>
      </c>
      <c r="D11" s="222" t="s">
        <v>1131</v>
      </c>
      <c r="E11" s="616">
        <v>3360000</v>
      </c>
      <c r="F11" s="617"/>
      <c r="G11" s="617"/>
      <c r="H11" s="617">
        <v>1400000</v>
      </c>
      <c r="I11" s="617">
        <v>1400000</v>
      </c>
      <c r="J11" s="729" t="s">
        <v>1132</v>
      </c>
    </row>
    <row r="12" spans="1:14" ht="15" customHeight="1" x14ac:dyDescent="0.25">
      <c r="A12" s="560"/>
      <c r="B12" s="728"/>
      <c r="C12" s="543" t="s">
        <v>1133</v>
      </c>
      <c r="D12" s="222" t="s">
        <v>1134</v>
      </c>
      <c r="E12" s="616">
        <v>4080000</v>
      </c>
      <c r="F12" s="617"/>
      <c r="G12" s="617"/>
      <c r="H12" s="617">
        <v>1996000</v>
      </c>
      <c r="I12" s="617">
        <v>1996000</v>
      </c>
      <c r="J12" s="556" t="s">
        <v>1135</v>
      </c>
    </row>
    <row r="13" spans="1:14" ht="15" customHeight="1" x14ac:dyDescent="0.25">
      <c r="A13" s="560"/>
      <c r="B13" s="728"/>
      <c r="C13" s="22" t="s">
        <v>1136</v>
      </c>
      <c r="D13" s="560" t="s">
        <v>1137</v>
      </c>
      <c r="E13" s="618">
        <v>4620000</v>
      </c>
      <c r="F13" s="168"/>
      <c r="G13" s="168"/>
      <c r="H13" s="168">
        <v>2221000</v>
      </c>
      <c r="I13" s="168">
        <v>2221000</v>
      </c>
      <c r="J13" s="556" t="s">
        <v>1138</v>
      </c>
    </row>
    <row r="14" spans="1:14" ht="15" customHeight="1" x14ac:dyDescent="0.25">
      <c r="A14" s="560"/>
      <c r="B14" s="728"/>
      <c r="C14" s="22" t="s">
        <v>1139</v>
      </c>
      <c r="D14" s="560" t="s">
        <v>1140</v>
      </c>
      <c r="E14" s="618">
        <v>4620000</v>
      </c>
      <c r="F14" s="168"/>
      <c r="G14" s="168"/>
      <c r="H14" s="168">
        <v>2221000</v>
      </c>
      <c r="I14" s="168">
        <v>2221000</v>
      </c>
      <c r="J14" s="556" t="s">
        <v>1141</v>
      </c>
    </row>
    <row r="15" spans="1:14" ht="15" customHeight="1" x14ac:dyDescent="0.25">
      <c r="A15" s="560"/>
      <c r="B15" s="728"/>
      <c r="C15" s="22"/>
      <c r="D15" s="222" t="s">
        <v>1142</v>
      </c>
      <c r="E15" s="618">
        <v>5100000</v>
      </c>
      <c r="F15" s="168"/>
      <c r="G15" s="168"/>
      <c r="H15" s="168">
        <v>2342000</v>
      </c>
      <c r="I15" s="168">
        <v>2342000</v>
      </c>
      <c r="J15" s="730" t="s">
        <v>1143</v>
      </c>
      <c r="N15" s="642"/>
    </row>
    <row r="16" spans="1:14" ht="15" customHeight="1" x14ac:dyDescent="0.25">
      <c r="A16" s="560"/>
      <c r="B16" s="728"/>
      <c r="C16" s="216" t="s">
        <v>1144</v>
      </c>
      <c r="D16" s="222" t="s">
        <v>1145</v>
      </c>
      <c r="E16" s="618">
        <v>5100000</v>
      </c>
      <c r="F16" s="168"/>
      <c r="G16" s="168"/>
      <c r="H16" s="168">
        <v>2342000</v>
      </c>
      <c r="I16" s="168">
        <v>2342000</v>
      </c>
      <c r="J16" s="556"/>
      <c r="N16" s="642"/>
    </row>
    <row r="17" spans="1:14" ht="15" customHeight="1" x14ac:dyDescent="0.25">
      <c r="A17" s="560"/>
      <c r="B17" s="728"/>
      <c r="C17" s="83" t="s">
        <v>1146</v>
      </c>
      <c r="D17" s="222" t="s">
        <v>1147</v>
      </c>
      <c r="E17" s="618">
        <v>6400000</v>
      </c>
      <c r="F17" s="168"/>
      <c r="G17" s="168"/>
      <c r="H17" s="168">
        <v>2747000</v>
      </c>
      <c r="I17" s="168">
        <v>2747000</v>
      </c>
      <c r="J17" s="556"/>
      <c r="N17" s="642"/>
    </row>
    <row r="18" spans="1:14" ht="15" customHeight="1" x14ac:dyDescent="0.25">
      <c r="A18" s="560"/>
      <c r="B18" s="728"/>
      <c r="C18" s="22"/>
      <c r="D18" s="222" t="s">
        <v>1148</v>
      </c>
      <c r="E18" s="618">
        <v>6400000</v>
      </c>
      <c r="F18" s="168"/>
      <c r="G18" s="168"/>
      <c r="H18" s="168">
        <v>2747000</v>
      </c>
      <c r="I18" s="168">
        <v>2747000</v>
      </c>
      <c r="J18" s="556"/>
      <c r="N18" s="642"/>
    </row>
    <row r="19" spans="1:14" ht="15" customHeight="1" x14ac:dyDescent="0.25">
      <c r="A19" s="560"/>
      <c r="B19" s="728"/>
      <c r="C19" s="22"/>
      <c r="D19" s="222" t="s">
        <v>1149</v>
      </c>
      <c r="E19" s="618">
        <v>14096500</v>
      </c>
      <c r="F19" s="168"/>
      <c r="G19" s="168"/>
      <c r="H19" s="168">
        <v>9166000</v>
      </c>
      <c r="I19" s="168">
        <v>9166000</v>
      </c>
      <c r="J19" s="556"/>
      <c r="N19" s="642"/>
    </row>
    <row r="20" spans="1:14" ht="15" customHeight="1" x14ac:dyDescent="0.25">
      <c r="A20" s="560"/>
      <c r="B20" s="728"/>
      <c r="C20" s="22"/>
      <c r="D20" s="222" t="s">
        <v>839</v>
      </c>
      <c r="E20" s="618">
        <v>15972000</v>
      </c>
      <c r="F20" s="168"/>
      <c r="G20" s="168"/>
      <c r="H20" s="168">
        <v>10376000</v>
      </c>
      <c r="I20" s="168">
        <v>10376000</v>
      </c>
      <c r="J20" s="556"/>
      <c r="N20" s="642"/>
    </row>
    <row r="21" spans="1:14" ht="15" customHeight="1" x14ac:dyDescent="0.25">
      <c r="A21" s="620"/>
      <c r="B21" s="731"/>
      <c r="C21" s="64"/>
      <c r="D21" s="732"/>
      <c r="E21" s="622"/>
      <c r="F21" s="169"/>
      <c r="G21" s="169"/>
      <c r="H21" s="169"/>
      <c r="I21" s="169"/>
      <c r="J21" s="565"/>
    </row>
    <row r="22" spans="1:14" ht="15" customHeight="1" x14ac:dyDescent="0.25">
      <c r="A22" s="557"/>
      <c r="B22" s="727"/>
      <c r="C22" s="558"/>
      <c r="D22" s="558"/>
      <c r="E22" s="633"/>
      <c r="F22" s="167"/>
      <c r="G22" s="167"/>
      <c r="H22" s="167"/>
      <c r="I22" s="167"/>
      <c r="J22" s="559"/>
    </row>
    <row r="23" spans="1:14" ht="15" customHeight="1" x14ac:dyDescent="0.2">
      <c r="A23" s="737"/>
      <c r="B23" s="744" t="s">
        <v>1155</v>
      </c>
      <c r="C23" s="543" t="s">
        <v>1156</v>
      </c>
      <c r="D23" s="647" t="s">
        <v>1157</v>
      </c>
      <c r="E23" s="745">
        <v>200</v>
      </c>
      <c r="F23" s="92"/>
      <c r="G23" s="92"/>
      <c r="H23" s="92">
        <v>1150000</v>
      </c>
      <c r="I23" s="92">
        <v>1150000</v>
      </c>
      <c r="J23" s="556" t="s">
        <v>1152</v>
      </c>
    </row>
    <row r="24" spans="1:14" ht="15" customHeight="1" x14ac:dyDescent="0.25">
      <c r="A24" s="560"/>
      <c r="B24" s="728" t="s">
        <v>177</v>
      </c>
      <c r="C24" s="543" t="s">
        <v>1158</v>
      </c>
      <c r="D24" s="647" t="s">
        <v>1159</v>
      </c>
      <c r="E24" s="745">
        <v>220</v>
      </c>
      <c r="F24" s="92"/>
      <c r="G24" s="92"/>
      <c r="H24" s="92">
        <v>1350000</v>
      </c>
      <c r="I24" s="92">
        <v>1350000</v>
      </c>
      <c r="J24" s="556" t="s">
        <v>1160</v>
      </c>
    </row>
    <row r="25" spans="1:14" ht="15" customHeight="1" x14ac:dyDescent="0.25">
      <c r="A25" s="560"/>
      <c r="B25" s="728"/>
      <c r="C25" s="22" t="s">
        <v>1161</v>
      </c>
      <c r="D25" s="647" t="s">
        <v>1162</v>
      </c>
      <c r="E25" s="745">
        <v>250</v>
      </c>
      <c r="F25" s="92"/>
      <c r="G25" s="92"/>
      <c r="H25" s="92">
        <v>1950000</v>
      </c>
      <c r="I25" s="92">
        <v>1950000</v>
      </c>
      <c r="J25" s="556" t="s">
        <v>1150</v>
      </c>
    </row>
    <row r="26" spans="1:14" ht="15" customHeight="1" x14ac:dyDescent="0.25">
      <c r="A26" s="560"/>
      <c r="B26" s="728"/>
      <c r="C26" s="22" t="s">
        <v>1163</v>
      </c>
      <c r="D26" s="647" t="s">
        <v>1164</v>
      </c>
      <c r="E26" s="745">
        <v>250</v>
      </c>
      <c r="F26" s="92"/>
      <c r="G26" s="92"/>
      <c r="H26" s="92">
        <v>1950000</v>
      </c>
      <c r="I26" s="92">
        <v>1950000</v>
      </c>
      <c r="J26" s="556" t="s">
        <v>1154</v>
      </c>
    </row>
    <row r="27" spans="1:14" ht="15" customHeight="1" x14ac:dyDescent="0.25">
      <c r="A27" s="560"/>
      <c r="B27" s="728"/>
      <c r="D27" s="647" t="s">
        <v>1165</v>
      </c>
      <c r="E27" s="745">
        <v>350</v>
      </c>
      <c r="F27" s="92"/>
      <c r="G27" s="92"/>
      <c r="H27" s="92">
        <v>2550000</v>
      </c>
      <c r="I27" s="92">
        <v>2550000</v>
      </c>
      <c r="J27" s="730" t="s">
        <v>1166</v>
      </c>
    </row>
    <row r="28" spans="1:14" ht="15" customHeight="1" x14ac:dyDescent="0.25">
      <c r="A28" s="560"/>
      <c r="B28" s="728"/>
      <c r="C28" s="539" t="s">
        <v>1167</v>
      </c>
      <c r="D28" s="647" t="s">
        <v>1168</v>
      </c>
      <c r="E28" s="745">
        <v>750</v>
      </c>
      <c r="F28" s="92"/>
      <c r="G28" s="92"/>
      <c r="H28" s="92">
        <v>5100000</v>
      </c>
      <c r="I28" s="92">
        <v>5100000</v>
      </c>
      <c r="J28" s="556"/>
    </row>
    <row r="29" spans="1:14" ht="15" customHeight="1" x14ac:dyDescent="0.25">
      <c r="A29" s="560"/>
      <c r="B29" s="728"/>
      <c r="C29" s="83" t="s">
        <v>1169</v>
      </c>
      <c r="D29" s="539"/>
      <c r="E29" s="746" t="s">
        <v>181</v>
      </c>
      <c r="F29" s="168"/>
      <c r="G29" s="168"/>
      <c r="H29" s="168"/>
      <c r="I29" s="168"/>
      <c r="J29" s="556"/>
    </row>
    <row r="30" spans="1:14" ht="15" customHeight="1" x14ac:dyDescent="0.25">
      <c r="A30" s="560"/>
      <c r="B30" s="728"/>
      <c r="C30" s="539"/>
      <c r="D30" s="647"/>
      <c r="E30" s="743"/>
      <c r="F30" s="92"/>
      <c r="G30" s="92"/>
      <c r="H30" s="92"/>
      <c r="I30" s="168"/>
      <c r="J30" s="556"/>
    </row>
    <row r="31" spans="1:14" ht="15" customHeight="1" x14ac:dyDescent="0.25">
      <c r="A31" s="560"/>
      <c r="B31" s="728"/>
      <c r="C31" s="539"/>
      <c r="D31" s="647"/>
      <c r="E31" s="743"/>
      <c r="F31" s="741"/>
      <c r="G31" s="168"/>
      <c r="H31" s="168"/>
      <c r="I31" s="168"/>
      <c r="J31" s="556"/>
    </row>
    <row r="32" spans="1:14" ht="15" customHeight="1" x14ac:dyDescent="0.25">
      <c r="A32" s="560"/>
      <c r="B32" s="728"/>
      <c r="C32" s="539"/>
      <c r="D32" s="647"/>
      <c r="E32" s="743"/>
      <c r="F32" s="168"/>
      <c r="G32" s="168"/>
      <c r="H32" s="168"/>
      <c r="I32" s="168"/>
      <c r="J32" s="556"/>
    </row>
    <row r="33" spans="1:10" ht="15" customHeight="1" x14ac:dyDescent="0.25">
      <c r="A33" s="561"/>
      <c r="B33" s="739"/>
      <c r="C33" s="563"/>
      <c r="D33" s="648"/>
      <c r="E33" s="649"/>
      <c r="F33" s="169"/>
      <c r="G33" s="169"/>
      <c r="H33" s="169"/>
      <c r="I33" s="169"/>
      <c r="J33" s="565"/>
    </row>
    <row r="34" spans="1:10" ht="15" customHeight="1" x14ac:dyDescent="0.25">
      <c r="A34" s="557"/>
      <c r="B34" s="727"/>
      <c r="C34" s="558"/>
      <c r="D34" s="557"/>
      <c r="E34" s="613"/>
      <c r="F34" s="90"/>
      <c r="G34" s="90"/>
      <c r="H34" s="90"/>
      <c r="I34" s="90"/>
      <c r="J34" s="559"/>
    </row>
    <row r="35" spans="1:10" ht="15" customHeight="1" x14ac:dyDescent="0.25">
      <c r="A35" s="560"/>
      <c r="B35" s="728" t="s">
        <v>1171</v>
      </c>
      <c r="C35" s="539" t="s">
        <v>1172</v>
      </c>
      <c r="D35" s="560" t="s">
        <v>14</v>
      </c>
      <c r="E35" s="618">
        <v>2180000</v>
      </c>
      <c r="F35" s="92"/>
      <c r="G35" s="92"/>
      <c r="H35" s="168">
        <v>1100000</v>
      </c>
      <c r="I35" s="168">
        <v>1100000</v>
      </c>
      <c r="J35" s="556" t="s">
        <v>1152</v>
      </c>
    </row>
    <row r="36" spans="1:10" ht="15" customHeight="1" x14ac:dyDescent="0.25">
      <c r="A36" s="560"/>
      <c r="B36" s="728" t="s">
        <v>177</v>
      </c>
      <c r="C36" s="539" t="s">
        <v>1173</v>
      </c>
      <c r="D36" s="560" t="s">
        <v>18</v>
      </c>
      <c r="E36" s="618">
        <v>2550000</v>
      </c>
      <c r="F36" s="92"/>
      <c r="G36" s="92"/>
      <c r="H36" s="168">
        <v>1250000</v>
      </c>
      <c r="I36" s="168">
        <v>1250000</v>
      </c>
      <c r="J36" s="556" t="s">
        <v>736</v>
      </c>
    </row>
    <row r="37" spans="1:10" ht="15" customHeight="1" x14ac:dyDescent="0.25">
      <c r="A37" s="560"/>
      <c r="B37" s="728"/>
      <c r="C37" s="539" t="s">
        <v>1174</v>
      </c>
      <c r="D37" s="560" t="s">
        <v>854</v>
      </c>
      <c r="E37" s="618">
        <v>3145000</v>
      </c>
      <c r="F37" s="92"/>
      <c r="G37" s="92"/>
      <c r="H37" s="168">
        <v>1650000</v>
      </c>
      <c r="I37" s="168">
        <v>1650000</v>
      </c>
      <c r="J37" s="556" t="s">
        <v>1150</v>
      </c>
    </row>
    <row r="38" spans="1:10" ht="15" customHeight="1" x14ac:dyDescent="0.25">
      <c r="A38" s="560"/>
      <c r="B38" s="728"/>
      <c r="C38" s="539"/>
      <c r="D38" s="560" t="s">
        <v>1175</v>
      </c>
      <c r="E38" s="618">
        <v>3755000</v>
      </c>
      <c r="F38" s="92"/>
      <c r="G38" s="92"/>
      <c r="H38" s="168">
        <v>1800000</v>
      </c>
      <c r="I38" s="168">
        <v>1800000</v>
      </c>
      <c r="J38" s="556" t="s">
        <v>1176</v>
      </c>
    </row>
    <row r="39" spans="1:10" ht="15" customHeight="1" x14ac:dyDescent="0.25">
      <c r="A39" s="560"/>
      <c r="B39" s="728"/>
      <c r="C39" s="539" t="s">
        <v>1177</v>
      </c>
      <c r="D39" s="560" t="s">
        <v>376</v>
      </c>
      <c r="E39" s="618">
        <v>4115000</v>
      </c>
      <c r="F39" s="92"/>
      <c r="G39" s="92"/>
      <c r="H39" s="168">
        <v>2140000</v>
      </c>
      <c r="I39" s="168">
        <v>2140000</v>
      </c>
      <c r="J39" s="556" t="s">
        <v>1151</v>
      </c>
    </row>
    <row r="40" spans="1:10" ht="15" customHeight="1" x14ac:dyDescent="0.25">
      <c r="A40" s="560"/>
      <c r="B40" s="728"/>
      <c r="C40" s="539" t="s">
        <v>1178</v>
      </c>
      <c r="D40" s="560" t="s">
        <v>127</v>
      </c>
      <c r="E40" s="618">
        <v>4720000</v>
      </c>
      <c r="F40" s="92"/>
      <c r="G40" s="92"/>
      <c r="H40" s="168">
        <v>2500000</v>
      </c>
      <c r="I40" s="168">
        <v>2500000</v>
      </c>
      <c r="J40" s="556" t="s">
        <v>1179</v>
      </c>
    </row>
    <row r="41" spans="1:10" ht="15" customHeight="1" x14ac:dyDescent="0.25">
      <c r="A41" s="560"/>
      <c r="B41" s="728"/>
      <c r="C41" s="22" t="s">
        <v>1180</v>
      </c>
      <c r="D41" s="560" t="s">
        <v>387</v>
      </c>
      <c r="E41" s="618">
        <v>4840000</v>
      </c>
      <c r="F41" s="92"/>
      <c r="G41" s="92"/>
      <c r="H41" s="168">
        <v>2600000</v>
      </c>
      <c r="I41" s="168">
        <v>2600000</v>
      </c>
      <c r="J41" s="730" t="s">
        <v>1181</v>
      </c>
    </row>
    <row r="42" spans="1:10" ht="15" customHeight="1" x14ac:dyDescent="0.25">
      <c r="A42" s="560"/>
      <c r="B42" s="728"/>
      <c r="C42" s="22"/>
      <c r="D42" s="560" t="s">
        <v>32</v>
      </c>
      <c r="E42" s="618">
        <v>5205000</v>
      </c>
      <c r="F42" s="92"/>
      <c r="G42" s="92"/>
      <c r="H42" s="168">
        <v>2800000</v>
      </c>
      <c r="I42" s="168">
        <v>2800000</v>
      </c>
      <c r="J42" s="556"/>
    </row>
    <row r="43" spans="1:10" ht="15" customHeight="1" x14ac:dyDescent="0.25">
      <c r="A43" s="560"/>
      <c r="B43" s="728"/>
      <c r="C43" s="22"/>
      <c r="D43" s="560" t="s">
        <v>1182</v>
      </c>
      <c r="E43" s="618">
        <v>6655000</v>
      </c>
      <c r="F43" s="92"/>
      <c r="G43" s="92"/>
      <c r="H43" s="168">
        <v>3600000</v>
      </c>
      <c r="I43" s="168">
        <v>3600000</v>
      </c>
      <c r="J43" s="556"/>
    </row>
    <row r="44" spans="1:10" ht="15" customHeight="1" x14ac:dyDescent="0.25">
      <c r="A44" s="560"/>
      <c r="B44" s="728"/>
      <c r="C44" s="22"/>
      <c r="D44" s="560" t="s">
        <v>24</v>
      </c>
      <c r="E44" s="618">
        <v>9100000</v>
      </c>
      <c r="F44" s="92"/>
      <c r="G44" s="92"/>
      <c r="H44" s="168">
        <v>6900000</v>
      </c>
      <c r="I44" s="168">
        <v>6900000</v>
      </c>
      <c r="J44" s="556"/>
    </row>
    <row r="45" spans="1:10" ht="15" customHeight="1" x14ac:dyDescent="0.25">
      <c r="A45" s="560"/>
      <c r="B45" s="728"/>
      <c r="C45" s="22"/>
      <c r="D45" s="560" t="s">
        <v>1183</v>
      </c>
      <c r="E45" s="618">
        <v>11500000</v>
      </c>
      <c r="F45" s="92"/>
      <c r="G45" s="92"/>
      <c r="H45" s="168">
        <v>8700000</v>
      </c>
      <c r="I45" s="168">
        <v>8700000</v>
      </c>
      <c r="J45" s="556"/>
    </row>
    <row r="46" spans="1:10" ht="15" customHeight="1" x14ac:dyDescent="0.25">
      <c r="A46" s="560"/>
      <c r="B46" s="728"/>
      <c r="C46" s="22"/>
      <c r="D46" s="560" t="s">
        <v>63</v>
      </c>
      <c r="E46" s="618">
        <v>19500000</v>
      </c>
      <c r="F46" s="92"/>
      <c r="G46" s="92"/>
      <c r="H46" s="168">
        <v>14760000</v>
      </c>
      <c r="I46" s="168">
        <v>14760000</v>
      </c>
      <c r="J46" s="556"/>
    </row>
    <row r="47" spans="1:10" ht="15" customHeight="1" x14ac:dyDescent="0.25">
      <c r="A47" s="561"/>
      <c r="B47" s="739"/>
      <c r="C47" s="64"/>
      <c r="D47" s="561"/>
      <c r="E47" s="748"/>
      <c r="F47" s="93"/>
      <c r="G47" s="93"/>
      <c r="H47" s="169"/>
      <c r="I47" s="169"/>
      <c r="J47" s="565"/>
    </row>
    <row r="48" spans="1:10" ht="15" customHeight="1" x14ac:dyDescent="0.25">
      <c r="A48" s="557"/>
      <c r="B48" s="727"/>
      <c r="C48" s="199"/>
      <c r="D48" s="557"/>
      <c r="E48" s="613"/>
      <c r="F48" s="90"/>
      <c r="G48" s="90"/>
      <c r="H48" s="167"/>
      <c r="I48" s="167"/>
      <c r="J48" s="559"/>
    </row>
    <row r="49" spans="1:10" ht="15" customHeight="1" x14ac:dyDescent="0.25">
      <c r="A49" s="560"/>
      <c r="B49" s="728" t="s">
        <v>1184</v>
      </c>
      <c r="C49" s="216" t="s">
        <v>1185</v>
      </c>
      <c r="D49" s="560" t="s">
        <v>1186</v>
      </c>
      <c r="E49" s="749">
        <v>470</v>
      </c>
      <c r="F49" s="92"/>
      <c r="G49" s="92"/>
      <c r="H49" s="750">
        <v>240</v>
      </c>
      <c r="I49" s="750">
        <v>240</v>
      </c>
      <c r="J49" s="556" t="s">
        <v>1152</v>
      </c>
    </row>
    <row r="50" spans="1:10" ht="15" customHeight="1" x14ac:dyDescent="0.25">
      <c r="A50" s="560"/>
      <c r="B50" s="728" t="s">
        <v>177</v>
      </c>
      <c r="C50" s="216" t="s">
        <v>1187</v>
      </c>
      <c r="D50" s="560" t="s">
        <v>954</v>
      </c>
      <c r="E50" s="749">
        <v>545</v>
      </c>
      <c r="F50" s="92"/>
      <c r="G50" s="92"/>
      <c r="H50" s="750">
        <v>315</v>
      </c>
      <c r="I50" s="750">
        <v>315</v>
      </c>
      <c r="J50" s="556" t="s">
        <v>1153</v>
      </c>
    </row>
    <row r="51" spans="1:10" ht="15" customHeight="1" x14ac:dyDescent="0.25">
      <c r="A51" s="560"/>
      <c r="B51" s="728"/>
      <c r="C51" s="216" t="s">
        <v>1188</v>
      </c>
      <c r="D51" s="560"/>
      <c r="E51" s="746" t="s">
        <v>181</v>
      </c>
      <c r="F51" s="92"/>
      <c r="G51" s="92"/>
      <c r="H51" s="747" t="s">
        <v>181</v>
      </c>
      <c r="I51" s="747" t="s">
        <v>181</v>
      </c>
      <c r="J51" s="556" t="s">
        <v>1189</v>
      </c>
    </row>
    <row r="52" spans="1:10" ht="15" customHeight="1" x14ac:dyDescent="0.25">
      <c r="A52" s="560"/>
      <c r="B52" s="728"/>
      <c r="C52" s="83" t="s">
        <v>1190</v>
      </c>
      <c r="D52" s="560"/>
      <c r="E52" s="618"/>
      <c r="F52" s="92"/>
      <c r="G52" s="92"/>
      <c r="H52" s="168"/>
      <c r="I52" s="168"/>
      <c r="J52" s="556" t="s">
        <v>1191</v>
      </c>
    </row>
    <row r="53" spans="1:10" ht="15" customHeight="1" x14ac:dyDescent="0.25">
      <c r="A53" s="560"/>
      <c r="B53" s="728"/>
      <c r="C53" s="539"/>
      <c r="D53" s="560"/>
      <c r="E53" s="618"/>
      <c r="F53" s="92"/>
      <c r="G53" s="92"/>
      <c r="H53" s="168"/>
      <c r="I53" s="168"/>
      <c r="J53" s="730" t="s">
        <v>1181</v>
      </c>
    </row>
    <row r="54" spans="1:10" ht="15" customHeight="1" x14ac:dyDescent="0.25">
      <c r="A54" s="560"/>
      <c r="B54" s="728"/>
      <c r="C54" s="216" t="s">
        <v>1192</v>
      </c>
      <c r="D54" s="560"/>
      <c r="E54" s="618"/>
      <c r="F54" s="92"/>
      <c r="G54" s="92"/>
      <c r="H54" s="168"/>
      <c r="I54" s="168"/>
      <c r="J54" s="556"/>
    </row>
    <row r="55" spans="1:10" ht="15" customHeight="1" x14ac:dyDescent="0.25">
      <c r="A55" s="560"/>
      <c r="B55" s="728"/>
      <c r="C55" s="83" t="s">
        <v>1193</v>
      </c>
      <c r="D55" s="560"/>
      <c r="E55" s="618"/>
      <c r="F55" s="92"/>
      <c r="G55" s="92"/>
      <c r="H55" s="168"/>
      <c r="I55" s="168"/>
      <c r="J55" s="556"/>
    </row>
    <row r="56" spans="1:10" ht="15" customHeight="1" x14ac:dyDescent="0.25">
      <c r="A56" s="561"/>
      <c r="B56" s="739"/>
      <c r="C56" s="751"/>
      <c r="D56" s="561"/>
      <c r="E56" s="748"/>
      <c r="F56" s="93"/>
      <c r="G56" s="93"/>
      <c r="H56" s="169"/>
      <c r="I56" s="169"/>
      <c r="J56" s="565"/>
    </row>
    <row r="57" spans="1:10" ht="15" customHeight="1" x14ac:dyDescent="0.25">
      <c r="A57" s="560"/>
      <c r="B57" s="728"/>
      <c r="C57" s="83"/>
      <c r="D57" s="560"/>
      <c r="E57" s="618"/>
      <c r="F57" s="92"/>
      <c r="G57" s="92"/>
      <c r="H57" s="168"/>
      <c r="I57" s="168"/>
      <c r="J57" s="556"/>
    </row>
    <row r="58" spans="1:10" ht="15" customHeight="1" x14ac:dyDescent="0.25">
      <c r="A58" s="560"/>
      <c r="B58" s="728" t="s">
        <v>1194</v>
      </c>
      <c r="C58" s="216" t="s">
        <v>1195</v>
      </c>
      <c r="D58" s="560" t="s">
        <v>1196</v>
      </c>
      <c r="E58" s="618">
        <v>2820000</v>
      </c>
      <c r="F58" s="92"/>
      <c r="G58" s="92"/>
      <c r="H58" s="168">
        <v>1358000</v>
      </c>
      <c r="I58" s="168">
        <v>1358000</v>
      </c>
      <c r="J58" s="556" t="s">
        <v>1197</v>
      </c>
    </row>
    <row r="59" spans="1:10" ht="15" customHeight="1" x14ac:dyDescent="0.25">
      <c r="A59" s="560"/>
      <c r="B59" s="728" t="s">
        <v>1198</v>
      </c>
      <c r="C59" s="512" t="s">
        <v>1199</v>
      </c>
      <c r="D59" s="560"/>
      <c r="E59" s="746" t="s">
        <v>181</v>
      </c>
      <c r="F59" s="92"/>
      <c r="G59" s="92"/>
      <c r="H59" s="168"/>
      <c r="I59" s="168"/>
      <c r="J59" s="556" t="s">
        <v>1200</v>
      </c>
    </row>
    <row r="60" spans="1:10" ht="15" customHeight="1" x14ac:dyDescent="0.25">
      <c r="A60" s="560"/>
      <c r="B60" s="728" t="s">
        <v>177</v>
      </c>
      <c r="C60" s="216" t="s">
        <v>1201</v>
      </c>
      <c r="D60" s="560"/>
      <c r="E60" s="618"/>
      <c r="F60" s="92"/>
      <c r="G60" s="92"/>
      <c r="H60" s="168"/>
      <c r="I60" s="168"/>
      <c r="J60" s="556" t="s">
        <v>1202</v>
      </c>
    </row>
    <row r="61" spans="1:10" ht="15" customHeight="1" x14ac:dyDescent="0.25">
      <c r="A61" s="560"/>
      <c r="B61" s="728"/>
      <c r="C61" s="216" t="s">
        <v>1203</v>
      </c>
      <c r="D61" s="560"/>
      <c r="E61" s="618"/>
      <c r="F61" s="92"/>
      <c r="G61" s="92"/>
      <c r="H61" s="168"/>
      <c r="I61" s="168"/>
      <c r="J61" s="556" t="s">
        <v>1204</v>
      </c>
    </row>
    <row r="62" spans="1:10" ht="15" customHeight="1" x14ac:dyDescent="0.25">
      <c r="A62" s="560"/>
      <c r="B62" s="728"/>
      <c r="C62" s="83" t="s">
        <v>1205</v>
      </c>
      <c r="D62" s="560"/>
      <c r="E62" s="618"/>
      <c r="F62" s="92"/>
      <c r="G62" s="92"/>
      <c r="H62" s="168"/>
      <c r="I62" s="168"/>
      <c r="J62" s="556" t="s">
        <v>1206</v>
      </c>
    </row>
    <row r="63" spans="1:10" ht="15" customHeight="1" x14ac:dyDescent="0.25">
      <c r="A63" s="560"/>
      <c r="B63" s="728"/>
      <c r="C63" s="83" t="s">
        <v>1207</v>
      </c>
      <c r="D63" s="560"/>
      <c r="E63" s="618"/>
      <c r="F63" s="92"/>
      <c r="G63" s="92"/>
      <c r="H63" s="168"/>
      <c r="I63" s="168"/>
      <c r="J63" s="556" t="s">
        <v>1208</v>
      </c>
    </row>
    <row r="64" spans="1:10" ht="15" customHeight="1" x14ac:dyDescent="0.25">
      <c r="A64" s="560"/>
      <c r="B64" s="728"/>
      <c r="C64" s="83"/>
      <c r="D64" s="560"/>
      <c r="E64" s="618"/>
      <c r="F64" s="92"/>
      <c r="G64" s="92"/>
      <c r="H64" s="168"/>
      <c r="I64" s="168"/>
      <c r="J64" s="730" t="s">
        <v>1209</v>
      </c>
    </row>
    <row r="65" spans="1:10" ht="15" customHeight="1" x14ac:dyDescent="0.25">
      <c r="A65" s="560"/>
      <c r="B65" s="728"/>
      <c r="C65" s="83"/>
      <c r="D65" s="560"/>
      <c r="E65" s="618"/>
      <c r="F65" s="92"/>
      <c r="G65" s="92"/>
      <c r="H65" s="168"/>
      <c r="I65" s="168"/>
      <c r="J65" s="735" t="s">
        <v>182</v>
      </c>
    </row>
    <row r="66" spans="1:10" ht="15" customHeight="1" x14ac:dyDescent="0.25">
      <c r="A66" s="561"/>
      <c r="B66" s="739"/>
      <c r="C66" s="64"/>
      <c r="D66" s="561"/>
      <c r="E66" s="748"/>
      <c r="F66" s="93"/>
      <c r="G66" s="93"/>
      <c r="H66" s="169"/>
      <c r="I66" s="169"/>
      <c r="J66" s="565"/>
    </row>
    <row r="67" spans="1:10" ht="15" customHeight="1" x14ac:dyDescent="0.2">
      <c r="A67" s="752"/>
      <c r="B67" s="753" t="s">
        <v>1210</v>
      </c>
      <c r="C67" s="754"/>
      <c r="D67" s="755"/>
      <c r="E67" s="608"/>
      <c r="F67" s="271"/>
      <c r="G67" s="271"/>
      <c r="H67" s="271"/>
      <c r="I67" s="756"/>
      <c r="J67" s="611"/>
    </row>
    <row r="68" spans="1:10" ht="15" customHeight="1" x14ac:dyDescent="0.25">
      <c r="A68" s="557"/>
      <c r="B68" s="727"/>
      <c r="C68" s="558"/>
      <c r="D68" s="558"/>
      <c r="E68" s="633"/>
      <c r="F68" s="167"/>
      <c r="G68" s="167"/>
      <c r="H68" s="167"/>
      <c r="I68" s="25"/>
      <c r="J68" s="559"/>
    </row>
    <row r="69" spans="1:10" ht="15" customHeight="1" x14ac:dyDescent="0.25">
      <c r="A69" s="560"/>
      <c r="B69" s="728" t="s">
        <v>1211</v>
      </c>
      <c r="C69" s="543" t="s">
        <v>1212</v>
      </c>
      <c r="D69" s="222" t="s">
        <v>599</v>
      </c>
      <c r="E69" s="636" t="s">
        <v>1213</v>
      </c>
      <c r="F69" s="617">
        <v>987665</v>
      </c>
      <c r="G69" s="617">
        <v>987665</v>
      </c>
      <c r="H69" s="720">
        <v>903000</v>
      </c>
      <c r="I69" s="720">
        <v>903000</v>
      </c>
      <c r="J69" s="556" t="s">
        <v>1152</v>
      </c>
    </row>
    <row r="70" spans="1:10" ht="15" customHeight="1" x14ac:dyDescent="0.25">
      <c r="A70" s="560"/>
      <c r="B70" s="728" t="s">
        <v>16</v>
      </c>
      <c r="C70" s="141" t="s">
        <v>1214</v>
      </c>
      <c r="D70" s="222" t="s">
        <v>271</v>
      </c>
      <c r="E70" s="636" t="s">
        <v>1215</v>
      </c>
      <c r="F70" s="720">
        <v>1235981</v>
      </c>
      <c r="G70" s="720">
        <v>1235981</v>
      </c>
      <c r="H70" s="720">
        <v>1151325</v>
      </c>
      <c r="I70" s="720">
        <v>1151325</v>
      </c>
      <c r="J70" s="556" t="s">
        <v>736</v>
      </c>
    </row>
    <row r="71" spans="1:10" ht="15" customHeight="1" x14ac:dyDescent="0.25">
      <c r="A71" s="560"/>
      <c r="B71" s="728"/>
      <c r="C71" s="543" t="s">
        <v>1216</v>
      </c>
      <c r="D71" s="222" t="s">
        <v>1217</v>
      </c>
      <c r="E71" s="636" t="s">
        <v>1218</v>
      </c>
      <c r="F71" s="720">
        <v>1439156</v>
      </c>
      <c r="G71" s="720">
        <v>1439156</v>
      </c>
      <c r="H71" s="720">
        <v>1354500</v>
      </c>
      <c r="I71" s="720">
        <v>1354500</v>
      </c>
      <c r="J71" s="556" t="s">
        <v>1219</v>
      </c>
    </row>
    <row r="72" spans="1:10" ht="15" customHeight="1" x14ac:dyDescent="0.25">
      <c r="A72" s="560"/>
      <c r="B72" s="728"/>
      <c r="C72" s="22" t="s">
        <v>1220</v>
      </c>
      <c r="D72" s="222" t="s">
        <v>1221</v>
      </c>
      <c r="E72" s="636" t="s">
        <v>1222</v>
      </c>
      <c r="F72" s="720">
        <v>1608468</v>
      </c>
      <c r="G72" s="720">
        <v>1608468</v>
      </c>
      <c r="H72" s="720">
        <v>1523812</v>
      </c>
      <c r="I72" s="720">
        <v>1523812</v>
      </c>
      <c r="J72" s="556" t="s">
        <v>1154</v>
      </c>
    </row>
    <row r="73" spans="1:10" ht="15" customHeight="1" x14ac:dyDescent="0.25">
      <c r="A73" s="560"/>
      <c r="B73" s="728"/>
      <c r="C73" s="216" t="s">
        <v>1223</v>
      </c>
      <c r="D73" s="222" t="s">
        <v>1224</v>
      </c>
      <c r="E73" s="636"/>
      <c r="F73" s="168"/>
      <c r="G73" s="168"/>
      <c r="H73" s="168">
        <v>400000</v>
      </c>
      <c r="I73" s="757">
        <v>400000</v>
      </c>
      <c r="J73" s="730" t="s">
        <v>1225</v>
      </c>
    </row>
    <row r="74" spans="1:10" ht="15" customHeight="1" x14ac:dyDescent="0.25">
      <c r="A74" s="560"/>
      <c r="B74" s="728"/>
      <c r="C74" s="241" t="s">
        <v>1226</v>
      </c>
      <c r="D74" s="539"/>
      <c r="E74" s="636"/>
      <c r="F74" s="168"/>
      <c r="G74" s="168"/>
      <c r="H74" s="168"/>
      <c r="I74" s="757"/>
      <c r="J74" s="556"/>
    </row>
    <row r="75" spans="1:10" ht="15" customHeight="1" x14ac:dyDescent="0.25">
      <c r="A75" s="560"/>
      <c r="B75" s="728"/>
      <c r="C75" s="539" t="s">
        <v>1227</v>
      </c>
      <c r="D75" s="539"/>
      <c r="E75" s="636"/>
      <c r="F75" s="168"/>
      <c r="G75" s="168"/>
      <c r="H75" s="168"/>
      <c r="I75" s="757"/>
      <c r="J75" s="556"/>
    </row>
    <row r="76" spans="1:10" ht="15" customHeight="1" x14ac:dyDescent="0.25">
      <c r="A76" s="561"/>
      <c r="B76" s="739"/>
      <c r="C76" s="563"/>
      <c r="D76" s="563"/>
      <c r="E76" s="641"/>
      <c r="F76" s="169"/>
      <c r="G76" s="169"/>
      <c r="H76" s="169"/>
      <c r="I76" s="758"/>
      <c r="J76" s="565"/>
    </row>
    <row r="77" spans="1:10" ht="15" customHeight="1" x14ac:dyDescent="0.25">
      <c r="A77" s="557"/>
      <c r="B77" s="727"/>
      <c r="C77" s="558"/>
      <c r="D77" s="558"/>
      <c r="E77" s="613"/>
      <c r="F77" s="167"/>
      <c r="G77" s="167"/>
      <c r="H77" s="167"/>
      <c r="I77" s="167"/>
      <c r="J77" s="559"/>
    </row>
    <row r="78" spans="1:10" ht="15" customHeight="1" x14ac:dyDescent="0.25">
      <c r="A78" s="560"/>
      <c r="B78" s="728" t="s">
        <v>1228</v>
      </c>
      <c r="C78" s="543" t="s">
        <v>1229</v>
      </c>
      <c r="D78" s="222" t="s">
        <v>1230</v>
      </c>
      <c r="E78" s="616">
        <v>1815000</v>
      </c>
      <c r="F78" s="617"/>
      <c r="G78" s="617"/>
      <c r="H78" s="617">
        <v>925000</v>
      </c>
      <c r="I78" s="617">
        <v>925000</v>
      </c>
      <c r="J78" s="556" t="s">
        <v>1152</v>
      </c>
    </row>
    <row r="79" spans="1:10" ht="15" customHeight="1" x14ac:dyDescent="0.25">
      <c r="A79" s="560"/>
      <c r="B79" s="728" t="s">
        <v>16</v>
      </c>
      <c r="C79" s="543" t="s">
        <v>1231</v>
      </c>
      <c r="D79" s="222" t="s">
        <v>755</v>
      </c>
      <c r="E79" s="618">
        <v>1936000</v>
      </c>
      <c r="F79" s="168"/>
      <c r="G79" s="168"/>
      <c r="H79" s="617">
        <v>980000</v>
      </c>
      <c r="I79" s="617">
        <v>980000</v>
      </c>
      <c r="J79" s="556" t="s">
        <v>1232</v>
      </c>
    </row>
    <row r="80" spans="1:10" ht="15" customHeight="1" x14ac:dyDescent="0.2">
      <c r="A80" s="560"/>
      <c r="B80" s="556"/>
      <c r="C80" s="22" t="s">
        <v>1233</v>
      </c>
      <c r="D80" s="222" t="s">
        <v>1234</v>
      </c>
      <c r="E80" s="616">
        <v>2057000</v>
      </c>
      <c r="F80" s="617"/>
      <c r="G80" s="617"/>
      <c r="H80" s="617">
        <v>1050000</v>
      </c>
      <c r="I80" s="617">
        <v>1050000</v>
      </c>
      <c r="J80" s="556" t="s">
        <v>1235</v>
      </c>
    </row>
    <row r="81" spans="1:10" ht="15" customHeight="1" x14ac:dyDescent="0.25">
      <c r="A81" s="560"/>
      <c r="B81" s="728"/>
      <c r="C81" s="22" t="s">
        <v>1236</v>
      </c>
      <c r="D81" s="222" t="s">
        <v>1237</v>
      </c>
      <c r="E81" s="616">
        <v>2420000</v>
      </c>
      <c r="F81" s="617"/>
      <c r="G81" s="617"/>
      <c r="H81" s="168">
        <v>1175000</v>
      </c>
      <c r="I81" s="168">
        <v>1175000</v>
      </c>
      <c r="J81" s="556" t="s">
        <v>1238</v>
      </c>
    </row>
    <row r="82" spans="1:10" ht="15" customHeight="1" x14ac:dyDescent="0.25">
      <c r="A82" s="560"/>
      <c r="B82" s="728"/>
      <c r="C82" s="216" t="s">
        <v>1239</v>
      </c>
      <c r="D82" s="222" t="s">
        <v>204</v>
      </c>
      <c r="E82" s="616">
        <v>6050000</v>
      </c>
      <c r="F82" s="617"/>
      <c r="G82" s="617"/>
      <c r="H82" s="617">
        <v>1700000</v>
      </c>
      <c r="I82" s="617">
        <v>1700000</v>
      </c>
      <c r="J82" s="632" t="s">
        <v>1240</v>
      </c>
    </row>
    <row r="83" spans="1:10" ht="15" customHeight="1" x14ac:dyDescent="0.25">
      <c r="A83" s="560"/>
      <c r="B83" s="728"/>
      <c r="C83" s="759" t="s">
        <v>1241</v>
      </c>
      <c r="D83" s="539"/>
      <c r="E83" s="746"/>
      <c r="F83" s="168"/>
      <c r="G83" s="168"/>
      <c r="H83" s="168"/>
      <c r="I83" s="168"/>
      <c r="J83" s="556" t="s">
        <v>1242</v>
      </c>
    </row>
    <row r="84" spans="1:10" ht="15" customHeight="1" x14ac:dyDescent="0.25">
      <c r="A84" s="560"/>
      <c r="B84" s="728"/>
      <c r="C84" s="22"/>
      <c r="D84" s="539"/>
      <c r="E84" s="618"/>
      <c r="F84" s="168"/>
      <c r="G84" s="168"/>
      <c r="H84" s="168"/>
      <c r="I84" s="168"/>
      <c r="J84" s="556" t="s">
        <v>1243</v>
      </c>
    </row>
    <row r="85" spans="1:10" ht="15" customHeight="1" x14ac:dyDescent="0.25">
      <c r="A85" s="560"/>
      <c r="B85" s="728"/>
      <c r="C85" s="22"/>
      <c r="D85" s="539"/>
      <c r="E85" s="618"/>
      <c r="F85" s="168"/>
      <c r="G85" s="168"/>
      <c r="H85" s="168"/>
      <c r="I85" s="168"/>
      <c r="J85" s="556" t="s">
        <v>1244</v>
      </c>
    </row>
    <row r="86" spans="1:10" ht="15" customHeight="1" x14ac:dyDescent="0.25">
      <c r="A86" s="560"/>
      <c r="B86" s="728"/>
      <c r="C86" s="22"/>
      <c r="D86" s="539"/>
      <c r="E86" s="618"/>
      <c r="F86" s="168"/>
      <c r="G86" s="168"/>
      <c r="H86" s="168"/>
      <c r="I86" s="168"/>
      <c r="J86" s="730" t="s">
        <v>1245</v>
      </c>
    </row>
    <row r="87" spans="1:10" ht="15" customHeight="1" x14ac:dyDescent="0.25">
      <c r="A87" s="561"/>
      <c r="B87" s="739"/>
      <c r="C87" s="64"/>
      <c r="D87" s="563"/>
      <c r="E87" s="748"/>
      <c r="F87" s="169"/>
      <c r="G87" s="169"/>
      <c r="H87" s="169"/>
      <c r="I87" s="169"/>
      <c r="J87" s="565"/>
    </row>
    <row r="88" spans="1:10" ht="15" customHeight="1" x14ac:dyDescent="0.25">
      <c r="A88" s="557"/>
      <c r="B88" s="727"/>
      <c r="C88" s="558"/>
      <c r="D88" s="558"/>
      <c r="E88" s="633"/>
      <c r="F88" s="167"/>
      <c r="G88" s="167"/>
      <c r="H88" s="167"/>
      <c r="I88" s="167"/>
      <c r="J88" s="559"/>
    </row>
    <row r="89" spans="1:10" ht="15" customHeight="1" x14ac:dyDescent="0.25">
      <c r="A89" s="560"/>
      <c r="B89" s="728" t="s">
        <v>1249</v>
      </c>
      <c r="C89" s="539" t="s">
        <v>1250</v>
      </c>
      <c r="D89" s="560" t="s">
        <v>200</v>
      </c>
      <c r="E89" s="636"/>
      <c r="F89" s="168"/>
      <c r="G89" s="168"/>
      <c r="H89" s="168">
        <v>990000</v>
      </c>
      <c r="I89" s="168">
        <v>990000</v>
      </c>
      <c r="J89" s="556" t="s">
        <v>1152</v>
      </c>
    </row>
    <row r="90" spans="1:10" ht="15" customHeight="1" x14ac:dyDescent="0.25">
      <c r="A90" s="560"/>
      <c r="B90" s="728" t="s">
        <v>16</v>
      </c>
      <c r="C90" s="539" t="s">
        <v>1251</v>
      </c>
      <c r="D90" s="765" t="s">
        <v>201</v>
      </c>
      <c r="E90" s="636"/>
      <c r="F90" s="168"/>
      <c r="G90" s="168"/>
      <c r="H90" s="168">
        <v>1029000</v>
      </c>
      <c r="I90" s="168">
        <v>1029000</v>
      </c>
      <c r="J90" s="556" t="s">
        <v>736</v>
      </c>
    </row>
    <row r="91" spans="1:10" ht="15" customHeight="1" x14ac:dyDescent="0.25">
      <c r="A91" s="560"/>
      <c r="B91" s="728"/>
      <c r="C91" s="539" t="s">
        <v>1252</v>
      </c>
      <c r="D91" s="560" t="s">
        <v>1253</v>
      </c>
      <c r="E91" s="636"/>
      <c r="F91" s="168"/>
      <c r="G91" s="168"/>
      <c r="H91" s="168">
        <v>1239000</v>
      </c>
      <c r="I91" s="168">
        <v>1239000</v>
      </c>
      <c r="J91" s="556" t="s">
        <v>1219</v>
      </c>
    </row>
    <row r="92" spans="1:10" ht="15" customHeight="1" x14ac:dyDescent="0.25">
      <c r="A92" s="560"/>
      <c r="B92" s="728"/>
      <c r="C92" s="539"/>
      <c r="D92" s="765" t="s">
        <v>204</v>
      </c>
      <c r="E92" s="636"/>
      <c r="F92" s="168"/>
      <c r="G92" s="168"/>
      <c r="H92" s="168">
        <v>1588125</v>
      </c>
      <c r="I92" s="168">
        <v>1588125</v>
      </c>
      <c r="J92" s="556" t="s">
        <v>1154</v>
      </c>
    </row>
    <row r="93" spans="1:10" ht="15" customHeight="1" x14ac:dyDescent="0.25">
      <c r="A93" s="560"/>
      <c r="B93" s="728"/>
      <c r="C93" s="766" t="s">
        <v>1254</v>
      </c>
      <c r="D93" s="765" t="s">
        <v>1255</v>
      </c>
      <c r="E93" s="636"/>
      <c r="F93" s="168"/>
      <c r="G93" s="168"/>
      <c r="H93" s="168"/>
      <c r="I93" s="168"/>
      <c r="J93" s="556" t="s">
        <v>1256</v>
      </c>
    </row>
    <row r="94" spans="1:10" ht="15" customHeight="1" x14ac:dyDescent="0.25">
      <c r="A94" s="560"/>
      <c r="B94" s="728"/>
      <c r="C94" s="83" t="s">
        <v>1257</v>
      </c>
      <c r="D94" s="539"/>
      <c r="E94" s="636"/>
      <c r="F94" s="168"/>
      <c r="G94" s="168"/>
      <c r="H94" s="168"/>
      <c r="I94" s="168"/>
      <c r="J94" s="730" t="s">
        <v>1245</v>
      </c>
    </row>
    <row r="95" spans="1:10" ht="15" customHeight="1" x14ac:dyDescent="0.25">
      <c r="A95" s="560"/>
      <c r="B95" s="728"/>
      <c r="C95" s="83" t="s">
        <v>1258</v>
      </c>
      <c r="D95" s="539"/>
      <c r="E95" s="636"/>
      <c r="F95" s="168"/>
      <c r="G95" s="168"/>
      <c r="H95" s="168"/>
      <c r="I95" s="168"/>
    </row>
    <row r="96" spans="1:10" ht="15" customHeight="1" x14ac:dyDescent="0.25">
      <c r="A96" s="561"/>
      <c r="B96" s="739"/>
      <c r="C96" s="563"/>
      <c r="D96" s="563"/>
      <c r="E96" s="641"/>
      <c r="F96" s="169"/>
      <c r="G96" s="169"/>
      <c r="H96" s="169"/>
      <c r="I96" s="169"/>
      <c r="J96" s="565"/>
    </row>
    <row r="97" spans="1:10" ht="15" customHeight="1" x14ac:dyDescent="0.25">
      <c r="A97" s="557"/>
      <c r="B97" s="727"/>
      <c r="C97" s="558"/>
      <c r="D97" s="558"/>
      <c r="E97" s="613"/>
      <c r="F97" s="90"/>
      <c r="G97" s="90"/>
      <c r="H97" s="90"/>
      <c r="I97" s="167"/>
      <c r="J97" s="559"/>
    </row>
    <row r="98" spans="1:10" ht="15" customHeight="1" x14ac:dyDescent="0.25">
      <c r="A98" s="560"/>
      <c r="B98" s="728" t="s">
        <v>1259</v>
      </c>
      <c r="C98" s="539" t="s">
        <v>1260</v>
      </c>
      <c r="D98" s="560" t="s">
        <v>200</v>
      </c>
      <c r="E98" s="618">
        <v>1116000</v>
      </c>
      <c r="F98" s="92"/>
      <c r="G98" s="92"/>
      <c r="H98" s="92">
        <v>750000</v>
      </c>
      <c r="I98" s="92">
        <v>750000</v>
      </c>
      <c r="J98" s="556" t="s">
        <v>1152</v>
      </c>
    </row>
    <row r="99" spans="1:10" ht="15" customHeight="1" x14ac:dyDescent="0.25">
      <c r="A99" s="560"/>
      <c r="B99" s="728" t="s">
        <v>1261</v>
      </c>
      <c r="C99" s="539" t="s">
        <v>1262</v>
      </c>
      <c r="D99" s="765" t="s">
        <v>201</v>
      </c>
      <c r="E99" s="618">
        <v>1236000</v>
      </c>
      <c r="F99" s="92"/>
      <c r="G99" s="92"/>
      <c r="H99" s="92">
        <v>850000</v>
      </c>
      <c r="I99" s="92">
        <v>850000</v>
      </c>
      <c r="J99" s="556" t="s">
        <v>736</v>
      </c>
    </row>
    <row r="100" spans="1:10" ht="15" customHeight="1" x14ac:dyDescent="0.25">
      <c r="A100" s="560"/>
      <c r="B100" s="728" t="s">
        <v>16</v>
      </c>
      <c r="C100" s="539" t="s">
        <v>1263</v>
      </c>
      <c r="D100" s="765" t="s">
        <v>1264</v>
      </c>
      <c r="E100" s="618">
        <v>1296000</v>
      </c>
      <c r="F100" s="92"/>
      <c r="G100" s="92"/>
      <c r="H100" s="92">
        <v>900000</v>
      </c>
      <c r="I100" s="92">
        <v>900000</v>
      </c>
      <c r="J100" s="556" t="s">
        <v>1219</v>
      </c>
    </row>
    <row r="101" spans="1:10" ht="15" customHeight="1" x14ac:dyDescent="0.25">
      <c r="A101" s="560"/>
      <c r="B101" s="728"/>
      <c r="C101" s="83" t="s">
        <v>1265</v>
      </c>
      <c r="D101" s="765" t="s">
        <v>204</v>
      </c>
      <c r="E101" s="618">
        <v>1596000</v>
      </c>
      <c r="F101" s="92"/>
      <c r="G101" s="92"/>
      <c r="H101" s="92">
        <v>1150000</v>
      </c>
      <c r="I101" s="92">
        <v>1150000</v>
      </c>
      <c r="J101" s="632" t="s">
        <v>1266</v>
      </c>
    </row>
    <row r="102" spans="1:10" ht="15" customHeight="1" x14ac:dyDescent="0.25">
      <c r="A102" s="560"/>
      <c r="B102" s="728"/>
      <c r="C102" s="539"/>
      <c r="D102" s="765" t="s">
        <v>688</v>
      </c>
      <c r="E102" s="618">
        <v>1836000</v>
      </c>
      <c r="F102" s="92"/>
      <c r="G102" s="92"/>
      <c r="H102" s="92">
        <v>1350000</v>
      </c>
      <c r="I102" s="92">
        <v>1350000</v>
      </c>
      <c r="J102" s="767" t="s">
        <v>1267</v>
      </c>
    </row>
    <row r="103" spans="1:10" ht="15" customHeight="1" x14ac:dyDescent="0.25">
      <c r="A103" s="560"/>
      <c r="B103" s="728"/>
      <c r="C103" s="539" t="s">
        <v>1268</v>
      </c>
      <c r="D103" s="539"/>
      <c r="E103" s="618"/>
      <c r="F103" s="92"/>
      <c r="G103" s="92"/>
      <c r="H103" s="92"/>
      <c r="I103" s="168"/>
      <c r="J103" s="768" t="s">
        <v>1269</v>
      </c>
    </row>
    <row r="104" spans="1:10" ht="15" customHeight="1" x14ac:dyDescent="0.25">
      <c r="A104" s="560"/>
      <c r="B104" s="728"/>
      <c r="C104" s="83" t="s">
        <v>1270</v>
      </c>
      <c r="D104" s="539"/>
      <c r="E104" s="618"/>
      <c r="F104" s="92"/>
      <c r="G104" s="92"/>
      <c r="H104" s="92"/>
      <c r="I104" s="168"/>
      <c r="J104" s="769" t="s">
        <v>1271</v>
      </c>
    </row>
    <row r="105" spans="1:10" ht="15" customHeight="1" x14ac:dyDescent="0.25">
      <c r="A105" s="560"/>
      <c r="B105" s="728"/>
      <c r="C105" s="83"/>
      <c r="D105" s="539"/>
      <c r="E105" s="618"/>
      <c r="F105" s="92"/>
      <c r="G105" s="92"/>
      <c r="H105" s="92"/>
      <c r="I105" s="168"/>
      <c r="J105" s="421" t="s">
        <v>1272</v>
      </c>
    </row>
    <row r="106" spans="1:10" ht="15" customHeight="1" x14ac:dyDescent="0.25">
      <c r="A106" s="560"/>
      <c r="B106" s="728"/>
      <c r="C106" s="83"/>
      <c r="D106" s="539"/>
      <c r="E106" s="618"/>
      <c r="F106" s="92"/>
      <c r="G106" s="92"/>
      <c r="H106" s="92"/>
      <c r="I106" s="168"/>
      <c r="J106" s="421"/>
    </row>
    <row r="107" spans="1:10" ht="15" customHeight="1" x14ac:dyDescent="0.25">
      <c r="A107" s="560"/>
      <c r="B107" s="728" t="s">
        <v>1273</v>
      </c>
      <c r="C107" s="216" t="s">
        <v>1274</v>
      </c>
      <c r="D107" s="560" t="s">
        <v>14</v>
      </c>
      <c r="E107" s="618">
        <v>785144</v>
      </c>
      <c r="F107" s="92"/>
      <c r="G107" s="92"/>
      <c r="H107" s="92">
        <v>675000</v>
      </c>
      <c r="I107" s="92">
        <v>675000</v>
      </c>
      <c r="J107" s="767" t="s">
        <v>1275</v>
      </c>
    </row>
    <row r="108" spans="1:10" ht="15" customHeight="1" x14ac:dyDescent="0.25">
      <c r="A108" s="560"/>
      <c r="B108" s="728" t="s">
        <v>1246</v>
      </c>
      <c r="C108" s="216" t="s">
        <v>1276</v>
      </c>
      <c r="D108" s="560" t="s">
        <v>18</v>
      </c>
      <c r="E108" s="618">
        <v>867824</v>
      </c>
      <c r="F108" s="92"/>
      <c r="G108" s="92"/>
      <c r="H108" s="92">
        <v>775000</v>
      </c>
      <c r="I108" s="92">
        <v>775000</v>
      </c>
      <c r="J108" s="768" t="s">
        <v>1277</v>
      </c>
    </row>
    <row r="109" spans="1:10" ht="15" customHeight="1" x14ac:dyDescent="0.25">
      <c r="A109" s="560"/>
      <c r="B109" s="728" t="s">
        <v>16</v>
      </c>
      <c r="C109" s="216" t="s">
        <v>1278</v>
      </c>
      <c r="D109" s="560" t="s">
        <v>32</v>
      </c>
      <c r="E109" s="618">
        <v>1115744</v>
      </c>
      <c r="F109" s="92"/>
      <c r="G109" s="92"/>
      <c r="H109" s="92">
        <v>1075000</v>
      </c>
      <c r="I109" s="92">
        <v>1075000</v>
      </c>
      <c r="J109" s="421"/>
    </row>
    <row r="110" spans="1:10" ht="15" customHeight="1" x14ac:dyDescent="0.25">
      <c r="A110" s="560"/>
      <c r="B110" s="728"/>
      <c r="C110" s="83" t="s">
        <v>1279</v>
      </c>
      <c r="D110" s="539"/>
      <c r="E110" s="618"/>
      <c r="F110" s="92"/>
      <c r="G110" s="92"/>
      <c r="H110" s="92"/>
      <c r="I110" s="168"/>
      <c r="J110" s="421"/>
    </row>
    <row r="111" spans="1:10" ht="15" customHeight="1" x14ac:dyDescent="0.25">
      <c r="A111" s="560"/>
      <c r="B111" s="728"/>
      <c r="C111" s="83" t="s">
        <v>1280</v>
      </c>
      <c r="D111" s="539"/>
      <c r="E111" s="618"/>
      <c r="F111" s="92"/>
      <c r="G111" s="92"/>
      <c r="H111" s="92"/>
      <c r="I111" s="168"/>
      <c r="J111" s="421"/>
    </row>
    <row r="112" spans="1:10" ht="15" customHeight="1" x14ac:dyDescent="0.25">
      <c r="A112" s="560"/>
      <c r="B112" s="728"/>
      <c r="C112" s="83"/>
      <c r="D112" s="539"/>
      <c r="E112" s="618"/>
      <c r="F112" s="92"/>
      <c r="G112" s="92"/>
      <c r="H112" s="92"/>
      <c r="I112" s="168"/>
      <c r="J112" s="421"/>
    </row>
    <row r="113" spans="1:10" ht="15" customHeight="1" x14ac:dyDescent="0.25">
      <c r="A113" s="560"/>
      <c r="B113" s="728"/>
      <c r="C113" s="83"/>
      <c r="D113" s="539"/>
      <c r="E113" s="618"/>
      <c r="F113" s="92"/>
      <c r="G113" s="92"/>
      <c r="H113" s="92"/>
      <c r="I113" s="168"/>
      <c r="J113" s="421"/>
    </row>
    <row r="114" spans="1:10" ht="15" customHeight="1" x14ac:dyDescent="0.25">
      <c r="A114" s="560"/>
      <c r="B114" s="728" t="s">
        <v>1281</v>
      </c>
      <c r="C114" s="216" t="s">
        <v>1282</v>
      </c>
      <c r="D114" s="560" t="s">
        <v>14</v>
      </c>
      <c r="E114" s="618">
        <v>1308000</v>
      </c>
      <c r="F114" s="92"/>
      <c r="G114" s="92"/>
      <c r="H114" s="92">
        <v>700000</v>
      </c>
      <c r="I114" s="92">
        <v>700000</v>
      </c>
      <c r="J114" s="767" t="s">
        <v>1267</v>
      </c>
    </row>
    <row r="115" spans="1:10" ht="15" customHeight="1" x14ac:dyDescent="0.25">
      <c r="A115" s="560"/>
      <c r="B115" s="728" t="s">
        <v>1283</v>
      </c>
      <c r="C115" s="216" t="s">
        <v>1284</v>
      </c>
      <c r="D115" s="560" t="s">
        <v>18</v>
      </c>
      <c r="E115" s="618">
        <v>1404000</v>
      </c>
      <c r="F115" s="92"/>
      <c r="G115" s="92"/>
      <c r="H115" s="92">
        <v>750000</v>
      </c>
      <c r="I115" s="92">
        <v>750000</v>
      </c>
      <c r="J115" s="768" t="s">
        <v>1285</v>
      </c>
    </row>
    <row r="116" spans="1:10" ht="15" customHeight="1" x14ac:dyDescent="0.25">
      <c r="A116" s="560"/>
      <c r="B116" s="728" t="s">
        <v>16</v>
      </c>
      <c r="C116" s="216" t="s">
        <v>1286</v>
      </c>
      <c r="D116" s="560" t="s">
        <v>767</v>
      </c>
      <c r="E116" s="618">
        <v>1548000</v>
      </c>
      <c r="F116" s="92"/>
      <c r="G116" s="92"/>
      <c r="H116" s="92">
        <v>950000</v>
      </c>
      <c r="I116" s="92">
        <v>950000</v>
      </c>
      <c r="J116" s="421"/>
    </row>
    <row r="117" spans="1:10" ht="15" customHeight="1" x14ac:dyDescent="0.25">
      <c r="A117" s="560"/>
      <c r="B117" s="728"/>
      <c r="C117" s="83" t="s">
        <v>1287</v>
      </c>
      <c r="D117" s="560" t="s">
        <v>149</v>
      </c>
      <c r="E117" s="618">
        <v>1812000</v>
      </c>
      <c r="F117" s="92"/>
      <c r="G117" s="92"/>
      <c r="H117" s="92">
        <v>1250000</v>
      </c>
      <c r="I117" s="92">
        <v>1250000</v>
      </c>
      <c r="J117" s="421"/>
    </row>
    <row r="118" spans="1:10" ht="15" customHeight="1" x14ac:dyDescent="0.25">
      <c r="A118" s="560"/>
      <c r="B118" s="728"/>
      <c r="C118" s="83" t="s">
        <v>1288</v>
      </c>
      <c r="D118" s="539"/>
      <c r="E118" s="618"/>
      <c r="F118" s="92"/>
      <c r="G118" s="92"/>
      <c r="H118" s="92"/>
      <c r="I118" s="168"/>
      <c r="J118" s="421"/>
    </row>
    <row r="119" spans="1:10" ht="15" customHeight="1" x14ac:dyDescent="0.25">
      <c r="A119" s="560"/>
      <c r="B119" s="728"/>
      <c r="C119" s="83"/>
      <c r="D119" s="539"/>
      <c r="E119" s="618"/>
      <c r="F119" s="92"/>
      <c r="G119" s="92"/>
      <c r="H119" s="92"/>
      <c r="I119" s="168"/>
      <c r="J119" s="421"/>
    </row>
    <row r="120" spans="1:10" ht="15" customHeight="1" x14ac:dyDescent="0.25">
      <c r="A120" s="560"/>
      <c r="B120" s="728" t="s">
        <v>1289</v>
      </c>
      <c r="C120" s="83"/>
      <c r="D120" s="539"/>
      <c r="E120" s="618"/>
      <c r="F120" s="92"/>
      <c r="G120" s="92"/>
      <c r="H120" s="92"/>
      <c r="I120" s="168"/>
      <c r="J120" s="421"/>
    </row>
    <row r="121" spans="1:10" ht="15" customHeight="1" x14ac:dyDescent="0.25">
      <c r="A121" s="560"/>
      <c r="B121" s="728" t="s">
        <v>1246</v>
      </c>
      <c r="C121" s="216" t="s">
        <v>1290</v>
      </c>
      <c r="D121" s="560" t="s">
        <v>14</v>
      </c>
      <c r="E121" s="618">
        <v>1548000</v>
      </c>
      <c r="F121" s="92"/>
      <c r="G121" s="92"/>
      <c r="H121" s="92">
        <v>850000</v>
      </c>
      <c r="I121" s="92">
        <v>850000</v>
      </c>
      <c r="J121" s="767" t="s">
        <v>1267</v>
      </c>
    </row>
    <row r="122" spans="1:10" ht="15" customHeight="1" x14ac:dyDescent="0.25">
      <c r="A122" s="560"/>
      <c r="B122" s="728" t="s">
        <v>16</v>
      </c>
      <c r="C122" s="216" t="s">
        <v>1291</v>
      </c>
      <c r="D122" s="560" t="s">
        <v>18</v>
      </c>
      <c r="E122" s="618">
        <v>1668000</v>
      </c>
      <c r="F122" s="92"/>
      <c r="G122" s="92"/>
      <c r="H122" s="92">
        <v>950000</v>
      </c>
      <c r="I122" s="92">
        <v>950000</v>
      </c>
      <c r="J122" s="768" t="s">
        <v>1292</v>
      </c>
    </row>
    <row r="123" spans="1:10" ht="15" customHeight="1" x14ac:dyDescent="0.25">
      <c r="A123" s="560"/>
      <c r="B123" s="728"/>
      <c r="C123" s="216" t="s">
        <v>1293</v>
      </c>
      <c r="D123" s="560" t="s">
        <v>767</v>
      </c>
      <c r="E123" s="618">
        <v>1908000</v>
      </c>
      <c r="F123" s="92"/>
      <c r="G123" s="92"/>
      <c r="H123" s="92">
        <v>1150000</v>
      </c>
      <c r="I123" s="92">
        <v>1150000</v>
      </c>
      <c r="J123" s="632" t="s">
        <v>1294</v>
      </c>
    </row>
    <row r="124" spans="1:10" ht="15" customHeight="1" x14ac:dyDescent="0.25">
      <c r="A124" s="560"/>
      <c r="B124" s="728"/>
      <c r="C124" s="83" t="s">
        <v>1295</v>
      </c>
      <c r="D124" s="560" t="s">
        <v>1296</v>
      </c>
      <c r="E124" s="618">
        <v>2148000</v>
      </c>
      <c r="F124" s="92"/>
      <c r="G124" s="92"/>
      <c r="H124" s="92">
        <v>1350000</v>
      </c>
      <c r="I124" s="92">
        <v>1350000</v>
      </c>
      <c r="J124" s="421"/>
    </row>
    <row r="125" spans="1:10" ht="15" customHeight="1" x14ac:dyDescent="0.25">
      <c r="A125" s="560"/>
      <c r="B125" s="728"/>
      <c r="C125" s="83" t="s">
        <v>1297</v>
      </c>
      <c r="D125" s="560" t="s">
        <v>32</v>
      </c>
      <c r="E125" s="618">
        <v>2748000</v>
      </c>
      <c r="F125" s="92"/>
      <c r="G125" s="92"/>
      <c r="H125" s="92">
        <v>1900000</v>
      </c>
      <c r="I125" s="92">
        <v>1900000</v>
      </c>
      <c r="J125" s="421"/>
    </row>
    <row r="126" spans="1:10" ht="15" customHeight="1" x14ac:dyDescent="0.25">
      <c r="A126" s="560"/>
      <c r="B126" s="728"/>
      <c r="C126" s="83"/>
      <c r="D126" s="539"/>
      <c r="E126" s="618"/>
      <c r="F126" s="92"/>
      <c r="G126" s="92"/>
      <c r="H126" s="92"/>
      <c r="I126" s="168"/>
      <c r="J126" s="421"/>
    </row>
    <row r="127" spans="1:10" ht="15" customHeight="1" x14ac:dyDescent="0.25">
      <c r="A127" s="560"/>
      <c r="B127" s="728"/>
      <c r="C127" s="83"/>
      <c r="D127" s="539"/>
      <c r="E127" s="618"/>
      <c r="F127" s="92"/>
      <c r="G127" s="92"/>
      <c r="H127" s="92"/>
      <c r="I127" s="168"/>
      <c r="J127" s="421"/>
    </row>
    <row r="128" spans="1:10" ht="15" customHeight="1" x14ac:dyDescent="0.25">
      <c r="A128" s="560"/>
      <c r="B128" s="728" t="s">
        <v>1298</v>
      </c>
      <c r="C128" s="216" t="s">
        <v>1299</v>
      </c>
      <c r="D128" s="560" t="s">
        <v>14</v>
      </c>
      <c r="E128" s="618">
        <v>1392000</v>
      </c>
      <c r="F128" s="92"/>
      <c r="G128" s="92"/>
      <c r="H128" s="92">
        <v>820000</v>
      </c>
      <c r="I128" s="92">
        <v>820000</v>
      </c>
      <c r="J128" s="767" t="s">
        <v>1267</v>
      </c>
    </row>
    <row r="129" spans="1:10" ht="15" customHeight="1" x14ac:dyDescent="0.25">
      <c r="A129" s="560"/>
      <c r="B129" s="728" t="s">
        <v>1246</v>
      </c>
      <c r="C129" s="216" t="s">
        <v>1300</v>
      </c>
      <c r="D129" s="560" t="s">
        <v>18</v>
      </c>
      <c r="E129" s="618">
        <v>1512000</v>
      </c>
      <c r="F129" s="92"/>
      <c r="G129" s="92"/>
      <c r="H129" s="92">
        <v>920000</v>
      </c>
      <c r="I129" s="92">
        <v>920000</v>
      </c>
      <c r="J129" s="768" t="s">
        <v>1301</v>
      </c>
    </row>
    <row r="130" spans="1:10" ht="15" customHeight="1" x14ac:dyDescent="0.25">
      <c r="A130" s="560"/>
      <c r="B130" s="728" t="s">
        <v>66</v>
      </c>
      <c r="C130" s="216" t="s">
        <v>1302</v>
      </c>
      <c r="D130" s="560" t="s">
        <v>767</v>
      </c>
      <c r="E130" s="618">
        <v>1644000</v>
      </c>
      <c r="F130" s="92"/>
      <c r="G130" s="92"/>
      <c r="H130" s="92">
        <v>1120000</v>
      </c>
      <c r="I130" s="92">
        <v>1120000</v>
      </c>
      <c r="J130" s="421"/>
    </row>
    <row r="131" spans="1:10" ht="15" customHeight="1" x14ac:dyDescent="0.25">
      <c r="A131" s="560"/>
      <c r="B131" s="728"/>
      <c r="C131" s="83" t="s">
        <v>1303</v>
      </c>
      <c r="D131" s="560" t="s">
        <v>32</v>
      </c>
      <c r="E131" s="618">
        <v>1992000</v>
      </c>
      <c r="F131" s="92"/>
      <c r="G131" s="92"/>
      <c r="H131" s="92">
        <v>1420000</v>
      </c>
      <c r="I131" s="92">
        <v>1420000</v>
      </c>
      <c r="J131" s="421"/>
    </row>
    <row r="132" spans="1:10" ht="15" customHeight="1" x14ac:dyDescent="0.25">
      <c r="A132" s="560"/>
      <c r="B132" s="728"/>
      <c r="C132" s="83" t="s">
        <v>1304</v>
      </c>
      <c r="D132" s="539"/>
      <c r="E132" s="618"/>
      <c r="F132" s="92"/>
      <c r="G132" s="92"/>
      <c r="H132" s="92"/>
      <c r="I132" s="168"/>
      <c r="J132" s="734" t="s">
        <v>1305</v>
      </c>
    </row>
    <row r="133" spans="1:10" ht="15" customHeight="1" x14ac:dyDescent="0.25">
      <c r="A133" s="561"/>
      <c r="B133" s="739"/>
      <c r="C133" s="563"/>
      <c r="D133" s="563"/>
      <c r="E133" s="748"/>
      <c r="F133" s="93"/>
      <c r="G133" s="93"/>
      <c r="H133" s="93"/>
      <c r="I133" s="169"/>
      <c r="J133" s="565"/>
    </row>
    <row r="134" spans="1:10" ht="15" customHeight="1" x14ac:dyDescent="0.25">
      <c r="A134" s="557"/>
      <c r="B134" s="727"/>
      <c r="C134" s="558"/>
      <c r="D134" s="558"/>
      <c r="E134" s="613"/>
      <c r="F134" s="90"/>
      <c r="G134" s="90"/>
      <c r="H134" s="90"/>
      <c r="I134" s="167"/>
      <c r="J134" s="559"/>
    </row>
    <row r="135" spans="1:10" ht="15" customHeight="1" x14ac:dyDescent="0.25">
      <c r="A135" s="560"/>
      <c r="B135" s="771" t="s">
        <v>1310</v>
      </c>
      <c r="C135" s="772" t="s">
        <v>1311</v>
      </c>
      <c r="D135" s="560" t="s">
        <v>200</v>
      </c>
      <c r="E135" s="773">
        <v>1700000</v>
      </c>
      <c r="F135" s="617">
        <v>1000000</v>
      </c>
      <c r="G135" s="617">
        <v>1000000</v>
      </c>
      <c r="H135" s="617">
        <v>980000</v>
      </c>
      <c r="I135" s="617">
        <v>980000</v>
      </c>
      <c r="J135" s="556" t="s">
        <v>1306</v>
      </c>
    </row>
    <row r="136" spans="1:10" ht="15" customHeight="1" x14ac:dyDescent="0.25">
      <c r="A136" s="560"/>
      <c r="B136" s="728" t="s">
        <v>16</v>
      </c>
      <c r="C136" s="772" t="s">
        <v>1312</v>
      </c>
      <c r="D136" s="765" t="s">
        <v>201</v>
      </c>
      <c r="E136" s="773">
        <v>1950000</v>
      </c>
      <c r="F136" s="617">
        <v>1170000</v>
      </c>
      <c r="G136" s="617">
        <v>1170000</v>
      </c>
      <c r="H136" s="617">
        <v>1140000</v>
      </c>
      <c r="I136" s="617">
        <v>1140000</v>
      </c>
      <c r="J136" s="556" t="s">
        <v>1307</v>
      </c>
    </row>
    <row r="137" spans="1:10" ht="15" customHeight="1" x14ac:dyDescent="0.25">
      <c r="A137" s="560"/>
      <c r="B137" s="728"/>
      <c r="C137" s="772" t="s">
        <v>1313</v>
      </c>
      <c r="D137" s="765" t="s">
        <v>1314</v>
      </c>
      <c r="E137" s="773">
        <v>2700000</v>
      </c>
      <c r="F137" s="617">
        <v>1280000</v>
      </c>
      <c r="G137" s="617">
        <v>1280000</v>
      </c>
      <c r="H137" s="617">
        <v>1250000</v>
      </c>
      <c r="I137" s="617">
        <v>1250000</v>
      </c>
      <c r="J137" s="556" t="s">
        <v>1315</v>
      </c>
    </row>
    <row r="138" spans="1:10" ht="15" customHeight="1" x14ac:dyDescent="0.25">
      <c r="A138" s="560"/>
      <c r="B138" s="728"/>
      <c r="C138" s="22" t="s">
        <v>1316</v>
      </c>
      <c r="D138" s="765" t="s">
        <v>688</v>
      </c>
      <c r="E138" s="773">
        <v>3750000</v>
      </c>
      <c r="F138" s="617">
        <v>1900000</v>
      </c>
      <c r="G138" s="617">
        <v>1900000</v>
      </c>
      <c r="H138" s="617">
        <v>1900000</v>
      </c>
      <c r="I138" s="617">
        <v>1900000</v>
      </c>
      <c r="J138" s="556" t="s">
        <v>1317</v>
      </c>
    </row>
    <row r="139" spans="1:10" ht="15" customHeight="1" x14ac:dyDescent="0.25">
      <c r="A139" s="560"/>
      <c r="B139" s="728"/>
      <c r="C139" s="22" t="s">
        <v>1318</v>
      </c>
      <c r="D139" s="539"/>
      <c r="E139" s="618"/>
      <c r="F139" s="168"/>
      <c r="G139" s="168"/>
      <c r="H139" s="168"/>
      <c r="I139" s="168"/>
      <c r="J139" s="730" t="s">
        <v>1319</v>
      </c>
    </row>
    <row r="140" spans="1:10" ht="15" customHeight="1" x14ac:dyDescent="0.25">
      <c r="A140" s="561"/>
      <c r="B140" s="739"/>
      <c r="C140" s="563"/>
      <c r="D140" s="563"/>
      <c r="E140" s="748"/>
      <c r="F140" s="93"/>
      <c r="G140" s="93"/>
      <c r="H140" s="93"/>
      <c r="I140" s="169"/>
      <c r="J140" s="565"/>
    </row>
    <row r="141" spans="1:10" ht="15" customHeight="1" x14ac:dyDescent="0.25">
      <c r="A141" s="557"/>
      <c r="B141" s="727"/>
      <c r="C141" s="774"/>
      <c r="D141" s="554"/>
      <c r="E141" s="633"/>
      <c r="F141" s="90"/>
      <c r="G141" s="167"/>
      <c r="H141" s="90"/>
      <c r="I141" s="167"/>
      <c r="J141" s="559"/>
    </row>
    <row r="142" spans="1:10" ht="15" customHeight="1" x14ac:dyDescent="0.25">
      <c r="A142" s="560"/>
      <c r="B142" s="775" t="s">
        <v>1321</v>
      </c>
      <c r="C142" s="776" t="s">
        <v>1322</v>
      </c>
      <c r="D142" s="102" t="s">
        <v>31</v>
      </c>
      <c r="E142" s="777" t="s">
        <v>1323</v>
      </c>
      <c r="F142" s="92"/>
      <c r="G142" s="92"/>
      <c r="H142" s="92">
        <v>815000</v>
      </c>
      <c r="I142" s="92">
        <v>815000</v>
      </c>
      <c r="J142" s="556" t="s">
        <v>732</v>
      </c>
    </row>
    <row r="143" spans="1:10" ht="15" customHeight="1" x14ac:dyDescent="0.25">
      <c r="A143" s="560"/>
      <c r="B143" s="728" t="s">
        <v>16</v>
      </c>
      <c r="C143" s="776" t="s">
        <v>1324</v>
      </c>
      <c r="D143" s="102" t="s">
        <v>1325</v>
      </c>
      <c r="E143" s="777" t="s">
        <v>1326</v>
      </c>
      <c r="F143" s="92"/>
      <c r="G143" s="92"/>
      <c r="H143" s="92">
        <v>1015000</v>
      </c>
      <c r="I143" s="92">
        <v>1015000</v>
      </c>
      <c r="J143" s="556" t="s">
        <v>736</v>
      </c>
    </row>
    <row r="144" spans="1:10" ht="15" customHeight="1" x14ac:dyDescent="0.25">
      <c r="A144" s="560"/>
      <c r="B144" s="728"/>
      <c r="C144" s="22" t="s">
        <v>1327</v>
      </c>
      <c r="D144" s="102" t="s">
        <v>1328</v>
      </c>
      <c r="E144" s="777" t="s">
        <v>1329</v>
      </c>
      <c r="F144" s="92"/>
      <c r="G144" s="92"/>
      <c r="H144" s="92">
        <v>1115000</v>
      </c>
      <c r="I144" s="92">
        <v>1115000</v>
      </c>
      <c r="J144" s="556" t="s">
        <v>178</v>
      </c>
    </row>
    <row r="145" spans="1:10" ht="15" customHeight="1" x14ac:dyDescent="0.25">
      <c r="A145" s="560"/>
      <c r="B145" s="728"/>
      <c r="C145" s="22" t="s">
        <v>1330</v>
      </c>
      <c r="D145" s="102" t="s">
        <v>228</v>
      </c>
      <c r="E145" s="777" t="s">
        <v>1331</v>
      </c>
      <c r="F145" s="92"/>
      <c r="G145" s="92"/>
      <c r="H145" s="92">
        <v>1555000</v>
      </c>
      <c r="I145" s="92">
        <v>1555000</v>
      </c>
      <c r="J145" s="556" t="s">
        <v>1332</v>
      </c>
    </row>
    <row r="146" spans="1:10" ht="15" customHeight="1" x14ac:dyDescent="0.25">
      <c r="A146" s="560"/>
      <c r="B146" s="728"/>
      <c r="C146" s="83" t="s">
        <v>1333</v>
      </c>
      <c r="D146" s="560" t="s">
        <v>1334</v>
      </c>
      <c r="E146" s="777" t="s">
        <v>1335</v>
      </c>
      <c r="F146" s="92"/>
      <c r="G146" s="92"/>
      <c r="H146" s="92">
        <v>2055000</v>
      </c>
      <c r="I146" s="92">
        <v>2055000</v>
      </c>
      <c r="J146" s="556" t="s">
        <v>1336</v>
      </c>
    </row>
    <row r="147" spans="1:10" ht="15" customHeight="1" x14ac:dyDescent="0.25">
      <c r="A147" s="560"/>
      <c r="B147" s="728"/>
      <c r="C147" s="512" t="s">
        <v>1337</v>
      </c>
      <c r="D147" s="560" t="s">
        <v>1338</v>
      </c>
      <c r="E147" s="777"/>
      <c r="F147" s="92"/>
      <c r="G147" s="92"/>
      <c r="H147" s="92">
        <v>2555000</v>
      </c>
      <c r="I147" s="92">
        <v>2555000</v>
      </c>
      <c r="J147" s="730" t="s">
        <v>1339</v>
      </c>
    </row>
    <row r="148" spans="1:10" ht="15" customHeight="1" x14ac:dyDescent="0.25">
      <c r="A148" s="561"/>
      <c r="B148" s="739"/>
      <c r="C148" s="64"/>
      <c r="D148" s="563"/>
      <c r="E148" s="641"/>
      <c r="F148" s="93"/>
      <c r="G148" s="93"/>
      <c r="H148" s="93"/>
      <c r="I148" s="169"/>
      <c r="J148" s="565"/>
    </row>
    <row r="149" spans="1:10" ht="15" customHeight="1" x14ac:dyDescent="0.25">
      <c r="A149" s="557"/>
      <c r="B149" s="727"/>
      <c r="C149" s="199"/>
      <c r="D149" s="558"/>
      <c r="E149" s="613"/>
      <c r="F149" s="736"/>
      <c r="G149" s="167"/>
      <c r="H149" s="167"/>
      <c r="I149" s="167"/>
      <c r="J149" s="559"/>
    </row>
    <row r="150" spans="1:10" ht="15" customHeight="1" x14ac:dyDescent="0.25">
      <c r="A150" s="560"/>
      <c r="B150" s="728" t="s">
        <v>1340</v>
      </c>
      <c r="C150" s="543" t="s">
        <v>1341</v>
      </c>
      <c r="D150" s="222" t="s">
        <v>1342</v>
      </c>
      <c r="E150" s="778">
        <v>1890000</v>
      </c>
      <c r="F150" s="779"/>
      <c r="G150" s="779"/>
      <c r="H150" s="40">
        <v>858000</v>
      </c>
      <c r="I150" s="40">
        <v>858000</v>
      </c>
      <c r="J150" s="556" t="s">
        <v>732</v>
      </c>
    </row>
    <row r="151" spans="1:10" ht="15" customHeight="1" x14ac:dyDescent="0.25">
      <c r="A151" s="560"/>
      <c r="B151" s="728" t="s">
        <v>16</v>
      </c>
      <c r="C151" s="543" t="s">
        <v>1343</v>
      </c>
      <c r="D151" s="222" t="s">
        <v>1344</v>
      </c>
      <c r="E151" s="778">
        <v>2100000</v>
      </c>
      <c r="F151" s="779"/>
      <c r="G151" s="779"/>
      <c r="H151" s="40">
        <v>978000</v>
      </c>
      <c r="I151" s="40">
        <v>978000</v>
      </c>
      <c r="J151" s="556" t="s">
        <v>736</v>
      </c>
    </row>
    <row r="152" spans="1:10" ht="15" customHeight="1" x14ac:dyDescent="0.25">
      <c r="A152" s="560"/>
      <c r="B152" s="728"/>
      <c r="C152" s="543" t="s">
        <v>1345</v>
      </c>
      <c r="D152" s="222" t="s">
        <v>1346</v>
      </c>
      <c r="E152" s="780">
        <v>2940000</v>
      </c>
      <c r="F152" s="779"/>
      <c r="G152" s="779"/>
      <c r="H152" s="40">
        <v>1358000</v>
      </c>
      <c r="I152" s="40">
        <v>1358000</v>
      </c>
      <c r="J152" s="556" t="s">
        <v>178</v>
      </c>
    </row>
    <row r="153" spans="1:10" ht="15" customHeight="1" x14ac:dyDescent="0.25">
      <c r="A153" s="560"/>
      <c r="B153" s="728"/>
      <c r="C153" s="543" t="s">
        <v>1347</v>
      </c>
      <c r="D153" s="222" t="s">
        <v>1348</v>
      </c>
      <c r="E153" s="780">
        <v>3360000</v>
      </c>
      <c r="F153" s="779"/>
      <c r="G153" s="779"/>
      <c r="H153" s="40">
        <v>1558000</v>
      </c>
      <c r="I153" s="40">
        <v>1558000</v>
      </c>
      <c r="J153" s="556" t="s">
        <v>747</v>
      </c>
    </row>
    <row r="154" spans="1:10" ht="15" customHeight="1" x14ac:dyDescent="0.25">
      <c r="A154" s="560"/>
      <c r="B154" s="728"/>
      <c r="C154" s="83" t="s">
        <v>1349</v>
      </c>
      <c r="D154" s="222"/>
      <c r="E154" s="616"/>
      <c r="F154" s="168"/>
      <c r="G154" s="168"/>
      <c r="H154" s="168"/>
      <c r="I154" s="168"/>
      <c r="J154" s="556" t="s">
        <v>1350</v>
      </c>
    </row>
    <row r="155" spans="1:10" ht="15" customHeight="1" x14ac:dyDescent="0.25">
      <c r="A155" s="560"/>
      <c r="B155" s="728"/>
      <c r="C155" s="22" t="s">
        <v>1351</v>
      </c>
      <c r="D155" s="222"/>
      <c r="E155" s="616"/>
      <c r="F155" s="168"/>
      <c r="G155" s="168"/>
      <c r="H155" s="168"/>
      <c r="I155" s="168"/>
      <c r="J155" s="556" t="s">
        <v>1352</v>
      </c>
    </row>
    <row r="156" spans="1:10" ht="15" customHeight="1" x14ac:dyDescent="0.25">
      <c r="A156" s="560"/>
      <c r="B156" s="728"/>
      <c r="C156" s="22"/>
      <c r="D156" s="222"/>
      <c r="E156" s="616"/>
      <c r="F156" s="168"/>
      <c r="G156" s="168"/>
      <c r="H156" s="168"/>
      <c r="I156" s="168"/>
      <c r="J156" s="556" t="s">
        <v>1353</v>
      </c>
    </row>
    <row r="157" spans="1:10" ht="15" customHeight="1" x14ac:dyDescent="0.25">
      <c r="A157" s="560"/>
      <c r="B157" s="728"/>
      <c r="C157" s="22"/>
      <c r="D157" s="222"/>
      <c r="E157" s="616"/>
      <c r="F157" s="168"/>
      <c r="G157" s="168"/>
      <c r="H157" s="168"/>
      <c r="I157" s="168"/>
      <c r="J157" s="730" t="s">
        <v>1354</v>
      </c>
    </row>
    <row r="158" spans="1:10" ht="15" customHeight="1" x14ac:dyDescent="0.25">
      <c r="A158" s="560"/>
      <c r="B158" s="728"/>
      <c r="C158" s="22"/>
      <c r="D158" s="222"/>
      <c r="E158" s="616"/>
      <c r="F158" s="168"/>
      <c r="G158" s="168"/>
      <c r="H158" s="168"/>
      <c r="I158" s="168"/>
      <c r="J158" s="735" t="s">
        <v>199</v>
      </c>
    </row>
    <row r="159" spans="1:10" ht="15" customHeight="1" x14ac:dyDescent="0.25">
      <c r="A159" s="561"/>
      <c r="B159" s="739"/>
      <c r="C159" s="64"/>
      <c r="D159" s="226"/>
      <c r="E159" s="781"/>
      <c r="F159" s="169"/>
      <c r="G159" s="169"/>
      <c r="H159" s="169"/>
      <c r="I159" s="169"/>
    </row>
    <row r="160" spans="1:10" ht="15" customHeight="1" x14ac:dyDescent="0.25">
      <c r="A160" s="557"/>
      <c r="B160" s="727"/>
      <c r="C160" s="558"/>
      <c r="D160" s="557"/>
      <c r="E160" s="627"/>
      <c r="F160" s="167"/>
      <c r="G160" s="167"/>
      <c r="H160" s="167"/>
      <c r="I160" s="167"/>
      <c r="J160" s="559"/>
    </row>
    <row r="161" spans="1:10" ht="15" customHeight="1" x14ac:dyDescent="0.25">
      <c r="A161" s="560"/>
      <c r="B161" s="728" t="s">
        <v>1355</v>
      </c>
      <c r="C161" s="539" t="s">
        <v>1356</v>
      </c>
      <c r="D161" s="560" t="s">
        <v>1357</v>
      </c>
      <c r="E161" s="778">
        <v>2100000</v>
      </c>
      <c r="F161" s="168"/>
      <c r="G161" s="168"/>
      <c r="H161" s="786">
        <v>1078000</v>
      </c>
      <c r="I161" s="786">
        <v>1078000</v>
      </c>
      <c r="J161" s="556" t="s">
        <v>732</v>
      </c>
    </row>
    <row r="162" spans="1:10" ht="15" customHeight="1" x14ac:dyDescent="0.25">
      <c r="A162" s="560"/>
      <c r="B162" s="728" t="s">
        <v>1358</v>
      </c>
      <c r="C162" s="539" t="s">
        <v>1359</v>
      </c>
      <c r="D162" s="560" t="s">
        <v>1360</v>
      </c>
      <c r="E162" s="778">
        <v>2680000</v>
      </c>
      <c r="F162" s="168"/>
      <c r="G162" s="168"/>
      <c r="H162" s="786">
        <v>1368000</v>
      </c>
      <c r="I162" s="786">
        <v>1368000</v>
      </c>
      <c r="J162" s="556" t="s">
        <v>736</v>
      </c>
    </row>
    <row r="163" spans="1:10" ht="15" customHeight="1" x14ac:dyDescent="0.25">
      <c r="A163" s="560"/>
      <c r="B163" s="728" t="s">
        <v>16</v>
      </c>
      <c r="C163" s="22" t="s">
        <v>1361</v>
      </c>
      <c r="D163" s="560" t="s">
        <v>1362</v>
      </c>
      <c r="E163" s="778">
        <v>3800000</v>
      </c>
      <c r="F163" s="168"/>
      <c r="G163" s="168"/>
      <c r="H163" s="786">
        <v>1698000</v>
      </c>
      <c r="I163" s="786">
        <v>1698000</v>
      </c>
      <c r="J163" s="556" t="s">
        <v>178</v>
      </c>
    </row>
    <row r="164" spans="1:10" ht="15" customHeight="1" x14ac:dyDescent="0.25">
      <c r="A164" s="560"/>
      <c r="B164" s="728"/>
      <c r="C164" s="83" t="s">
        <v>1363</v>
      </c>
      <c r="D164" s="560"/>
      <c r="E164" s="746" t="s">
        <v>181</v>
      </c>
      <c r="F164" s="741"/>
      <c r="G164" s="168"/>
      <c r="H164" s="168"/>
      <c r="I164" s="168"/>
      <c r="J164" s="556" t="s">
        <v>1364</v>
      </c>
    </row>
    <row r="165" spans="1:10" ht="15" customHeight="1" x14ac:dyDescent="0.25">
      <c r="A165" s="560"/>
      <c r="B165" s="728"/>
      <c r="C165" s="22"/>
      <c r="D165" s="560"/>
      <c r="E165" s="616"/>
      <c r="F165" s="741"/>
      <c r="G165" s="168"/>
      <c r="H165" s="168"/>
      <c r="I165" s="168"/>
      <c r="J165" s="556" t="s">
        <v>1365</v>
      </c>
    </row>
    <row r="166" spans="1:10" ht="15" customHeight="1" x14ac:dyDescent="0.25">
      <c r="A166" s="560"/>
      <c r="B166" s="728"/>
      <c r="C166" s="783"/>
      <c r="D166" s="560"/>
      <c r="E166" s="616"/>
      <c r="F166" s="741"/>
      <c r="G166" s="168"/>
      <c r="H166" s="168"/>
      <c r="I166" s="168"/>
      <c r="J166" s="556" t="s">
        <v>1366</v>
      </c>
    </row>
    <row r="167" spans="1:10" ht="15" customHeight="1" x14ac:dyDescent="0.25">
      <c r="A167" s="560"/>
      <c r="B167" s="728"/>
      <c r="C167" s="784"/>
      <c r="D167" s="560"/>
      <c r="E167" s="616"/>
      <c r="F167" s="741"/>
      <c r="G167" s="168"/>
      <c r="H167" s="168"/>
      <c r="I167" s="168"/>
      <c r="J167" s="556" t="s">
        <v>747</v>
      </c>
    </row>
    <row r="168" spans="1:10" ht="15" customHeight="1" x14ac:dyDescent="0.25">
      <c r="A168" s="560"/>
      <c r="B168" s="728"/>
      <c r="C168" s="180"/>
      <c r="D168" s="560"/>
      <c r="E168" s="616"/>
      <c r="F168" s="741"/>
      <c r="G168" s="168"/>
      <c r="H168" s="168"/>
      <c r="I168" s="168"/>
      <c r="J168" s="730" t="s">
        <v>773</v>
      </c>
    </row>
    <row r="169" spans="1:10" ht="15" customHeight="1" x14ac:dyDescent="0.25">
      <c r="A169" s="560"/>
      <c r="B169" s="728"/>
      <c r="C169" s="83"/>
      <c r="D169" s="560"/>
      <c r="E169" s="616"/>
      <c r="F169" s="741"/>
      <c r="G169" s="168"/>
      <c r="H169" s="168"/>
      <c r="I169" s="168"/>
      <c r="J169" s="735" t="s">
        <v>199</v>
      </c>
    </row>
    <row r="170" spans="1:10" ht="15" customHeight="1" x14ac:dyDescent="0.25">
      <c r="A170" s="561"/>
      <c r="B170" s="739"/>
      <c r="C170" s="64"/>
      <c r="D170" s="561"/>
      <c r="E170" s="781"/>
      <c r="F170" s="787"/>
      <c r="G170" s="169"/>
      <c r="H170" s="169"/>
      <c r="I170" s="169"/>
      <c r="J170" s="565"/>
    </row>
    <row r="171" spans="1:10" ht="15" customHeight="1" x14ac:dyDescent="0.25">
      <c r="A171" s="557"/>
      <c r="B171" s="727"/>
      <c r="C171" s="199"/>
      <c r="D171" s="557"/>
      <c r="E171" s="627"/>
      <c r="F171" s="736"/>
      <c r="G171" s="167"/>
      <c r="H171" s="167"/>
      <c r="I171" s="167"/>
      <c r="J171" s="559"/>
    </row>
    <row r="172" spans="1:10" ht="15" customHeight="1" x14ac:dyDescent="0.25">
      <c r="A172" s="560"/>
      <c r="B172" s="728" t="s">
        <v>1367</v>
      </c>
      <c r="C172" s="216" t="s">
        <v>1368</v>
      </c>
      <c r="D172" s="560" t="s">
        <v>225</v>
      </c>
      <c r="E172" s="616">
        <v>1470000</v>
      </c>
      <c r="F172" s="741"/>
      <c r="G172" s="168"/>
      <c r="H172" s="788">
        <v>758000</v>
      </c>
      <c r="I172" s="788">
        <v>758000</v>
      </c>
      <c r="J172" s="556" t="s">
        <v>732</v>
      </c>
    </row>
    <row r="173" spans="1:10" ht="15" customHeight="1" x14ac:dyDescent="0.25">
      <c r="A173" s="560"/>
      <c r="B173" s="728" t="s">
        <v>1246</v>
      </c>
      <c r="C173" s="515" t="s">
        <v>1369</v>
      </c>
      <c r="D173" s="560" t="s">
        <v>149</v>
      </c>
      <c r="E173" s="616">
        <v>2520000</v>
      </c>
      <c r="F173" s="741"/>
      <c r="G173" s="168"/>
      <c r="H173" s="788">
        <v>1328000</v>
      </c>
      <c r="I173" s="788">
        <v>1328000</v>
      </c>
      <c r="J173" s="556" t="s">
        <v>736</v>
      </c>
    </row>
    <row r="174" spans="1:10" ht="15" customHeight="1" x14ac:dyDescent="0.25">
      <c r="A174" s="560"/>
      <c r="B174" s="728" t="s">
        <v>16</v>
      </c>
      <c r="C174" s="83" t="s">
        <v>1370</v>
      </c>
      <c r="D174" s="560"/>
      <c r="E174" s="746" t="s">
        <v>181</v>
      </c>
      <c r="F174" s="741"/>
      <c r="G174" s="168"/>
      <c r="H174" s="168"/>
      <c r="I174" s="168"/>
      <c r="J174" s="556" t="s">
        <v>178</v>
      </c>
    </row>
    <row r="175" spans="1:10" ht="15" customHeight="1" x14ac:dyDescent="0.25">
      <c r="A175" s="560"/>
      <c r="B175" s="728"/>
      <c r="C175" s="83" t="s">
        <v>1371</v>
      </c>
      <c r="D175" s="560"/>
      <c r="E175" s="616"/>
      <c r="F175" s="741"/>
      <c r="G175" s="168"/>
      <c r="H175" s="168"/>
      <c r="I175" s="168"/>
      <c r="J175" s="556" t="s">
        <v>1372</v>
      </c>
    </row>
    <row r="176" spans="1:10" ht="15" customHeight="1" x14ac:dyDescent="0.25">
      <c r="A176" s="560"/>
      <c r="B176" s="728"/>
      <c r="D176" s="560"/>
      <c r="E176" s="616"/>
      <c r="F176" s="741"/>
      <c r="G176" s="168"/>
      <c r="H176" s="168"/>
      <c r="I176" s="168"/>
      <c r="J176" s="556" t="s">
        <v>1373</v>
      </c>
    </row>
    <row r="177" spans="1:10" ht="15" customHeight="1" x14ac:dyDescent="0.25">
      <c r="A177" s="560"/>
      <c r="B177" s="728"/>
      <c r="C177" s="783"/>
      <c r="D177" s="560"/>
      <c r="E177" s="616"/>
      <c r="F177" s="741"/>
      <c r="G177" s="168"/>
      <c r="H177" s="168"/>
      <c r="I177" s="168"/>
      <c r="J177" s="556" t="s">
        <v>1374</v>
      </c>
    </row>
    <row r="178" spans="1:10" ht="15" customHeight="1" x14ac:dyDescent="0.25">
      <c r="A178" s="560"/>
      <c r="B178" s="728"/>
      <c r="C178" s="784"/>
      <c r="D178" s="560"/>
      <c r="E178" s="616"/>
      <c r="F178" s="741"/>
      <c r="G178" s="168"/>
      <c r="H178" s="168"/>
      <c r="I178" s="168"/>
      <c r="J178" s="632" t="s">
        <v>1375</v>
      </c>
    </row>
    <row r="179" spans="1:10" ht="15" customHeight="1" x14ac:dyDescent="0.25">
      <c r="A179" s="560"/>
      <c r="B179" s="728"/>
      <c r="C179" s="180"/>
      <c r="D179" s="560"/>
      <c r="E179" s="616"/>
      <c r="F179" s="741"/>
      <c r="G179" s="168"/>
      <c r="H179" s="168"/>
      <c r="I179" s="168"/>
      <c r="J179" s="730" t="s">
        <v>1354</v>
      </c>
    </row>
    <row r="180" spans="1:10" ht="15" customHeight="1" x14ac:dyDescent="0.25">
      <c r="A180" s="560"/>
      <c r="B180" s="728"/>
      <c r="C180" s="83"/>
      <c r="D180" s="560"/>
      <c r="E180" s="616"/>
      <c r="F180" s="741"/>
      <c r="G180" s="168"/>
      <c r="H180" s="168"/>
      <c r="I180" s="168"/>
      <c r="J180" s="735" t="s">
        <v>199</v>
      </c>
    </row>
    <row r="181" spans="1:10" ht="15" customHeight="1" x14ac:dyDescent="0.25">
      <c r="A181" s="561"/>
      <c r="B181" s="739"/>
      <c r="C181" s="64"/>
      <c r="D181" s="561"/>
      <c r="E181" s="781"/>
      <c r="F181" s="787"/>
      <c r="G181" s="169"/>
      <c r="H181" s="169"/>
      <c r="I181" s="169"/>
      <c r="J181" s="565"/>
    </row>
    <row r="182" spans="1:10" ht="15" customHeight="1" x14ac:dyDescent="0.25">
      <c r="A182" s="557"/>
      <c r="B182" s="727"/>
      <c r="C182" s="199"/>
      <c r="D182" s="557"/>
      <c r="E182" s="627"/>
      <c r="F182" s="736"/>
      <c r="G182" s="167"/>
      <c r="H182" s="167"/>
      <c r="I182" s="167"/>
      <c r="J182" s="559"/>
    </row>
    <row r="183" spans="1:10" ht="15" customHeight="1" x14ac:dyDescent="0.25">
      <c r="A183" s="560"/>
      <c r="B183" s="728" t="s">
        <v>1376</v>
      </c>
      <c r="C183" s="216" t="s">
        <v>1377</v>
      </c>
      <c r="D183" s="789" t="s">
        <v>14</v>
      </c>
      <c r="E183" s="790">
        <v>1800000</v>
      </c>
      <c r="F183" s="741"/>
      <c r="G183" s="168"/>
      <c r="H183" s="791">
        <v>888000</v>
      </c>
      <c r="I183" s="791">
        <v>888000</v>
      </c>
      <c r="J183" s="556" t="s">
        <v>1197</v>
      </c>
    </row>
    <row r="184" spans="1:10" ht="15" customHeight="1" x14ac:dyDescent="0.25">
      <c r="A184" s="560"/>
      <c r="B184" s="728" t="s">
        <v>1378</v>
      </c>
      <c r="C184" s="216" t="s">
        <v>1379</v>
      </c>
      <c r="D184" s="789" t="s">
        <v>18</v>
      </c>
      <c r="E184" s="790">
        <v>2400000</v>
      </c>
      <c r="F184" s="741"/>
      <c r="G184" s="168"/>
      <c r="H184" s="791">
        <v>988000</v>
      </c>
      <c r="I184" s="791">
        <v>988000</v>
      </c>
      <c r="J184" s="556" t="s">
        <v>1200</v>
      </c>
    </row>
    <row r="185" spans="1:10" ht="15" customHeight="1" x14ac:dyDescent="0.25">
      <c r="A185" s="560"/>
      <c r="B185" s="728" t="s">
        <v>16</v>
      </c>
      <c r="C185" s="216" t="s">
        <v>1380</v>
      </c>
      <c r="D185" s="789" t="s">
        <v>1381</v>
      </c>
      <c r="E185" s="790">
        <v>3000000</v>
      </c>
      <c r="F185" s="741"/>
      <c r="G185" s="168"/>
      <c r="H185" s="791">
        <v>1088000</v>
      </c>
      <c r="I185" s="791">
        <v>1088000</v>
      </c>
      <c r="J185" s="556" t="s">
        <v>1202</v>
      </c>
    </row>
    <row r="186" spans="1:10" ht="15" customHeight="1" x14ac:dyDescent="0.25">
      <c r="A186" s="560"/>
      <c r="B186" s="728"/>
      <c r="C186" s="22" t="s">
        <v>1382</v>
      </c>
      <c r="D186" s="789" t="s">
        <v>1383</v>
      </c>
      <c r="E186" s="790">
        <v>3600000</v>
      </c>
      <c r="F186" s="741"/>
      <c r="G186" s="168"/>
      <c r="H186" s="791">
        <v>1188000</v>
      </c>
      <c r="I186" s="791">
        <v>1188000</v>
      </c>
      <c r="J186" s="556" t="s">
        <v>1204</v>
      </c>
    </row>
    <row r="187" spans="1:10" ht="15" customHeight="1" x14ac:dyDescent="0.25">
      <c r="A187" s="560"/>
      <c r="B187" s="728"/>
      <c r="C187" s="83" t="s">
        <v>1384</v>
      </c>
      <c r="D187" s="789" t="s">
        <v>32</v>
      </c>
      <c r="E187" s="790">
        <v>4200000</v>
      </c>
      <c r="F187" s="741"/>
      <c r="G187" s="168"/>
      <c r="H187" s="791">
        <v>1438000</v>
      </c>
      <c r="I187" s="791">
        <v>1438000</v>
      </c>
      <c r="J187" s="556" t="s">
        <v>1385</v>
      </c>
    </row>
    <row r="188" spans="1:10" ht="15" customHeight="1" x14ac:dyDescent="0.25">
      <c r="A188" s="560"/>
      <c r="B188" s="728"/>
      <c r="C188" s="22"/>
      <c r="D188" s="789" t="s">
        <v>24</v>
      </c>
      <c r="E188" s="790">
        <v>4800000</v>
      </c>
      <c r="F188" s="741"/>
      <c r="G188" s="168"/>
      <c r="H188" s="792">
        <v>1938000</v>
      </c>
      <c r="I188" s="792">
        <v>1938000</v>
      </c>
      <c r="J188" s="556" t="s">
        <v>1386</v>
      </c>
    </row>
    <row r="189" spans="1:10" ht="15" customHeight="1" x14ac:dyDescent="0.25">
      <c r="A189" s="560"/>
      <c r="B189" s="728"/>
      <c r="C189" s="22"/>
      <c r="D189" s="789" t="s">
        <v>1387</v>
      </c>
      <c r="E189" s="790">
        <v>6000000</v>
      </c>
      <c r="F189" s="741"/>
      <c r="G189" s="168"/>
      <c r="H189" s="793">
        <v>3580000</v>
      </c>
      <c r="I189" s="793">
        <v>3580000</v>
      </c>
      <c r="J189" s="730" t="s">
        <v>1388</v>
      </c>
    </row>
    <row r="190" spans="1:10" ht="15" customHeight="1" x14ac:dyDescent="0.25">
      <c r="A190" s="560"/>
      <c r="B190" s="728"/>
      <c r="C190" s="22"/>
      <c r="D190" s="560"/>
      <c r="E190" s="746" t="s">
        <v>181</v>
      </c>
      <c r="F190" s="741"/>
      <c r="G190" s="168"/>
      <c r="H190" s="168"/>
      <c r="I190" s="168"/>
      <c r="J190" s="735" t="s">
        <v>199</v>
      </c>
    </row>
    <row r="191" spans="1:10" ht="15" customHeight="1" x14ac:dyDescent="0.25">
      <c r="A191" s="561"/>
      <c r="B191" s="739"/>
      <c r="C191" s="64"/>
      <c r="D191" s="561"/>
      <c r="E191" s="781"/>
      <c r="F191" s="787"/>
      <c r="G191" s="169"/>
      <c r="H191" s="169"/>
      <c r="I191" s="169"/>
      <c r="J191" s="565"/>
    </row>
    <row r="192" spans="1:10" ht="15" customHeight="1" x14ac:dyDescent="0.25">
      <c r="A192" s="557"/>
      <c r="B192" s="727"/>
      <c r="C192" s="199"/>
      <c r="D192" s="558"/>
      <c r="E192" s="613"/>
      <c r="F192" s="90"/>
      <c r="G192" s="90"/>
      <c r="H192" s="90"/>
      <c r="I192" s="167"/>
      <c r="J192" s="559"/>
    </row>
    <row r="193" spans="1:10" ht="15" customHeight="1" x14ac:dyDescent="0.25">
      <c r="A193" s="560"/>
      <c r="B193" s="728" t="s">
        <v>1389</v>
      </c>
      <c r="C193" s="216" t="s">
        <v>1390</v>
      </c>
      <c r="D193" s="560" t="s">
        <v>14</v>
      </c>
      <c r="E193" s="618"/>
      <c r="F193" s="92"/>
      <c r="G193" s="92"/>
      <c r="H193" s="168">
        <v>650000</v>
      </c>
      <c r="I193" s="168">
        <v>650000</v>
      </c>
      <c r="J193" s="556" t="s">
        <v>732</v>
      </c>
    </row>
    <row r="194" spans="1:10" ht="15" customHeight="1" x14ac:dyDescent="0.25">
      <c r="A194" s="560"/>
      <c r="B194" s="728" t="s">
        <v>1246</v>
      </c>
      <c r="C194" s="216" t="s">
        <v>1391</v>
      </c>
      <c r="D194" s="560" t="s">
        <v>18</v>
      </c>
      <c r="E194" s="618"/>
      <c r="F194" s="92"/>
      <c r="G194" s="92"/>
      <c r="H194" s="168">
        <v>725000</v>
      </c>
      <c r="I194" s="168">
        <v>725000</v>
      </c>
      <c r="J194" s="556" t="s">
        <v>736</v>
      </c>
    </row>
    <row r="195" spans="1:10" ht="15" customHeight="1" x14ac:dyDescent="0.25">
      <c r="A195" s="560"/>
      <c r="B195" s="728" t="s">
        <v>16</v>
      </c>
      <c r="C195" s="216" t="s">
        <v>1392</v>
      </c>
      <c r="D195" s="560" t="s">
        <v>1381</v>
      </c>
      <c r="E195" s="618"/>
      <c r="F195" s="92"/>
      <c r="G195" s="92"/>
      <c r="H195" s="168">
        <v>825000</v>
      </c>
      <c r="I195" s="168">
        <v>825000</v>
      </c>
      <c r="J195" s="556" t="s">
        <v>178</v>
      </c>
    </row>
    <row r="196" spans="1:10" ht="15" customHeight="1" x14ac:dyDescent="0.25">
      <c r="A196" s="560"/>
      <c r="B196" s="728"/>
      <c r="C196" s="83" t="s">
        <v>1393</v>
      </c>
      <c r="D196" s="560" t="s">
        <v>32</v>
      </c>
      <c r="E196" s="618"/>
      <c r="F196" s="92"/>
      <c r="G196" s="92"/>
      <c r="H196" s="168">
        <v>1075000</v>
      </c>
      <c r="I196" s="168">
        <v>1075000</v>
      </c>
      <c r="J196" s="556" t="s">
        <v>1394</v>
      </c>
    </row>
    <row r="197" spans="1:10" ht="15" customHeight="1" x14ac:dyDescent="0.25">
      <c r="A197" s="560"/>
      <c r="B197" s="728"/>
      <c r="C197" s="22"/>
      <c r="D197" s="102" t="s">
        <v>228</v>
      </c>
      <c r="E197" s="618"/>
      <c r="F197" s="92"/>
      <c r="G197" s="92"/>
      <c r="H197" s="168">
        <v>1275000</v>
      </c>
      <c r="I197" s="168">
        <v>1275000</v>
      </c>
      <c r="J197" s="556" t="s">
        <v>1395</v>
      </c>
    </row>
    <row r="198" spans="1:10" ht="15" customHeight="1" x14ac:dyDescent="0.25">
      <c r="A198" s="560"/>
      <c r="B198" s="728"/>
      <c r="C198" s="22"/>
      <c r="D198" s="560" t="s">
        <v>127</v>
      </c>
      <c r="E198" s="618"/>
      <c r="F198" s="92"/>
      <c r="G198" s="92"/>
      <c r="H198" s="168">
        <v>1575000</v>
      </c>
      <c r="I198" s="168">
        <v>1575000</v>
      </c>
      <c r="J198" s="730" t="s">
        <v>1396</v>
      </c>
    </row>
    <row r="199" spans="1:10" ht="15" customHeight="1" x14ac:dyDescent="0.25">
      <c r="A199" s="560"/>
      <c r="B199" s="728"/>
      <c r="C199" s="22"/>
      <c r="D199" s="560"/>
      <c r="E199" s="618"/>
      <c r="F199" s="92"/>
      <c r="G199" s="92"/>
      <c r="H199" s="168"/>
      <c r="I199" s="168"/>
      <c r="J199" s="730"/>
    </row>
    <row r="200" spans="1:10" ht="15" customHeight="1" x14ac:dyDescent="0.25">
      <c r="A200" s="560"/>
      <c r="B200" s="728" t="s">
        <v>1397</v>
      </c>
      <c r="C200" s="216" t="s">
        <v>1398</v>
      </c>
      <c r="D200" s="560" t="s">
        <v>14</v>
      </c>
      <c r="E200" s="618"/>
      <c r="F200" s="92"/>
      <c r="G200" s="92"/>
      <c r="H200" s="168">
        <v>520000</v>
      </c>
      <c r="I200" s="168"/>
      <c r="J200" s="730"/>
    </row>
    <row r="201" spans="1:10" ht="15" customHeight="1" x14ac:dyDescent="0.25">
      <c r="A201" s="560"/>
      <c r="B201" s="728" t="s">
        <v>66</v>
      </c>
      <c r="C201" s="216" t="s">
        <v>1399</v>
      </c>
      <c r="D201" s="560" t="s">
        <v>1400</v>
      </c>
      <c r="E201" s="618"/>
      <c r="F201" s="92"/>
      <c r="G201" s="92"/>
      <c r="H201" s="168">
        <v>2540000</v>
      </c>
      <c r="I201" s="168"/>
      <c r="J201" s="730" t="s">
        <v>1401</v>
      </c>
    </row>
    <row r="202" spans="1:10" ht="15" customHeight="1" x14ac:dyDescent="0.25">
      <c r="A202" s="560"/>
      <c r="B202" s="728"/>
      <c r="C202" s="216" t="s">
        <v>1402</v>
      </c>
      <c r="D202" s="560"/>
      <c r="E202" s="618"/>
      <c r="F202" s="92"/>
      <c r="G202" s="92"/>
      <c r="H202" s="168"/>
      <c r="I202" s="168"/>
      <c r="J202" s="730"/>
    </row>
    <row r="203" spans="1:10" ht="15" customHeight="1" x14ac:dyDescent="0.25">
      <c r="A203" s="560"/>
      <c r="B203" s="728"/>
      <c r="C203" s="83" t="s">
        <v>1403</v>
      </c>
      <c r="D203" s="560"/>
      <c r="E203" s="618"/>
      <c r="F203" s="92"/>
      <c r="G203" s="92"/>
      <c r="H203" s="168"/>
      <c r="I203" s="168"/>
      <c r="J203" s="730"/>
    </row>
    <row r="204" spans="1:10" ht="15" customHeight="1" x14ac:dyDescent="0.25">
      <c r="A204" s="561"/>
      <c r="B204" s="739"/>
      <c r="C204" s="64"/>
      <c r="D204" s="563"/>
      <c r="E204" s="748"/>
      <c r="F204" s="93"/>
      <c r="G204" s="93"/>
      <c r="H204" s="93"/>
      <c r="I204" s="169"/>
      <c r="J204" s="565"/>
    </row>
    <row r="205" spans="1:10" ht="15" customHeight="1" x14ac:dyDescent="0.25">
      <c r="A205" s="561"/>
      <c r="B205" s="739"/>
      <c r="C205" s="563"/>
      <c r="D205" s="563"/>
      <c r="E205" s="748"/>
      <c r="F205" s="169"/>
      <c r="G205" s="169"/>
      <c r="H205" s="169"/>
      <c r="I205" s="169"/>
      <c r="J205" s="565"/>
    </row>
    <row r="206" spans="1:10" ht="15" customHeight="1" x14ac:dyDescent="0.25">
      <c r="A206" s="557"/>
      <c r="B206" s="727"/>
      <c r="C206" s="558"/>
      <c r="D206" s="558"/>
      <c r="E206" s="613"/>
      <c r="F206" s="90"/>
      <c r="G206" s="90"/>
      <c r="H206" s="90"/>
      <c r="I206" s="167"/>
      <c r="J206" s="559"/>
    </row>
    <row r="207" spans="1:10" ht="15" customHeight="1" x14ac:dyDescent="0.25">
      <c r="A207" s="737"/>
      <c r="B207" s="728" t="s">
        <v>1404</v>
      </c>
      <c r="C207" s="539" t="s">
        <v>1405</v>
      </c>
      <c r="D207" s="560" t="s">
        <v>944</v>
      </c>
      <c r="E207" s="618">
        <v>2200000</v>
      </c>
      <c r="F207" s="92"/>
      <c r="G207" s="92"/>
      <c r="H207" s="168">
        <v>975000</v>
      </c>
      <c r="I207" s="168">
        <v>975000</v>
      </c>
      <c r="J207" s="556" t="s">
        <v>1406</v>
      </c>
    </row>
    <row r="208" spans="1:10" ht="15" customHeight="1" x14ac:dyDescent="0.25">
      <c r="A208" s="560"/>
      <c r="B208" s="728" t="s">
        <v>16</v>
      </c>
      <c r="C208" s="539" t="s">
        <v>1407</v>
      </c>
      <c r="D208" s="560" t="s">
        <v>1408</v>
      </c>
      <c r="E208" s="618">
        <v>2400000</v>
      </c>
      <c r="F208" s="92"/>
      <c r="G208" s="92"/>
      <c r="H208" s="168">
        <v>1125000</v>
      </c>
      <c r="I208" s="168">
        <v>1125000</v>
      </c>
      <c r="J208" s="556" t="s">
        <v>1409</v>
      </c>
    </row>
    <row r="209" spans="1:10" ht="15" customHeight="1" x14ac:dyDescent="0.25">
      <c r="A209" s="560"/>
      <c r="B209" s="728"/>
      <c r="C209" s="539" t="s">
        <v>1410</v>
      </c>
      <c r="D209" s="560" t="s">
        <v>1411</v>
      </c>
      <c r="E209" s="618">
        <v>3850000</v>
      </c>
      <c r="F209" s="92"/>
      <c r="G209" s="92"/>
      <c r="H209" s="168">
        <v>2345000</v>
      </c>
      <c r="I209" s="168">
        <v>2345000</v>
      </c>
      <c r="J209" s="556" t="s">
        <v>1412</v>
      </c>
    </row>
    <row r="210" spans="1:10" ht="15" customHeight="1" x14ac:dyDescent="0.25">
      <c r="A210" s="560"/>
      <c r="B210" s="728"/>
      <c r="C210" s="83" t="s">
        <v>1413</v>
      </c>
      <c r="D210" s="560" t="s">
        <v>1414</v>
      </c>
      <c r="E210" s="618">
        <v>4400000</v>
      </c>
      <c r="F210" s="92"/>
      <c r="G210" s="92"/>
      <c r="H210" s="168">
        <v>2730000</v>
      </c>
      <c r="I210" s="168">
        <v>2730000</v>
      </c>
      <c r="J210" s="556" t="s">
        <v>1415</v>
      </c>
    </row>
    <row r="211" spans="1:10" ht="15" customHeight="1" x14ac:dyDescent="0.25">
      <c r="A211" s="560"/>
      <c r="B211" s="728"/>
      <c r="C211" s="22"/>
      <c r="D211" s="560" t="s">
        <v>1416</v>
      </c>
      <c r="E211" s="618">
        <v>6600000</v>
      </c>
      <c r="F211" s="92"/>
      <c r="G211" s="92"/>
      <c r="H211" s="168">
        <v>3920000</v>
      </c>
      <c r="I211" s="168">
        <v>3920000</v>
      </c>
      <c r="J211" s="556" t="s">
        <v>1417</v>
      </c>
    </row>
    <row r="212" spans="1:10" ht="15" customHeight="1" x14ac:dyDescent="0.25">
      <c r="A212" s="560"/>
      <c r="B212" s="728"/>
      <c r="C212" s="539" t="s">
        <v>1418</v>
      </c>
      <c r="D212" s="539"/>
      <c r="E212" s="618"/>
      <c r="F212" s="92"/>
      <c r="G212" s="92"/>
      <c r="H212" s="92"/>
      <c r="I212" s="168"/>
      <c r="J212" s="556" t="s">
        <v>1419</v>
      </c>
    </row>
    <row r="213" spans="1:10" ht="15" customHeight="1" x14ac:dyDescent="0.25">
      <c r="A213" s="560"/>
      <c r="B213" s="728"/>
      <c r="C213" s="83" t="s">
        <v>1420</v>
      </c>
      <c r="D213" s="782"/>
      <c r="E213" s="618"/>
      <c r="F213" s="92"/>
      <c r="G213" s="92"/>
      <c r="H213" s="92"/>
      <c r="I213" s="168"/>
      <c r="J213" s="556" t="s">
        <v>1421</v>
      </c>
    </row>
    <row r="214" spans="1:10" ht="15" customHeight="1" x14ac:dyDescent="0.25">
      <c r="A214" s="560"/>
      <c r="B214" s="728"/>
      <c r="C214" s="539"/>
      <c r="D214" s="560"/>
      <c r="E214" s="618"/>
      <c r="F214" s="92"/>
      <c r="G214" s="92"/>
      <c r="H214" s="92"/>
      <c r="I214" s="92"/>
      <c r="J214" s="556" t="s">
        <v>1422</v>
      </c>
    </row>
    <row r="215" spans="1:10" ht="15" customHeight="1" x14ac:dyDescent="0.25">
      <c r="A215" s="560"/>
      <c r="B215" s="728"/>
      <c r="C215" s="539"/>
      <c r="D215" s="560"/>
      <c r="E215" s="618"/>
      <c r="F215" s="92"/>
      <c r="G215" s="92"/>
      <c r="H215" s="92"/>
      <c r="I215" s="92"/>
      <c r="J215" s="556" t="s">
        <v>1423</v>
      </c>
    </row>
    <row r="216" spans="1:10" ht="15" customHeight="1" x14ac:dyDescent="0.25">
      <c r="A216" s="560"/>
      <c r="B216" s="728"/>
      <c r="C216" s="539"/>
      <c r="D216" s="560"/>
      <c r="E216" s="618"/>
      <c r="F216" s="92"/>
      <c r="G216" s="92"/>
      <c r="H216" s="92"/>
      <c r="I216" s="92"/>
      <c r="J216" s="556" t="s">
        <v>1424</v>
      </c>
    </row>
    <row r="217" spans="1:10" ht="15" customHeight="1" x14ac:dyDescent="0.25">
      <c r="A217" s="560"/>
      <c r="B217" s="728"/>
      <c r="C217" s="539"/>
      <c r="D217" s="560"/>
      <c r="E217" s="618"/>
      <c r="F217" s="92"/>
      <c r="G217" s="92"/>
      <c r="H217" s="92"/>
      <c r="I217" s="92"/>
      <c r="J217" s="556" t="s">
        <v>1425</v>
      </c>
    </row>
    <row r="218" spans="1:10" ht="15" customHeight="1" x14ac:dyDescent="0.25">
      <c r="A218" s="560"/>
      <c r="B218" s="728"/>
      <c r="C218" s="539"/>
      <c r="D218" s="560"/>
      <c r="E218" s="618"/>
      <c r="F218" s="92"/>
      <c r="G218" s="92"/>
      <c r="H218" s="92"/>
      <c r="I218" s="92"/>
      <c r="J218" s="556" t="s">
        <v>1426</v>
      </c>
    </row>
    <row r="219" spans="1:10" ht="15" customHeight="1" x14ac:dyDescent="0.25">
      <c r="A219" s="560"/>
      <c r="B219" s="728"/>
      <c r="C219" s="539"/>
      <c r="D219" s="539"/>
      <c r="E219" s="618"/>
      <c r="F219" s="92"/>
      <c r="G219" s="92"/>
      <c r="H219" s="92"/>
      <c r="I219" s="168"/>
      <c r="J219" s="556" t="s">
        <v>1427</v>
      </c>
    </row>
    <row r="220" spans="1:10" ht="15" customHeight="1" x14ac:dyDescent="0.25">
      <c r="A220" s="560"/>
      <c r="B220" s="728"/>
      <c r="C220" s="539"/>
      <c r="D220" s="539"/>
      <c r="E220" s="618"/>
      <c r="F220" s="92"/>
      <c r="G220" s="92"/>
      <c r="H220" s="92"/>
      <c r="I220" s="168"/>
      <c r="J220" s="769" t="s">
        <v>1428</v>
      </c>
    </row>
    <row r="221" spans="1:10" ht="15" customHeight="1" x14ac:dyDescent="0.25">
      <c r="A221" s="561"/>
      <c r="B221" s="739"/>
      <c r="C221" s="563"/>
      <c r="D221" s="563"/>
      <c r="E221" s="748"/>
      <c r="F221" s="93"/>
      <c r="G221" s="93"/>
      <c r="H221" s="93"/>
      <c r="I221" s="169"/>
      <c r="J221" s="565"/>
    </row>
    <row r="222" spans="1:10" ht="15" customHeight="1" x14ac:dyDescent="0.25">
      <c r="A222" s="557"/>
      <c r="B222" s="727"/>
      <c r="C222" s="558"/>
      <c r="D222" s="554"/>
      <c r="E222" s="627"/>
      <c r="F222" s="90"/>
      <c r="G222" s="167"/>
      <c r="H222" s="90"/>
      <c r="I222" s="167"/>
      <c r="J222" s="559"/>
    </row>
    <row r="223" spans="1:10" ht="15" customHeight="1" x14ac:dyDescent="0.25">
      <c r="A223" s="737"/>
      <c r="B223" s="794" t="s">
        <v>1429</v>
      </c>
      <c r="C223" s="539" t="s">
        <v>1430</v>
      </c>
      <c r="D223" s="222" t="s">
        <v>225</v>
      </c>
      <c r="E223" s="616">
        <v>2000000</v>
      </c>
      <c r="F223" s="92"/>
      <c r="G223" s="92"/>
      <c r="H223" s="168">
        <v>800000</v>
      </c>
      <c r="I223" s="168">
        <v>800000</v>
      </c>
      <c r="J223" s="556" t="s">
        <v>732</v>
      </c>
    </row>
    <row r="224" spans="1:10" ht="15" customHeight="1" x14ac:dyDescent="0.25">
      <c r="A224" s="560"/>
      <c r="B224" s="794" t="s">
        <v>16</v>
      </c>
      <c r="C224" s="539" t="s">
        <v>1431</v>
      </c>
      <c r="D224" s="222" t="s">
        <v>1432</v>
      </c>
      <c r="E224" s="616">
        <v>2500000</v>
      </c>
      <c r="F224" s="92"/>
      <c r="G224" s="92"/>
      <c r="H224" s="168">
        <v>1100000</v>
      </c>
      <c r="I224" s="168">
        <v>1100000</v>
      </c>
      <c r="J224" s="556" t="s">
        <v>736</v>
      </c>
    </row>
    <row r="225" spans="1:10" ht="15" customHeight="1" x14ac:dyDescent="0.25">
      <c r="A225" s="560"/>
      <c r="B225" s="728"/>
      <c r="C225" s="539" t="s">
        <v>1433</v>
      </c>
      <c r="D225" s="222" t="s">
        <v>387</v>
      </c>
      <c r="E225" s="616">
        <v>3000000</v>
      </c>
      <c r="F225" s="92"/>
      <c r="G225" s="92"/>
      <c r="H225" s="168">
        <v>1500000</v>
      </c>
      <c r="I225" s="168">
        <v>1500000</v>
      </c>
      <c r="J225" s="556" t="s">
        <v>178</v>
      </c>
    </row>
    <row r="226" spans="1:10" ht="15" customHeight="1" x14ac:dyDescent="0.25">
      <c r="A226" s="560"/>
      <c r="B226" s="728"/>
      <c r="C226" s="539" t="s">
        <v>1434</v>
      </c>
      <c r="D226" s="560" t="s">
        <v>24</v>
      </c>
      <c r="E226" s="616">
        <v>3500000</v>
      </c>
      <c r="F226" s="92"/>
      <c r="G226" s="168"/>
      <c r="H226" s="168">
        <v>1900000</v>
      </c>
      <c r="I226" s="168">
        <v>1900000</v>
      </c>
      <c r="J226" s="556" t="s">
        <v>1435</v>
      </c>
    </row>
    <row r="227" spans="1:10" ht="15" customHeight="1" x14ac:dyDescent="0.25">
      <c r="A227" s="560"/>
      <c r="B227" s="728"/>
      <c r="C227" s="795" t="s">
        <v>1436</v>
      </c>
      <c r="D227" s="560" t="s">
        <v>127</v>
      </c>
      <c r="E227" s="616">
        <v>5000000</v>
      </c>
      <c r="F227" s="92"/>
      <c r="G227" s="168"/>
      <c r="H227" s="168">
        <v>2300000</v>
      </c>
      <c r="I227" s="168">
        <v>2300000</v>
      </c>
      <c r="J227" s="730" t="s">
        <v>1437</v>
      </c>
    </row>
    <row r="228" spans="1:10" ht="15" customHeight="1" x14ac:dyDescent="0.25">
      <c r="A228" s="560"/>
      <c r="B228" s="728"/>
      <c r="C228" s="216" t="s">
        <v>1438</v>
      </c>
      <c r="D228" s="560" t="s">
        <v>279</v>
      </c>
      <c r="E228" s="616">
        <v>10000000</v>
      </c>
      <c r="F228" s="92"/>
      <c r="G228" s="168"/>
      <c r="H228" s="168">
        <v>5550000</v>
      </c>
      <c r="I228" s="168">
        <v>5550000</v>
      </c>
      <c r="J228" s="556"/>
    </row>
    <row r="229" spans="1:10" ht="15" customHeight="1" x14ac:dyDescent="0.25">
      <c r="A229" s="560"/>
      <c r="B229" s="728"/>
      <c r="C229" s="216" t="s">
        <v>1439</v>
      </c>
      <c r="D229" s="796"/>
      <c r="E229" s="797" t="s">
        <v>181</v>
      </c>
      <c r="F229" s="92"/>
      <c r="G229" s="168"/>
      <c r="H229" s="92"/>
      <c r="I229" s="168"/>
      <c r="J229" s="556"/>
    </row>
    <row r="230" spans="1:10" ht="15" customHeight="1" x14ac:dyDescent="0.25">
      <c r="A230" s="560"/>
      <c r="B230" s="728"/>
      <c r="C230" s="83" t="s">
        <v>1440</v>
      </c>
      <c r="D230" s="222"/>
      <c r="E230" s="616"/>
      <c r="F230" s="92"/>
      <c r="G230" s="168"/>
      <c r="H230" s="92"/>
      <c r="I230" s="168"/>
      <c r="J230" s="556"/>
    </row>
    <row r="231" spans="1:10" ht="15" customHeight="1" x14ac:dyDescent="0.25">
      <c r="A231" s="561"/>
      <c r="B231" s="739"/>
      <c r="C231" s="751"/>
      <c r="D231" s="226"/>
      <c r="E231" s="781"/>
      <c r="F231" s="93"/>
      <c r="G231" s="169"/>
      <c r="H231" s="93"/>
      <c r="I231" s="169"/>
      <c r="J231" s="565"/>
    </row>
    <row r="232" spans="1:10" ht="15" customHeight="1" x14ac:dyDescent="0.25">
      <c r="A232" s="557"/>
      <c r="B232" s="727"/>
      <c r="C232" s="558"/>
      <c r="D232" s="558"/>
      <c r="E232" s="613"/>
      <c r="F232" s="90"/>
      <c r="G232" s="90"/>
      <c r="H232" s="90"/>
      <c r="I232" s="167"/>
      <c r="J232" s="559"/>
    </row>
    <row r="233" spans="1:10" ht="15" customHeight="1" x14ac:dyDescent="0.25">
      <c r="A233" s="560"/>
      <c r="B233" s="728" t="s">
        <v>1441</v>
      </c>
      <c r="C233" s="539" t="s">
        <v>1442</v>
      </c>
      <c r="D233" s="560" t="s">
        <v>205</v>
      </c>
      <c r="E233" s="749">
        <v>148</v>
      </c>
      <c r="F233" s="92"/>
      <c r="G233" s="92"/>
      <c r="H233" s="168">
        <v>850000</v>
      </c>
      <c r="I233" s="168">
        <v>850000</v>
      </c>
      <c r="J233" s="556" t="s">
        <v>732</v>
      </c>
    </row>
    <row r="234" spans="1:10" ht="15" customHeight="1" x14ac:dyDescent="0.25">
      <c r="A234" s="560"/>
      <c r="B234" s="728" t="s">
        <v>16</v>
      </c>
      <c r="C234" s="539" t="s">
        <v>1443</v>
      </c>
      <c r="D234" s="222" t="s">
        <v>225</v>
      </c>
      <c r="E234" s="749">
        <v>178</v>
      </c>
      <c r="F234" s="92"/>
      <c r="G234" s="92"/>
      <c r="H234" s="168">
        <v>950000</v>
      </c>
      <c r="I234" s="168">
        <v>950000</v>
      </c>
      <c r="J234" s="556" t="s">
        <v>736</v>
      </c>
    </row>
    <row r="235" spans="1:10" ht="15" customHeight="1" x14ac:dyDescent="0.25">
      <c r="A235" s="560"/>
      <c r="B235" s="728"/>
      <c r="C235" s="539"/>
      <c r="D235" s="560" t="s">
        <v>1444</v>
      </c>
      <c r="E235" s="749">
        <v>198</v>
      </c>
      <c r="F235" s="92"/>
      <c r="G235" s="92"/>
      <c r="H235" s="168">
        <v>1200000</v>
      </c>
      <c r="I235" s="168">
        <v>1200000</v>
      </c>
      <c r="J235" s="556" t="s">
        <v>178</v>
      </c>
    </row>
    <row r="236" spans="1:10" ht="15" customHeight="1" x14ac:dyDescent="0.25">
      <c r="A236" s="560"/>
      <c r="B236" s="728"/>
      <c r="C236" s="798" t="s">
        <v>1884</v>
      </c>
      <c r="D236" s="560" t="s">
        <v>1086</v>
      </c>
      <c r="E236" s="749">
        <v>368</v>
      </c>
      <c r="F236" s="92"/>
      <c r="G236" s="92"/>
      <c r="H236" s="168">
        <v>1800000</v>
      </c>
      <c r="I236" s="168">
        <v>1800000</v>
      </c>
      <c r="J236" s="556" t="s">
        <v>1445</v>
      </c>
    </row>
    <row r="237" spans="1:10" ht="15" customHeight="1" x14ac:dyDescent="0.25">
      <c r="A237" s="560"/>
      <c r="B237" s="728"/>
      <c r="C237" s="539" t="s">
        <v>1446</v>
      </c>
      <c r="D237" s="560" t="s">
        <v>1447</v>
      </c>
      <c r="E237" s="749">
        <v>728</v>
      </c>
      <c r="F237" s="92"/>
      <c r="G237" s="92"/>
      <c r="H237" s="168">
        <v>4000000</v>
      </c>
      <c r="I237" s="168">
        <v>4000000</v>
      </c>
      <c r="J237" s="730" t="s">
        <v>1437</v>
      </c>
    </row>
    <row r="238" spans="1:10" ht="15" customHeight="1" x14ac:dyDescent="0.25">
      <c r="A238" s="560"/>
      <c r="B238" s="728"/>
      <c r="C238" s="75" t="s">
        <v>1448</v>
      </c>
      <c r="D238" s="560" t="s">
        <v>1449</v>
      </c>
      <c r="E238" s="749">
        <v>998</v>
      </c>
      <c r="F238" s="92"/>
      <c r="G238" s="92"/>
      <c r="H238" s="168">
        <v>5500000</v>
      </c>
      <c r="I238" s="168">
        <v>5500000</v>
      </c>
      <c r="J238" s="556"/>
    </row>
    <row r="239" spans="1:10" ht="15" customHeight="1" x14ac:dyDescent="0.25">
      <c r="A239" s="560"/>
      <c r="B239" s="728"/>
      <c r="C239" s="539"/>
      <c r="D239" s="539"/>
      <c r="E239" s="746" t="s">
        <v>181</v>
      </c>
      <c r="F239" s="92"/>
      <c r="G239" s="92"/>
      <c r="H239" s="92"/>
      <c r="I239" s="168"/>
      <c r="J239" s="556"/>
    </row>
    <row r="240" spans="1:10" ht="15" customHeight="1" x14ac:dyDescent="0.25">
      <c r="A240" s="561"/>
      <c r="B240" s="739"/>
      <c r="C240" s="563"/>
      <c r="D240" s="563"/>
      <c r="E240" s="748"/>
      <c r="F240" s="93"/>
      <c r="G240" s="93"/>
      <c r="H240" s="93"/>
      <c r="I240" s="169"/>
      <c r="J240" s="565"/>
    </row>
    <row r="241" spans="1:10" ht="15" customHeight="1" x14ac:dyDescent="0.25">
      <c r="A241" s="557"/>
      <c r="B241" s="727"/>
      <c r="C241" s="558"/>
      <c r="D241" s="558"/>
      <c r="E241" s="613"/>
      <c r="F241" s="90"/>
      <c r="G241" s="90"/>
      <c r="H241" s="90"/>
      <c r="I241" s="167"/>
      <c r="J241" s="559"/>
    </row>
    <row r="242" spans="1:10" ht="15" customHeight="1" x14ac:dyDescent="0.25">
      <c r="A242" s="560"/>
      <c r="B242" s="728" t="s">
        <v>1450</v>
      </c>
      <c r="C242" s="539" t="s">
        <v>1451</v>
      </c>
      <c r="D242" s="560" t="s">
        <v>200</v>
      </c>
      <c r="E242" s="618">
        <v>1314064</v>
      </c>
      <c r="F242" s="92"/>
      <c r="G242" s="92"/>
      <c r="H242" s="92">
        <v>827860</v>
      </c>
      <c r="I242" s="92">
        <v>827860</v>
      </c>
      <c r="J242" s="556" t="s">
        <v>732</v>
      </c>
    </row>
    <row r="243" spans="1:10" ht="15" customHeight="1" x14ac:dyDescent="0.25">
      <c r="A243" s="560"/>
      <c r="B243" s="728" t="s">
        <v>16</v>
      </c>
      <c r="C243" s="539" t="s">
        <v>1452</v>
      </c>
      <c r="D243" s="222" t="s">
        <v>201</v>
      </c>
      <c r="E243" s="618">
        <v>1482435</v>
      </c>
      <c r="F243" s="92"/>
      <c r="G243" s="92"/>
      <c r="H243" s="92">
        <v>933934</v>
      </c>
      <c r="I243" s="92">
        <v>933934</v>
      </c>
      <c r="J243" s="556" t="s">
        <v>736</v>
      </c>
    </row>
    <row r="244" spans="1:10" ht="15" customHeight="1" x14ac:dyDescent="0.25">
      <c r="A244" s="560"/>
      <c r="B244" s="728"/>
      <c r="C244" s="539" t="s">
        <v>1453</v>
      </c>
      <c r="D244" s="560" t="s">
        <v>1454</v>
      </c>
      <c r="E244" s="618">
        <v>1630678</v>
      </c>
      <c r="F244" s="92"/>
      <c r="G244" s="92"/>
      <c r="H244" s="92">
        <v>1027327</v>
      </c>
      <c r="I244" s="92">
        <v>1027327</v>
      </c>
      <c r="J244" s="556" t="s">
        <v>178</v>
      </c>
    </row>
    <row r="245" spans="1:10" ht="15" customHeight="1" x14ac:dyDescent="0.25">
      <c r="A245" s="560"/>
      <c r="B245" s="728"/>
      <c r="C245" s="83" t="s">
        <v>1455</v>
      </c>
      <c r="D245" s="560" t="s">
        <v>1456</v>
      </c>
      <c r="E245" s="618">
        <v>1739746</v>
      </c>
      <c r="F245" s="92"/>
      <c r="G245" s="92"/>
      <c r="H245" s="92">
        <v>1130000</v>
      </c>
      <c r="I245" s="92">
        <v>1130000</v>
      </c>
      <c r="J245" s="730" t="s">
        <v>1457</v>
      </c>
    </row>
    <row r="246" spans="1:10" ht="15" customHeight="1" x14ac:dyDescent="0.25">
      <c r="A246" s="560"/>
      <c r="B246" s="728"/>
      <c r="C246" s="83" t="s">
        <v>1458</v>
      </c>
      <c r="D246" s="560" t="s">
        <v>1459</v>
      </c>
      <c r="E246" s="618">
        <v>2449040</v>
      </c>
      <c r="F246" s="92"/>
      <c r="G246" s="92"/>
      <c r="H246" s="92">
        <v>1542895</v>
      </c>
      <c r="I246" s="92">
        <v>1542895</v>
      </c>
      <c r="J246" s="799"/>
    </row>
    <row r="247" spans="1:10" ht="15" customHeight="1" x14ac:dyDescent="0.25">
      <c r="A247" s="560"/>
      <c r="B247" s="728"/>
      <c r="C247" s="539"/>
      <c r="D247" s="560" t="s">
        <v>279</v>
      </c>
      <c r="E247" s="618">
        <v>3589374</v>
      </c>
      <c r="F247" s="92"/>
      <c r="G247" s="92"/>
      <c r="H247" s="92">
        <v>2261306</v>
      </c>
      <c r="I247" s="92">
        <v>2261306</v>
      </c>
      <c r="J247" s="556"/>
    </row>
    <row r="248" spans="1:10" ht="15" customHeight="1" x14ac:dyDescent="0.25">
      <c r="A248" s="560"/>
      <c r="B248" s="728"/>
      <c r="C248" s="539" t="s">
        <v>1460</v>
      </c>
      <c r="D248" s="560" t="s">
        <v>1461</v>
      </c>
      <c r="E248" s="618">
        <v>4201634</v>
      </c>
      <c r="F248" s="92"/>
      <c r="G248" s="92"/>
      <c r="H248" s="92">
        <v>2647029</v>
      </c>
      <c r="I248" s="92">
        <v>2647029</v>
      </c>
      <c r="J248" s="556"/>
    </row>
    <row r="249" spans="1:10" ht="15" customHeight="1" x14ac:dyDescent="0.25">
      <c r="A249" s="560"/>
      <c r="B249" s="728"/>
      <c r="C249" s="539"/>
      <c r="D249" s="560" t="s">
        <v>797</v>
      </c>
      <c r="E249" s="618">
        <v>5281953</v>
      </c>
      <c r="F249" s="92"/>
      <c r="G249" s="92"/>
      <c r="H249" s="92">
        <v>3327630</v>
      </c>
      <c r="I249" s="92">
        <v>3327630</v>
      </c>
      <c r="J249" s="556"/>
    </row>
    <row r="250" spans="1:10" ht="15" customHeight="1" x14ac:dyDescent="0.25">
      <c r="A250" s="560"/>
      <c r="B250" s="728"/>
      <c r="C250" s="539"/>
      <c r="D250" s="539"/>
      <c r="E250" s="618"/>
      <c r="F250" s="92"/>
      <c r="G250" s="92"/>
      <c r="H250" s="92"/>
      <c r="I250" s="168"/>
      <c r="J250" s="556"/>
    </row>
    <row r="251" spans="1:10" ht="15" customHeight="1" x14ac:dyDescent="0.25">
      <c r="A251" s="561"/>
      <c r="B251" s="739"/>
      <c r="C251" s="563"/>
      <c r="D251" s="563"/>
      <c r="E251" s="748"/>
      <c r="F251" s="93"/>
      <c r="G251" s="93"/>
      <c r="H251" s="93"/>
      <c r="I251" s="169"/>
      <c r="J251" s="565"/>
    </row>
    <row r="252" spans="1:10" ht="15" customHeight="1" x14ac:dyDescent="0.25">
      <c r="A252" s="557"/>
      <c r="B252" s="727"/>
      <c r="C252" s="558"/>
      <c r="D252" s="557"/>
      <c r="E252" s="613"/>
      <c r="F252" s="90"/>
      <c r="G252" s="90"/>
      <c r="H252" s="90"/>
      <c r="I252" s="167"/>
      <c r="J252" s="559"/>
    </row>
    <row r="253" spans="1:10" ht="15" customHeight="1" x14ac:dyDescent="0.25">
      <c r="A253" s="560"/>
      <c r="B253" s="728" t="s">
        <v>1462</v>
      </c>
      <c r="C253" s="539" t="s">
        <v>1463</v>
      </c>
      <c r="D253" s="560" t="s">
        <v>202</v>
      </c>
      <c r="E253" s="618">
        <v>1600000</v>
      </c>
      <c r="F253" s="92"/>
      <c r="G253" s="92"/>
      <c r="H253" s="92">
        <v>845000</v>
      </c>
      <c r="I253" s="92">
        <v>845001</v>
      </c>
      <c r="J253" s="556" t="s">
        <v>732</v>
      </c>
    </row>
    <row r="254" spans="1:10" ht="15" customHeight="1" x14ac:dyDescent="0.25">
      <c r="A254" s="560"/>
      <c r="B254" s="728" t="s">
        <v>16</v>
      </c>
      <c r="C254" s="539" t="s">
        <v>1464</v>
      </c>
      <c r="D254" s="560" t="s">
        <v>203</v>
      </c>
      <c r="E254" s="618">
        <v>1600000</v>
      </c>
      <c r="F254" s="92"/>
      <c r="G254" s="92"/>
      <c r="H254" s="92">
        <f>H253+50000</f>
        <v>895000</v>
      </c>
      <c r="I254" s="92">
        <f>I253+50000</f>
        <v>895001</v>
      </c>
      <c r="J254" s="556" t="s">
        <v>736</v>
      </c>
    </row>
    <row r="255" spans="1:10" ht="15" customHeight="1" x14ac:dyDescent="0.25">
      <c r="A255" s="560"/>
      <c r="B255" s="728"/>
      <c r="C255" s="83" t="s">
        <v>1465</v>
      </c>
      <c r="D255" s="560" t="s">
        <v>183</v>
      </c>
      <c r="E255" s="618">
        <v>1700000</v>
      </c>
      <c r="F255" s="92"/>
      <c r="G255" s="92"/>
      <c r="H255" s="92">
        <v>945000</v>
      </c>
      <c r="I255" s="92">
        <v>945001</v>
      </c>
      <c r="J255" s="556" t="s">
        <v>178</v>
      </c>
    </row>
    <row r="256" spans="1:10" ht="15" customHeight="1" x14ac:dyDescent="0.25">
      <c r="A256" s="560"/>
      <c r="B256" s="728"/>
      <c r="C256" s="83" t="s">
        <v>1466</v>
      </c>
      <c r="D256" s="560" t="s">
        <v>184</v>
      </c>
      <c r="E256" s="618">
        <v>1700000</v>
      </c>
      <c r="F256" s="92"/>
      <c r="G256" s="92"/>
      <c r="H256" s="92">
        <f>H255+50000</f>
        <v>995000</v>
      </c>
      <c r="I256" s="92">
        <f>I255+50000</f>
        <v>995001</v>
      </c>
      <c r="J256" s="556" t="s">
        <v>1467</v>
      </c>
    </row>
    <row r="257" spans="1:10" ht="15" customHeight="1" x14ac:dyDescent="0.25">
      <c r="A257" s="560"/>
      <c r="B257" s="728"/>
      <c r="C257" s="539"/>
      <c r="D257" s="560" t="s">
        <v>1468</v>
      </c>
      <c r="E257" s="618">
        <v>1900000</v>
      </c>
      <c r="F257" s="92"/>
      <c r="G257" s="92"/>
      <c r="H257" s="92">
        <v>1145000</v>
      </c>
      <c r="I257" s="92">
        <v>1145001</v>
      </c>
      <c r="J257" s="730" t="s">
        <v>1457</v>
      </c>
    </row>
    <row r="258" spans="1:10" ht="15" customHeight="1" x14ac:dyDescent="0.25">
      <c r="A258" s="560"/>
      <c r="B258" s="728"/>
      <c r="C258" s="539" t="s">
        <v>1469</v>
      </c>
      <c r="D258" s="560" t="s">
        <v>1470</v>
      </c>
      <c r="E258" s="618">
        <v>1900000</v>
      </c>
      <c r="F258" s="92"/>
      <c r="G258" s="92"/>
      <c r="H258" s="92">
        <f>H257+50000</f>
        <v>1195000</v>
      </c>
      <c r="I258" s="92">
        <f>I257+50000</f>
        <v>1195001</v>
      </c>
      <c r="J258" s="556"/>
    </row>
    <row r="259" spans="1:10" ht="15" customHeight="1" x14ac:dyDescent="0.25">
      <c r="A259" s="560"/>
      <c r="B259" s="728"/>
      <c r="C259" s="539" t="s">
        <v>1471</v>
      </c>
      <c r="D259" s="560" t="s">
        <v>1472</v>
      </c>
      <c r="E259" s="618">
        <v>2000000</v>
      </c>
      <c r="F259" s="92"/>
      <c r="G259" s="92"/>
      <c r="H259" s="92">
        <v>1400000</v>
      </c>
      <c r="I259" s="92">
        <v>1400001</v>
      </c>
      <c r="J259" s="556"/>
    </row>
    <row r="260" spans="1:10" ht="15" customHeight="1" x14ac:dyDescent="0.25">
      <c r="A260" s="560"/>
      <c r="B260" s="728"/>
      <c r="C260" s="83" t="s">
        <v>1473</v>
      </c>
      <c r="D260" s="560" t="s">
        <v>1474</v>
      </c>
      <c r="E260" s="618">
        <v>2000000</v>
      </c>
      <c r="F260" s="92"/>
      <c r="G260" s="92"/>
      <c r="H260" s="92">
        <f>H259+50000</f>
        <v>1450000</v>
      </c>
      <c r="I260" s="92">
        <f>I259+50000</f>
        <v>1450001</v>
      </c>
      <c r="J260" s="556"/>
    </row>
    <row r="261" spans="1:10" ht="15" customHeight="1" x14ac:dyDescent="0.25">
      <c r="A261" s="560"/>
      <c r="B261" s="728"/>
      <c r="C261" s="539"/>
      <c r="D261" s="560" t="s">
        <v>1475</v>
      </c>
      <c r="E261" s="618">
        <v>2200000</v>
      </c>
      <c r="F261" s="92"/>
      <c r="G261" s="92"/>
      <c r="H261" s="92">
        <v>1500000</v>
      </c>
      <c r="I261" s="92">
        <v>1500001</v>
      </c>
      <c r="J261" s="556"/>
    </row>
    <row r="262" spans="1:10" ht="15" customHeight="1" x14ac:dyDescent="0.25">
      <c r="A262" s="560"/>
      <c r="B262" s="728"/>
      <c r="C262" s="539"/>
      <c r="D262" s="560" t="s">
        <v>1476</v>
      </c>
      <c r="E262" s="618">
        <v>2200000</v>
      </c>
      <c r="F262" s="92"/>
      <c r="G262" s="92"/>
      <c r="H262" s="92">
        <f>H261+50000</f>
        <v>1550000</v>
      </c>
      <c r="I262" s="92">
        <f>I261+50000</f>
        <v>1550001</v>
      </c>
      <c r="J262" s="556"/>
    </row>
    <row r="263" spans="1:10" ht="15" customHeight="1" x14ac:dyDescent="0.25">
      <c r="A263" s="560"/>
      <c r="B263" s="728"/>
      <c r="C263" s="539"/>
      <c r="D263" s="560" t="s">
        <v>260</v>
      </c>
      <c r="E263" s="618">
        <v>2600000</v>
      </c>
      <c r="F263" s="92"/>
      <c r="G263" s="92"/>
      <c r="H263" s="92">
        <v>2150000</v>
      </c>
      <c r="I263" s="92">
        <v>2150001</v>
      </c>
      <c r="J263" s="556"/>
    </row>
    <row r="264" spans="1:10" ht="15" customHeight="1" x14ac:dyDescent="0.25">
      <c r="A264" s="560"/>
      <c r="B264" s="728"/>
      <c r="C264" s="539"/>
      <c r="D264" s="560" t="s">
        <v>261</v>
      </c>
      <c r="E264" s="618">
        <v>2600000</v>
      </c>
      <c r="F264" s="92"/>
      <c r="G264" s="92"/>
      <c r="H264" s="92">
        <f>H263+50000</f>
        <v>2200000</v>
      </c>
      <c r="I264" s="92">
        <f>I263+50000</f>
        <v>2200001</v>
      </c>
      <c r="J264" s="556"/>
    </row>
    <row r="265" spans="1:10" ht="15" customHeight="1" x14ac:dyDescent="0.25">
      <c r="A265" s="560"/>
      <c r="B265" s="728"/>
      <c r="C265" s="539"/>
      <c r="D265" s="560" t="s">
        <v>1477</v>
      </c>
      <c r="E265" s="618">
        <v>2800000</v>
      </c>
      <c r="F265" s="92"/>
      <c r="G265" s="92"/>
      <c r="H265" s="92">
        <v>2400000</v>
      </c>
      <c r="I265" s="92">
        <v>2400001</v>
      </c>
      <c r="J265" s="556"/>
    </row>
    <row r="266" spans="1:10" ht="15" customHeight="1" x14ac:dyDescent="0.25">
      <c r="A266" s="560"/>
      <c r="B266" s="728"/>
      <c r="C266" s="539"/>
      <c r="D266" s="560" t="s">
        <v>1478</v>
      </c>
      <c r="E266" s="618">
        <v>2800000</v>
      </c>
      <c r="F266" s="92"/>
      <c r="G266" s="92"/>
      <c r="H266" s="92">
        <f>H265+50000</f>
        <v>2450000</v>
      </c>
      <c r="I266" s="92">
        <f>I265+50000</f>
        <v>2450001</v>
      </c>
      <c r="J266" s="556"/>
    </row>
    <row r="267" spans="1:10" ht="15" customHeight="1" x14ac:dyDescent="0.25">
      <c r="A267" s="560"/>
      <c r="B267" s="728"/>
      <c r="C267" s="539"/>
      <c r="D267" s="560" t="s">
        <v>1479</v>
      </c>
      <c r="E267" s="618">
        <v>3800000</v>
      </c>
      <c r="F267" s="92"/>
      <c r="G267" s="92"/>
      <c r="H267" s="92">
        <v>3400000</v>
      </c>
      <c r="I267" s="92">
        <v>3400001</v>
      </c>
      <c r="J267" s="556"/>
    </row>
    <row r="268" spans="1:10" ht="15" customHeight="1" x14ac:dyDescent="0.25">
      <c r="A268" s="560"/>
      <c r="B268" s="728"/>
      <c r="C268" s="539"/>
      <c r="D268" s="560" t="s">
        <v>1480</v>
      </c>
      <c r="E268" s="618">
        <v>3800000</v>
      </c>
      <c r="F268" s="92"/>
      <c r="G268" s="92"/>
      <c r="H268" s="92">
        <f>H267+50000</f>
        <v>3450000</v>
      </c>
      <c r="I268" s="92">
        <f>I267+50000</f>
        <v>3450001</v>
      </c>
      <c r="J268" s="556"/>
    </row>
    <row r="269" spans="1:10" ht="15" customHeight="1" x14ac:dyDescent="0.25">
      <c r="A269" s="560"/>
      <c r="B269" s="728"/>
      <c r="C269" s="539"/>
      <c r="D269" s="560" t="s">
        <v>1481</v>
      </c>
      <c r="E269" s="618">
        <v>4000000</v>
      </c>
      <c r="F269" s="92"/>
      <c r="G269" s="92"/>
      <c r="H269" s="92">
        <v>3800000</v>
      </c>
      <c r="I269" s="92">
        <v>3800001</v>
      </c>
      <c r="J269" s="556"/>
    </row>
    <row r="270" spans="1:10" ht="15" customHeight="1" x14ac:dyDescent="0.25">
      <c r="A270" s="560"/>
      <c r="B270" s="728"/>
      <c r="C270" s="539"/>
      <c r="D270" s="560" t="s">
        <v>1482</v>
      </c>
      <c r="E270" s="618">
        <v>4000000</v>
      </c>
      <c r="F270" s="92"/>
      <c r="G270" s="92"/>
      <c r="H270" s="92">
        <f>H269+50000</f>
        <v>3850000</v>
      </c>
      <c r="I270" s="92">
        <f>I269+50000</f>
        <v>3850001</v>
      </c>
      <c r="J270" s="556"/>
    </row>
    <row r="271" spans="1:10" ht="15" customHeight="1" x14ac:dyDescent="0.25">
      <c r="A271" s="561"/>
      <c r="B271" s="739"/>
      <c r="C271" s="563"/>
      <c r="D271" s="561"/>
      <c r="E271" s="748"/>
      <c r="F271" s="93"/>
      <c r="G271" s="93"/>
      <c r="H271" s="93"/>
      <c r="I271" s="169"/>
      <c r="J271" s="565"/>
    </row>
    <row r="272" spans="1:10" ht="15" customHeight="1" x14ac:dyDescent="0.25">
      <c r="A272" s="557"/>
      <c r="B272" s="727"/>
      <c r="C272" s="558"/>
      <c r="D272" s="557"/>
      <c r="E272" s="613"/>
      <c r="F272" s="90"/>
      <c r="G272" s="90"/>
      <c r="H272" s="90"/>
      <c r="I272" s="167"/>
      <c r="J272" s="559"/>
    </row>
    <row r="273" spans="1:10" ht="15" customHeight="1" x14ac:dyDescent="0.25">
      <c r="A273" s="560"/>
      <c r="B273" s="728" t="s">
        <v>1483</v>
      </c>
      <c r="C273" s="539" t="s">
        <v>1484</v>
      </c>
      <c r="D273" s="560" t="s">
        <v>205</v>
      </c>
      <c r="E273" s="618">
        <v>1997000</v>
      </c>
      <c r="F273" s="92"/>
      <c r="G273" s="92"/>
      <c r="H273" s="92">
        <v>780000</v>
      </c>
      <c r="I273" s="92">
        <v>780000</v>
      </c>
      <c r="J273" s="556" t="s">
        <v>732</v>
      </c>
    </row>
    <row r="274" spans="1:10" ht="15" customHeight="1" x14ac:dyDescent="0.25">
      <c r="A274" s="560"/>
      <c r="B274" s="728" t="s">
        <v>16</v>
      </c>
      <c r="C274" s="539" t="s">
        <v>1485</v>
      </c>
      <c r="D274" s="560" t="s">
        <v>225</v>
      </c>
      <c r="E274" s="618">
        <v>2360000</v>
      </c>
      <c r="F274" s="92"/>
      <c r="G274" s="92"/>
      <c r="H274" s="92">
        <v>915000</v>
      </c>
      <c r="I274" s="92">
        <v>915000</v>
      </c>
      <c r="J274" s="556" t="s">
        <v>736</v>
      </c>
    </row>
    <row r="275" spans="1:10" ht="15" customHeight="1" x14ac:dyDescent="0.25">
      <c r="A275" s="560"/>
      <c r="B275" s="728"/>
      <c r="C275" s="539"/>
      <c r="D275" s="560" t="s">
        <v>149</v>
      </c>
      <c r="E275" s="618">
        <v>2844000</v>
      </c>
      <c r="F275" s="92"/>
      <c r="G275" s="92"/>
      <c r="H275" s="92">
        <v>1300000</v>
      </c>
      <c r="I275" s="92">
        <v>1300000</v>
      </c>
      <c r="J275" s="556" t="s">
        <v>738</v>
      </c>
    </row>
    <row r="276" spans="1:10" ht="15" customHeight="1" x14ac:dyDescent="0.25">
      <c r="A276" s="560"/>
      <c r="B276" s="728"/>
      <c r="C276" s="539"/>
      <c r="D276" s="560"/>
      <c r="E276" s="618"/>
      <c r="F276" s="92"/>
      <c r="G276" s="92"/>
      <c r="H276" s="92"/>
      <c r="I276" s="168"/>
      <c r="J276" s="556" t="s">
        <v>1486</v>
      </c>
    </row>
    <row r="277" spans="1:10" ht="15" customHeight="1" x14ac:dyDescent="0.25">
      <c r="A277" s="560"/>
      <c r="B277" s="728"/>
      <c r="C277" s="539"/>
      <c r="D277" s="560"/>
      <c r="E277" s="618"/>
      <c r="F277" s="92"/>
      <c r="G277" s="92"/>
      <c r="H277" s="92"/>
      <c r="I277" s="168"/>
      <c r="J277" s="556" t="s">
        <v>1487</v>
      </c>
    </row>
    <row r="278" spans="1:10" ht="15" customHeight="1" x14ac:dyDescent="0.25">
      <c r="A278" s="560"/>
      <c r="B278" s="728"/>
      <c r="C278" s="539"/>
      <c r="D278" s="560"/>
      <c r="E278" s="618"/>
      <c r="F278" s="92"/>
      <c r="G278" s="92"/>
      <c r="H278" s="92"/>
      <c r="I278" s="168"/>
      <c r="J278" s="730" t="s">
        <v>1488</v>
      </c>
    </row>
    <row r="279" spans="1:10" ht="15" customHeight="1" x14ac:dyDescent="0.25">
      <c r="A279" s="560"/>
      <c r="B279" s="728"/>
      <c r="C279" s="539"/>
      <c r="D279" s="560"/>
      <c r="E279" s="618"/>
      <c r="F279" s="92"/>
      <c r="G279" s="92"/>
      <c r="H279" s="92"/>
      <c r="I279" s="168"/>
      <c r="J279" s="800" t="s">
        <v>1489</v>
      </c>
    </row>
    <row r="280" spans="1:10" ht="15" customHeight="1" x14ac:dyDescent="0.25">
      <c r="A280" s="561"/>
      <c r="B280" s="739"/>
      <c r="C280" s="563"/>
      <c r="D280" s="561"/>
      <c r="E280" s="748"/>
      <c r="F280" s="93"/>
      <c r="G280" s="93"/>
      <c r="H280" s="93"/>
      <c r="I280" s="169"/>
      <c r="J280" s="565"/>
    </row>
    <row r="281" spans="1:10" ht="15" hidden="1" customHeight="1" x14ac:dyDescent="0.25">
      <c r="A281" s="557"/>
      <c r="B281" s="727"/>
      <c r="C281" s="774"/>
      <c r="D281" s="554"/>
      <c r="E281" s="627"/>
      <c r="F281" s="90"/>
      <c r="G281" s="167"/>
      <c r="H281" s="90"/>
      <c r="I281" s="167"/>
      <c r="J281" s="559"/>
    </row>
    <row r="282" spans="1:10" ht="15" hidden="1" customHeight="1" x14ac:dyDescent="0.25">
      <c r="A282" s="737" t="s">
        <v>1490</v>
      </c>
      <c r="B282" s="728" t="s">
        <v>1491</v>
      </c>
      <c r="C282" s="180" t="s">
        <v>1492</v>
      </c>
      <c r="D282" s="222" t="s">
        <v>1357</v>
      </c>
      <c r="E282" s="616">
        <v>1800000</v>
      </c>
      <c r="F282" s="92">
        <v>550000</v>
      </c>
      <c r="G282" s="92">
        <v>550000</v>
      </c>
      <c r="H282" s="92">
        <v>550000</v>
      </c>
      <c r="I282" s="92">
        <v>550000</v>
      </c>
      <c r="J282" s="556" t="s">
        <v>1493</v>
      </c>
    </row>
    <row r="283" spans="1:10" ht="15" hidden="1" customHeight="1" x14ac:dyDescent="0.25">
      <c r="A283" s="560"/>
      <c r="B283" s="728" t="s">
        <v>1246</v>
      </c>
      <c r="C283" s="539" t="s">
        <v>1494</v>
      </c>
      <c r="D283" s="222"/>
      <c r="E283" s="616"/>
      <c r="F283" s="92"/>
      <c r="G283" s="168"/>
      <c r="H283" s="92"/>
      <c r="I283" s="168"/>
      <c r="J283" s="556" t="s">
        <v>1495</v>
      </c>
    </row>
    <row r="284" spans="1:10" ht="15" hidden="1" customHeight="1" x14ac:dyDescent="0.25">
      <c r="A284" s="560"/>
      <c r="B284" s="728" t="s">
        <v>16</v>
      </c>
      <c r="C284" s="180" t="s">
        <v>1496</v>
      </c>
      <c r="D284" s="222"/>
      <c r="E284" s="616"/>
      <c r="F284" s="92"/>
      <c r="G284" s="168"/>
      <c r="H284" s="92"/>
      <c r="I284" s="168"/>
      <c r="J284" s="556" t="s">
        <v>1497</v>
      </c>
    </row>
    <row r="285" spans="1:10" ht="15" hidden="1" customHeight="1" x14ac:dyDescent="0.25">
      <c r="A285" s="560"/>
      <c r="B285" s="728"/>
      <c r="C285" s="180" t="s">
        <v>1498</v>
      </c>
      <c r="D285" s="222"/>
      <c r="E285" s="616"/>
      <c r="F285" s="92"/>
      <c r="G285" s="168"/>
      <c r="H285" s="92"/>
      <c r="I285" s="168"/>
      <c r="J285" s="556" t="s">
        <v>1499</v>
      </c>
    </row>
    <row r="286" spans="1:10" ht="15" hidden="1" customHeight="1" x14ac:dyDescent="0.25">
      <c r="A286" s="560"/>
      <c r="B286" s="728"/>
      <c r="C286" s="75" t="s">
        <v>1500</v>
      </c>
      <c r="D286" s="222"/>
      <c r="E286" s="616"/>
      <c r="F286" s="92"/>
      <c r="G286" s="168"/>
      <c r="H286" s="92"/>
      <c r="I286" s="168"/>
      <c r="J286" s="556" t="s">
        <v>1501</v>
      </c>
    </row>
    <row r="287" spans="1:10" ht="15" hidden="1" customHeight="1" x14ac:dyDescent="0.25">
      <c r="A287" s="560"/>
      <c r="B287" s="728"/>
      <c r="C287" s="216" t="s">
        <v>1502</v>
      </c>
      <c r="D287" s="222"/>
      <c r="E287" s="616"/>
      <c r="F287" s="92"/>
      <c r="G287" s="168"/>
      <c r="H287" s="92"/>
      <c r="I287" s="168"/>
      <c r="J287" s="556" t="s">
        <v>1503</v>
      </c>
    </row>
    <row r="288" spans="1:10" ht="15" hidden="1" customHeight="1" x14ac:dyDescent="0.25">
      <c r="A288" s="560"/>
      <c r="B288" s="728"/>
      <c r="C288" s="83"/>
      <c r="D288" s="222"/>
      <c r="E288" s="616"/>
      <c r="F288" s="92"/>
      <c r="G288" s="168"/>
      <c r="H288" s="92"/>
      <c r="I288" s="168"/>
      <c r="J288" s="556" t="s">
        <v>1504</v>
      </c>
    </row>
    <row r="289" spans="1:10" ht="15" hidden="1" customHeight="1" x14ac:dyDescent="0.25">
      <c r="A289" s="561"/>
      <c r="B289" s="739"/>
      <c r="C289" s="751"/>
      <c r="D289" s="226"/>
      <c r="E289" s="781"/>
      <c r="F289" s="93"/>
      <c r="G289" s="169"/>
      <c r="H289" s="93"/>
      <c r="I289" s="169"/>
      <c r="J289" s="565"/>
    </row>
    <row r="290" spans="1:10" ht="15" customHeight="1" x14ac:dyDescent="0.25">
      <c r="A290" s="557"/>
      <c r="B290" s="727"/>
      <c r="C290" s="774"/>
      <c r="D290" s="554"/>
      <c r="E290" s="627"/>
      <c r="F290" s="90"/>
      <c r="G290" s="167"/>
      <c r="H290" s="90"/>
      <c r="I290" s="167"/>
      <c r="J290" s="559"/>
    </row>
    <row r="291" spans="1:10" ht="15" customHeight="1" x14ac:dyDescent="0.25">
      <c r="A291" s="560"/>
      <c r="B291" s="728" t="s">
        <v>1505</v>
      </c>
      <c r="C291" s="160" t="s">
        <v>1506</v>
      </c>
      <c r="D291" s="222" t="s">
        <v>1507</v>
      </c>
      <c r="E291" s="616"/>
      <c r="F291" s="92"/>
      <c r="G291" s="168"/>
      <c r="H291" s="92">
        <v>868800</v>
      </c>
      <c r="I291" s="92">
        <v>868800</v>
      </c>
      <c r="J291" s="556" t="s">
        <v>732</v>
      </c>
    </row>
    <row r="292" spans="1:10" ht="15" customHeight="1" x14ac:dyDescent="0.25">
      <c r="A292" s="560"/>
      <c r="B292" s="728" t="s">
        <v>16</v>
      </c>
      <c r="C292" s="160" t="s">
        <v>1508</v>
      </c>
      <c r="D292" s="222" t="s">
        <v>1509</v>
      </c>
      <c r="E292" s="616"/>
      <c r="F292" s="92"/>
      <c r="G292" s="168"/>
      <c r="H292" s="92">
        <v>1318800</v>
      </c>
      <c r="I292" s="92">
        <v>1318800</v>
      </c>
      <c r="J292" s="556" t="s">
        <v>736</v>
      </c>
    </row>
    <row r="293" spans="1:10" ht="15" customHeight="1" x14ac:dyDescent="0.25">
      <c r="A293" s="560"/>
      <c r="B293" s="728"/>
      <c r="C293" s="160" t="s">
        <v>1510</v>
      </c>
      <c r="D293" s="222"/>
      <c r="E293" s="616"/>
      <c r="F293" s="92"/>
      <c r="G293" s="168"/>
      <c r="H293" s="92"/>
      <c r="I293" s="92"/>
      <c r="J293" s="556" t="s">
        <v>738</v>
      </c>
    </row>
    <row r="294" spans="1:10" ht="15" customHeight="1" x14ac:dyDescent="0.25">
      <c r="A294" s="560"/>
      <c r="B294" s="728" t="s">
        <v>1511</v>
      </c>
      <c r="C294" s="160" t="s">
        <v>1512</v>
      </c>
      <c r="D294" s="222" t="s">
        <v>1507</v>
      </c>
      <c r="E294" s="616"/>
      <c r="F294" s="92"/>
      <c r="G294" s="168"/>
      <c r="H294" s="92">
        <v>948100</v>
      </c>
      <c r="I294" s="92">
        <v>948100</v>
      </c>
      <c r="J294" s="556" t="s">
        <v>1486</v>
      </c>
    </row>
    <row r="295" spans="1:10" ht="15" customHeight="1" x14ac:dyDescent="0.25">
      <c r="A295" s="560"/>
      <c r="B295" s="728" t="s">
        <v>16</v>
      </c>
      <c r="C295" s="160" t="s">
        <v>1513</v>
      </c>
      <c r="D295" s="222" t="s">
        <v>1509</v>
      </c>
      <c r="E295" s="616"/>
      <c r="F295" s="92"/>
      <c r="G295" s="168"/>
      <c r="H295" s="92">
        <v>1448100</v>
      </c>
      <c r="I295" s="92">
        <v>1448100</v>
      </c>
      <c r="J295" s="556" t="s">
        <v>1487</v>
      </c>
    </row>
    <row r="296" spans="1:10" ht="15" customHeight="1" x14ac:dyDescent="0.25">
      <c r="A296" s="560"/>
      <c r="B296" s="728"/>
      <c r="C296" s="75" t="s">
        <v>1514</v>
      </c>
      <c r="D296" s="222"/>
      <c r="E296" s="616"/>
      <c r="F296" s="92"/>
      <c r="G296" s="168"/>
      <c r="H296" s="92"/>
      <c r="I296" s="92"/>
      <c r="J296" s="730" t="s">
        <v>1515</v>
      </c>
    </row>
    <row r="297" spans="1:10" ht="15" customHeight="1" x14ac:dyDescent="0.25">
      <c r="A297" s="560"/>
      <c r="B297" s="728" t="s">
        <v>1516</v>
      </c>
      <c r="C297" s="1"/>
      <c r="D297" s="222" t="s">
        <v>1507</v>
      </c>
      <c r="E297" s="616"/>
      <c r="F297" s="92"/>
      <c r="G297" s="168"/>
      <c r="H297" s="92">
        <v>1007000</v>
      </c>
      <c r="I297" s="92">
        <v>1007000</v>
      </c>
      <c r="J297" s="800" t="s">
        <v>1517</v>
      </c>
    </row>
    <row r="298" spans="1:10" ht="15" customHeight="1" x14ac:dyDescent="0.25">
      <c r="A298" s="560"/>
      <c r="B298" s="728" t="s">
        <v>1518</v>
      </c>
      <c r="C298" s="160" t="s">
        <v>1519</v>
      </c>
      <c r="D298" s="222" t="s">
        <v>1509</v>
      </c>
      <c r="E298" s="616"/>
      <c r="F298" s="92"/>
      <c r="G298" s="168"/>
      <c r="H298" s="92">
        <v>1307000</v>
      </c>
      <c r="I298" s="92">
        <v>1307000</v>
      </c>
      <c r="J298" s="556"/>
    </row>
    <row r="299" spans="1:10" ht="15" customHeight="1" x14ac:dyDescent="0.25">
      <c r="A299" s="560"/>
      <c r="B299" s="728" t="s">
        <v>16</v>
      </c>
      <c r="C299" s="160" t="s">
        <v>1520</v>
      </c>
      <c r="D299" s="222"/>
      <c r="E299" s="616"/>
      <c r="F299" s="92"/>
      <c r="G299" s="168"/>
      <c r="H299" s="92"/>
      <c r="I299" s="92"/>
      <c r="J299" s="556"/>
    </row>
    <row r="300" spans="1:10" ht="15" customHeight="1" x14ac:dyDescent="0.25">
      <c r="A300" s="560"/>
      <c r="B300" s="728"/>
      <c r="C300" s="75" t="s">
        <v>1521</v>
      </c>
      <c r="D300" s="222"/>
      <c r="E300" s="616"/>
      <c r="F300" s="92"/>
      <c r="G300" s="168"/>
      <c r="H300" s="92"/>
      <c r="I300" s="92"/>
      <c r="J300" s="556"/>
    </row>
    <row r="301" spans="1:10" ht="15" customHeight="1" x14ac:dyDescent="0.25">
      <c r="A301" s="561"/>
      <c r="B301" s="739"/>
      <c r="C301" s="801"/>
      <c r="D301" s="226"/>
      <c r="E301" s="781"/>
      <c r="F301" s="93"/>
      <c r="G301" s="169"/>
      <c r="H301" s="93"/>
      <c r="I301" s="93"/>
      <c r="J301" s="565"/>
    </row>
    <row r="302" spans="1:10" ht="15" customHeight="1" x14ac:dyDescent="0.25">
      <c r="A302" s="560"/>
      <c r="B302" s="728"/>
      <c r="C302" s="75"/>
      <c r="D302" s="222"/>
      <c r="E302" s="616"/>
      <c r="F302" s="92"/>
      <c r="G302" s="168"/>
      <c r="H302" s="92"/>
      <c r="I302" s="92"/>
      <c r="J302" s="556"/>
    </row>
    <row r="303" spans="1:10" ht="15" customHeight="1" x14ac:dyDescent="0.25">
      <c r="A303" s="560"/>
      <c r="B303" s="728" t="s">
        <v>1522</v>
      </c>
      <c r="C303" s="160" t="s">
        <v>1523</v>
      </c>
      <c r="D303" s="222" t="s">
        <v>1524</v>
      </c>
      <c r="E303" s="616">
        <v>1590000</v>
      </c>
      <c r="F303" s="92"/>
      <c r="G303" s="168"/>
      <c r="H303" s="92">
        <v>730000</v>
      </c>
      <c r="I303" s="92">
        <v>730000</v>
      </c>
      <c r="J303" s="556" t="s">
        <v>732</v>
      </c>
    </row>
    <row r="304" spans="1:10" ht="15" customHeight="1" x14ac:dyDescent="0.25">
      <c r="A304" s="560"/>
      <c r="B304" s="728" t="s">
        <v>1246</v>
      </c>
      <c r="C304" s="160" t="s">
        <v>1525</v>
      </c>
      <c r="D304" s="222" t="s">
        <v>1526</v>
      </c>
      <c r="E304" s="616">
        <v>1840000</v>
      </c>
      <c r="F304" s="92"/>
      <c r="G304" s="168"/>
      <c r="H304" s="92">
        <v>880000</v>
      </c>
      <c r="I304" s="92">
        <v>880000</v>
      </c>
      <c r="J304" s="556" t="s">
        <v>736</v>
      </c>
    </row>
    <row r="305" spans="1:10" ht="15" customHeight="1" x14ac:dyDescent="0.25">
      <c r="A305" s="560"/>
      <c r="B305" s="728" t="s">
        <v>16</v>
      </c>
      <c r="C305" s="75" t="s">
        <v>1527</v>
      </c>
      <c r="D305" s="222" t="s">
        <v>1528</v>
      </c>
      <c r="E305" s="616">
        <v>2440000</v>
      </c>
      <c r="F305" s="92"/>
      <c r="G305" s="168"/>
      <c r="H305" s="92">
        <v>1485000</v>
      </c>
      <c r="I305" s="92">
        <v>1485000</v>
      </c>
      <c r="J305" s="556" t="s">
        <v>738</v>
      </c>
    </row>
    <row r="306" spans="1:10" ht="15" customHeight="1" x14ac:dyDescent="0.25">
      <c r="A306" s="560"/>
      <c r="B306" s="728"/>
      <c r="C306" s="75" t="s">
        <v>1529</v>
      </c>
      <c r="D306" s="222" t="s">
        <v>1334</v>
      </c>
      <c r="E306" s="616">
        <v>3640000</v>
      </c>
      <c r="F306" s="92"/>
      <c r="G306" s="168"/>
      <c r="H306" s="92">
        <v>2400000</v>
      </c>
      <c r="I306" s="92">
        <v>2400000</v>
      </c>
      <c r="J306" s="556" t="s">
        <v>1530</v>
      </c>
    </row>
    <row r="307" spans="1:10" ht="15" customHeight="1" x14ac:dyDescent="0.25">
      <c r="A307" s="560"/>
      <c r="B307" s="728"/>
      <c r="C307" s="75"/>
      <c r="D307" s="222"/>
      <c r="E307" s="616"/>
      <c r="F307" s="92"/>
      <c r="G307" s="168"/>
      <c r="H307" s="92"/>
      <c r="I307" s="92"/>
      <c r="J307" s="556" t="s">
        <v>1531</v>
      </c>
    </row>
    <row r="308" spans="1:10" ht="15" customHeight="1" x14ac:dyDescent="0.25">
      <c r="A308" s="560"/>
      <c r="B308" s="728"/>
      <c r="C308" s="75"/>
      <c r="D308" s="222"/>
      <c r="E308" s="616"/>
      <c r="F308" s="92"/>
      <c r="G308" s="168"/>
      <c r="H308" s="92"/>
      <c r="I308" s="92"/>
      <c r="J308" s="556" t="s">
        <v>1486</v>
      </c>
    </row>
    <row r="309" spans="1:10" ht="15" customHeight="1" x14ac:dyDescent="0.25">
      <c r="A309" s="560"/>
      <c r="B309" s="728"/>
      <c r="C309" s="75"/>
      <c r="D309" s="222"/>
      <c r="E309" s="616"/>
      <c r="F309" s="92"/>
      <c r="G309" s="168"/>
      <c r="H309" s="92"/>
      <c r="I309" s="92"/>
      <c r="J309" s="556" t="s">
        <v>1487</v>
      </c>
    </row>
    <row r="310" spans="1:10" ht="15" customHeight="1" x14ac:dyDescent="0.25">
      <c r="A310" s="560"/>
      <c r="B310" s="728"/>
      <c r="C310" s="75"/>
      <c r="D310" s="222"/>
      <c r="E310" s="616"/>
      <c r="F310" s="92"/>
      <c r="G310" s="168"/>
      <c r="H310" s="92"/>
      <c r="I310" s="92"/>
      <c r="J310" s="730" t="s">
        <v>1532</v>
      </c>
    </row>
    <row r="311" spans="1:10" ht="15" customHeight="1" x14ac:dyDescent="0.25">
      <c r="A311" s="561"/>
      <c r="B311" s="739"/>
      <c r="C311" s="751"/>
      <c r="D311" s="226"/>
      <c r="E311" s="781"/>
      <c r="F311" s="93"/>
      <c r="G311" s="169"/>
      <c r="H311" s="93"/>
      <c r="I311" s="169"/>
      <c r="J311" s="565"/>
    </row>
    <row r="312" spans="1:10" ht="15" customHeight="1" x14ac:dyDescent="0.2">
      <c r="A312" s="560" t="s">
        <v>1533</v>
      </c>
      <c r="B312" s="726" t="s">
        <v>1534</v>
      </c>
      <c r="C312" s="563"/>
      <c r="D312" s="563"/>
      <c r="E312" s="748"/>
      <c r="F312" s="169"/>
      <c r="G312" s="169"/>
      <c r="H312" s="169"/>
      <c r="I312" s="757"/>
      <c r="J312" s="611"/>
    </row>
    <row r="313" spans="1:10" ht="15" customHeight="1" x14ac:dyDescent="0.25">
      <c r="A313" s="557"/>
      <c r="B313" s="727"/>
      <c r="C313" s="558"/>
      <c r="D313" s="558"/>
      <c r="E313" s="613"/>
      <c r="F313" s="167"/>
      <c r="G313" s="167"/>
      <c r="H313" s="167"/>
      <c r="I313" s="167"/>
      <c r="J313" s="559"/>
    </row>
    <row r="314" spans="1:10" ht="15" customHeight="1" x14ac:dyDescent="0.25">
      <c r="A314" s="560"/>
      <c r="B314" s="728" t="s">
        <v>1535</v>
      </c>
      <c r="C314" s="539" t="s">
        <v>1536</v>
      </c>
      <c r="D314" s="513" t="s">
        <v>14</v>
      </c>
      <c r="E314" s="616">
        <v>838530</v>
      </c>
      <c r="F314" s="92"/>
      <c r="G314" s="92"/>
      <c r="H314" s="802">
        <v>650000</v>
      </c>
      <c r="I314" s="802">
        <v>650000</v>
      </c>
      <c r="J314" s="531" t="s">
        <v>1197</v>
      </c>
    </row>
    <row r="315" spans="1:10" ht="15" customHeight="1" x14ac:dyDescent="0.25">
      <c r="A315" s="560"/>
      <c r="B315" s="728" t="s">
        <v>66</v>
      </c>
      <c r="C315" s="539" t="s">
        <v>1537</v>
      </c>
      <c r="D315" s="560" t="s">
        <v>18</v>
      </c>
      <c r="E315" s="616">
        <v>908408</v>
      </c>
      <c r="F315" s="92"/>
      <c r="G315" s="92"/>
      <c r="H315" s="92">
        <v>675000</v>
      </c>
      <c r="I315" s="92">
        <v>675000</v>
      </c>
      <c r="J315" s="556" t="s">
        <v>1306</v>
      </c>
    </row>
    <row r="316" spans="1:10" ht="15" customHeight="1" x14ac:dyDescent="0.25">
      <c r="A316" s="560"/>
      <c r="B316" s="728"/>
      <c r="C316" s="22" t="s">
        <v>1538</v>
      </c>
      <c r="D316" s="222" t="s">
        <v>149</v>
      </c>
      <c r="E316" s="616">
        <v>1746938</v>
      </c>
      <c r="F316" s="92"/>
      <c r="G316" s="92"/>
      <c r="H316" s="92">
        <v>1325000</v>
      </c>
      <c r="I316" s="92">
        <v>1325000</v>
      </c>
      <c r="J316" s="556" t="s">
        <v>1307</v>
      </c>
    </row>
    <row r="317" spans="1:10" ht="15" customHeight="1" x14ac:dyDescent="0.25">
      <c r="A317" s="560"/>
      <c r="B317" s="728"/>
      <c r="C317" s="83" t="s">
        <v>1539</v>
      </c>
      <c r="D317" s="222"/>
      <c r="E317" s="616"/>
      <c r="F317" s="168"/>
      <c r="G317" s="168"/>
      <c r="H317" s="168"/>
      <c r="I317" s="168"/>
      <c r="J317" s="556" t="s">
        <v>1540</v>
      </c>
    </row>
    <row r="318" spans="1:10" ht="15" customHeight="1" x14ac:dyDescent="0.25">
      <c r="A318" s="560"/>
      <c r="B318" s="728"/>
      <c r="D318" s="539"/>
      <c r="E318" s="618"/>
      <c r="G318" s="168"/>
      <c r="H318" s="168"/>
      <c r="I318" s="168"/>
      <c r="J318" s="540" t="s">
        <v>1541</v>
      </c>
    </row>
    <row r="319" spans="1:10" ht="15" customHeight="1" x14ac:dyDescent="0.25">
      <c r="A319" s="560"/>
      <c r="B319" s="728"/>
      <c r="C319" s="515" t="s">
        <v>1542</v>
      </c>
      <c r="D319" s="539"/>
      <c r="E319" s="618"/>
      <c r="G319" s="168"/>
      <c r="H319" s="168"/>
      <c r="I319" s="168"/>
      <c r="J319" s="730" t="s">
        <v>1543</v>
      </c>
    </row>
    <row r="320" spans="1:10" ht="15" customHeight="1" x14ac:dyDescent="0.25">
      <c r="A320" s="560"/>
      <c r="B320" s="728"/>
      <c r="C320" s="216" t="s">
        <v>1544</v>
      </c>
      <c r="D320" s="539"/>
      <c r="E320" s="618"/>
      <c r="G320" s="168"/>
      <c r="H320" s="168"/>
      <c r="I320" s="168"/>
      <c r="J320" s="803" t="s">
        <v>1545</v>
      </c>
    </row>
    <row r="321" spans="1:10" ht="15" customHeight="1" x14ac:dyDescent="0.25">
      <c r="A321" s="560"/>
      <c r="B321" s="728"/>
      <c r="C321" s="216" t="s">
        <v>1546</v>
      </c>
      <c r="D321" s="539"/>
      <c r="E321" s="618"/>
      <c r="G321" s="168"/>
      <c r="H321" s="168"/>
      <c r="I321" s="168"/>
      <c r="J321" s="556"/>
    </row>
    <row r="322" spans="1:10" ht="15" customHeight="1" x14ac:dyDescent="0.25">
      <c r="A322" s="560"/>
      <c r="B322" s="728"/>
      <c r="C322" s="83" t="s">
        <v>1547</v>
      </c>
      <c r="D322" s="539"/>
      <c r="E322" s="618"/>
      <c r="G322" s="168"/>
      <c r="H322" s="168"/>
      <c r="I322" s="168"/>
      <c r="J322" s="556"/>
    </row>
    <row r="323" spans="1:10" ht="15" customHeight="1" x14ac:dyDescent="0.25">
      <c r="A323" s="560"/>
      <c r="B323" s="728"/>
      <c r="C323" s="83" t="s">
        <v>1548</v>
      </c>
      <c r="D323" s="539"/>
      <c r="E323" s="618"/>
      <c r="G323" s="168"/>
      <c r="H323" s="168"/>
      <c r="I323" s="168"/>
      <c r="J323" s="556"/>
    </row>
    <row r="324" spans="1:10" ht="15" customHeight="1" x14ac:dyDescent="0.25">
      <c r="A324" s="561"/>
      <c r="B324" s="739"/>
      <c r="C324" s="563"/>
      <c r="D324" s="563"/>
      <c r="E324" s="748"/>
      <c r="F324" s="169"/>
      <c r="G324" s="169"/>
      <c r="H324" s="169"/>
      <c r="I324" s="169"/>
      <c r="J324" s="565"/>
    </row>
    <row r="325" spans="1:10" ht="15" customHeight="1" x14ac:dyDescent="0.25">
      <c r="A325" s="557"/>
      <c r="B325" s="727"/>
      <c r="C325" s="558"/>
      <c r="D325" s="558"/>
      <c r="E325" s="613"/>
      <c r="F325" s="167"/>
      <c r="G325" s="167"/>
      <c r="H325" s="167"/>
      <c r="I325" s="167"/>
      <c r="J325" s="559"/>
    </row>
    <row r="326" spans="1:10" ht="15" customHeight="1" x14ac:dyDescent="0.25">
      <c r="A326" s="560"/>
      <c r="B326" s="728" t="s">
        <v>1549</v>
      </c>
      <c r="C326" s="539" t="s">
        <v>1550</v>
      </c>
      <c r="D326" s="560" t="s">
        <v>157</v>
      </c>
      <c r="E326" s="618">
        <v>605000</v>
      </c>
      <c r="F326" s="168"/>
      <c r="G326" s="168"/>
      <c r="H326" s="168">
        <v>555000</v>
      </c>
      <c r="I326" s="168">
        <v>555000</v>
      </c>
      <c r="J326" s="556" t="s">
        <v>732</v>
      </c>
    </row>
    <row r="327" spans="1:10" ht="15" customHeight="1" x14ac:dyDescent="0.25">
      <c r="A327" s="560"/>
      <c r="B327" s="728" t="s">
        <v>66</v>
      </c>
      <c r="C327" s="539" t="s">
        <v>1551</v>
      </c>
      <c r="D327" s="560" t="s">
        <v>1552</v>
      </c>
      <c r="E327" s="618">
        <v>665500</v>
      </c>
      <c r="F327" s="168"/>
      <c r="G327" s="168"/>
      <c r="H327" s="168">
        <v>645000</v>
      </c>
      <c r="I327" s="168">
        <v>645000</v>
      </c>
      <c r="J327" s="556" t="s">
        <v>1553</v>
      </c>
    </row>
    <row r="328" spans="1:10" ht="15" customHeight="1" x14ac:dyDescent="0.25">
      <c r="A328" s="560"/>
      <c r="B328" s="728"/>
      <c r="C328" s="539" t="s">
        <v>1554</v>
      </c>
      <c r="D328" s="560" t="s">
        <v>159</v>
      </c>
      <c r="E328" s="618">
        <v>786500</v>
      </c>
      <c r="F328" s="168"/>
      <c r="G328" s="168"/>
      <c r="H328" s="168">
        <v>715000</v>
      </c>
      <c r="I328" s="168">
        <v>715000</v>
      </c>
      <c r="J328" s="556" t="s">
        <v>1555</v>
      </c>
    </row>
    <row r="329" spans="1:10" ht="15" customHeight="1" x14ac:dyDescent="0.25">
      <c r="A329" s="560"/>
      <c r="B329" s="728"/>
      <c r="C329" s="539" t="s">
        <v>1556</v>
      </c>
      <c r="D329" s="560" t="s">
        <v>161</v>
      </c>
      <c r="E329" s="618">
        <v>1028500</v>
      </c>
      <c r="F329" s="168"/>
      <c r="G329" s="168"/>
      <c r="H329" s="168">
        <v>930000</v>
      </c>
      <c r="I329" s="168">
        <v>930000</v>
      </c>
      <c r="J329" s="556" t="s">
        <v>1557</v>
      </c>
    </row>
    <row r="330" spans="1:10" ht="15" customHeight="1" x14ac:dyDescent="0.25">
      <c r="A330" s="560"/>
      <c r="B330" s="728"/>
      <c r="C330" s="83" t="s">
        <v>1558</v>
      </c>
      <c r="D330" s="539"/>
      <c r="E330" s="618"/>
      <c r="F330" s="168"/>
      <c r="G330" s="168"/>
      <c r="H330" s="168"/>
      <c r="I330" s="168"/>
      <c r="J330" s="556" t="s">
        <v>1559</v>
      </c>
    </row>
    <row r="331" spans="1:10" ht="15" customHeight="1" x14ac:dyDescent="0.25">
      <c r="A331" s="560"/>
      <c r="B331" s="728"/>
      <c r="C331" s="556"/>
      <c r="D331" s="539"/>
      <c r="E331" s="618"/>
      <c r="F331" s="168"/>
      <c r="G331" s="168"/>
      <c r="H331" s="168"/>
      <c r="I331" s="168"/>
      <c r="J331" s="556" t="s">
        <v>1560</v>
      </c>
    </row>
    <row r="332" spans="1:10" ht="15" customHeight="1" x14ac:dyDescent="0.25">
      <c r="A332" s="560"/>
      <c r="B332" s="728"/>
      <c r="C332" s="539" t="s">
        <v>1561</v>
      </c>
      <c r="D332" s="539"/>
      <c r="E332" s="618"/>
      <c r="F332" s="168"/>
      <c r="G332" s="168"/>
      <c r="H332" s="168"/>
      <c r="I332" s="168"/>
      <c r="J332" s="804" t="s">
        <v>1562</v>
      </c>
    </row>
    <row r="333" spans="1:10" ht="15" customHeight="1" x14ac:dyDescent="0.25">
      <c r="A333" s="560"/>
      <c r="B333" s="728"/>
      <c r="C333" s="539" t="s">
        <v>1563</v>
      </c>
      <c r="D333" s="539"/>
      <c r="E333" s="618"/>
      <c r="F333" s="168"/>
      <c r="G333" s="168"/>
      <c r="H333" s="168"/>
      <c r="I333" s="168"/>
      <c r="J333" s="804" t="s">
        <v>1564</v>
      </c>
    </row>
    <row r="334" spans="1:10" ht="15" customHeight="1" x14ac:dyDescent="0.25">
      <c r="A334" s="560"/>
      <c r="B334" s="728"/>
      <c r="C334" s="83" t="s">
        <v>1565</v>
      </c>
      <c r="D334" s="539"/>
      <c r="E334" s="618"/>
      <c r="F334" s="168"/>
      <c r="G334" s="168"/>
      <c r="H334" s="168"/>
      <c r="I334" s="168"/>
      <c r="J334" s="730" t="s">
        <v>1401</v>
      </c>
    </row>
    <row r="335" spans="1:10" ht="15" customHeight="1" x14ac:dyDescent="0.25">
      <c r="A335" s="561"/>
      <c r="B335" s="739"/>
      <c r="C335" s="563"/>
      <c r="D335" s="563"/>
      <c r="E335" s="748"/>
      <c r="F335" s="169"/>
      <c r="G335" s="169"/>
      <c r="H335" s="169"/>
      <c r="I335" s="169"/>
      <c r="J335" s="565"/>
    </row>
    <row r="336" spans="1:10" ht="15" customHeight="1" x14ac:dyDescent="0.25">
      <c r="A336" s="561"/>
      <c r="B336" s="739"/>
      <c r="C336" s="563"/>
      <c r="D336" s="563"/>
      <c r="E336" s="748"/>
      <c r="F336" s="169"/>
      <c r="G336" s="169"/>
      <c r="H336" s="169"/>
      <c r="I336" s="169"/>
      <c r="J336" s="565"/>
    </row>
    <row r="337" spans="1:10" ht="15" customHeight="1" x14ac:dyDescent="0.25">
      <c r="A337" s="557"/>
      <c r="B337" s="727"/>
      <c r="C337" s="558"/>
      <c r="D337" s="557"/>
      <c r="E337" s="627"/>
      <c r="F337" s="167"/>
      <c r="G337" s="167"/>
      <c r="H337" s="167"/>
      <c r="I337" s="167"/>
      <c r="J337" s="559"/>
    </row>
    <row r="338" spans="1:10" ht="15" customHeight="1" x14ac:dyDescent="0.25">
      <c r="A338" s="560"/>
      <c r="B338" s="728" t="s">
        <v>1566</v>
      </c>
      <c r="C338" s="539" t="s">
        <v>1567</v>
      </c>
      <c r="D338" s="560" t="s">
        <v>14</v>
      </c>
      <c r="E338" s="807">
        <v>1280000</v>
      </c>
      <c r="F338" s="808"/>
      <c r="G338" s="808"/>
      <c r="H338" s="40">
        <v>638000</v>
      </c>
      <c r="I338" s="40">
        <v>638000</v>
      </c>
      <c r="J338" s="556" t="s">
        <v>732</v>
      </c>
    </row>
    <row r="339" spans="1:10" ht="15" customHeight="1" x14ac:dyDescent="0.25">
      <c r="A339" s="560"/>
      <c r="B339" s="728" t="s">
        <v>1568</v>
      </c>
      <c r="C339" s="539" t="s">
        <v>1569</v>
      </c>
      <c r="D339" s="102" t="s">
        <v>225</v>
      </c>
      <c r="E339" s="807">
        <v>1380000</v>
      </c>
      <c r="F339" s="808"/>
      <c r="G339" s="808"/>
      <c r="H339" s="40">
        <v>738000</v>
      </c>
      <c r="I339" s="40">
        <v>738000</v>
      </c>
      <c r="J339" s="556" t="s">
        <v>736</v>
      </c>
    </row>
    <row r="340" spans="1:10" ht="15" customHeight="1" x14ac:dyDescent="0.25">
      <c r="A340" s="560"/>
      <c r="B340" s="728" t="s">
        <v>66</v>
      </c>
      <c r="C340" s="539" t="s">
        <v>1570</v>
      </c>
      <c r="D340" s="560" t="s">
        <v>32</v>
      </c>
      <c r="E340" s="807">
        <v>1408000</v>
      </c>
      <c r="F340" s="808"/>
      <c r="G340" s="808"/>
      <c r="H340" s="40">
        <v>938000</v>
      </c>
      <c r="I340" s="40">
        <v>938000</v>
      </c>
      <c r="J340" s="556" t="s">
        <v>738</v>
      </c>
    </row>
    <row r="341" spans="1:10" ht="15" customHeight="1" x14ac:dyDescent="0.25">
      <c r="A341" s="560"/>
      <c r="C341" s="539" t="s">
        <v>1571</v>
      </c>
      <c r="D341" s="560" t="s">
        <v>1572</v>
      </c>
      <c r="E341" s="807">
        <v>1827100</v>
      </c>
      <c r="F341" s="808"/>
      <c r="G341" s="808"/>
      <c r="H341" s="40"/>
      <c r="I341" s="40"/>
      <c r="J341" s="556" t="s">
        <v>1573</v>
      </c>
    </row>
    <row r="342" spans="1:10" ht="15" customHeight="1" x14ac:dyDescent="0.25">
      <c r="A342" s="560"/>
      <c r="B342" s="728"/>
      <c r="C342" s="241" t="s">
        <v>1574</v>
      </c>
      <c r="D342" s="560"/>
      <c r="E342" s="616"/>
      <c r="F342" s="168"/>
      <c r="G342" s="168"/>
      <c r="H342" s="168"/>
      <c r="I342" s="168"/>
      <c r="J342" s="556" t="s">
        <v>1575</v>
      </c>
    </row>
    <row r="343" spans="1:10" ht="15" customHeight="1" x14ac:dyDescent="0.25">
      <c r="A343" s="560"/>
      <c r="B343" s="728"/>
      <c r="C343" s="22" t="s">
        <v>1576</v>
      </c>
      <c r="D343" s="560"/>
      <c r="E343" s="616"/>
      <c r="F343" s="168"/>
      <c r="G343" s="168"/>
      <c r="H343" s="168"/>
      <c r="I343" s="168"/>
      <c r="J343" s="556" t="s">
        <v>1577</v>
      </c>
    </row>
    <row r="344" spans="1:10" ht="15" customHeight="1" x14ac:dyDescent="0.25">
      <c r="A344" s="560"/>
      <c r="B344" s="728"/>
      <c r="C344" s="22"/>
      <c r="D344" s="560"/>
      <c r="E344" s="616"/>
      <c r="F344" s="168"/>
      <c r="G344" s="168"/>
      <c r="H344" s="168"/>
      <c r="I344" s="168"/>
      <c r="J344" s="556" t="s">
        <v>1578</v>
      </c>
    </row>
    <row r="345" spans="1:10" ht="15" customHeight="1" x14ac:dyDescent="0.25">
      <c r="A345" s="560"/>
      <c r="B345" s="728"/>
      <c r="C345" s="783"/>
      <c r="D345" s="560"/>
      <c r="E345" s="616"/>
      <c r="F345" s="168"/>
      <c r="G345" s="168"/>
      <c r="H345" s="168"/>
      <c r="I345" s="168"/>
      <c r="J345" s="556" t="s">
        <v>746</v>
      </c>
    </row>
    <row r="346" spans="1:10" ht="15" customHeight="1" x14ac:dyDescent="0.25">
      <c r="A346" s="560"/>
      <c r="B346" s="728"/>
      <c r="C346" s="784"/>
      <c r="D346" s="560"/>
      <c r="E346" s="616"/>
      <c r="F346" s="168"/>
      <c r="G346" s="168"/>
      <c r="H346" s="168"/>
      <c r="I346" s="168"/>
      <c r="J346" s="556" t="s">
        <v>747</v>
      </c>
    </row>
    <row r="347" spans="1:10" ht="15" customHeight="1" x14ac:dyDescent="0.25">
      <c r="A347" s="560"/>
      <c r="B347" s="728"/>
      <c r="C347" s="180"/>
      <c r="D347" s="560"/>
      <c r="E347" s="616"/>
      <c r="F347" s="168"/>
      <c r="G347" s="168"/>
      <c r="H347" s="168"/>
      <c r="I347" s="168"/>
      <c r="J347" s="730" t="s">
        <v>773</v>
      </c>
    </row>
    <row r="348" spans="1:10" ht="15" customHeight="1" x14ac:dyDescent="0.25">
      <c r="A348" s="560"/>
      <c r="B348" s="728"/>
      <c r="C348" s="83"/>
      <c r="D348" s="560"/>
      <c r="E348" s="616"/>
      <c r="F348" s="168"/>
      <c r="G348" s="168"/>
      <c r="H348" s="168"/>
      <c r="I348" s="168"/>
      <c r="J348" s="735" t="s">
        <v>1579</v>
      </c>
    </row>
    <row r="349" spans="1:10" ht="15" customHeight="1" x14ac:dyDescent="0.25">
      <c r="A349" s="561"/>
      <c r="B349" s="739"/>
      <c r="C349" s="64"/>
      <c r="D349" s="561"/>
      <c r="E349" s="781"/>
      <c r="F349" s="169"/>
      <c r="G349" s="169"/>
      <c r="H349" s="169"/>
      <c r="I349" s="169"/>
      <c r="J349" s="809"/>
    </row>
    <row r="350" spans="1:10" ht="15" customHeight="1" x14ac:dyDescent="0.25">
      <c r="A350" s="554"/>
      <c r="B350" s="727"/>
      <c r="C350" s="654"/>
      <c r="D350" s="654"/>
      <c r="E350" s="633"/>
      <c r="F350" s="167"/>
      <c r="G350" s="167"/>
      <c r="H350" s="167"/>
      <c r="I350" s="167"/>
      <c r="J350" s="559"/>
    </row>
    <row r="351" spans="1:10" ht="15" customHeight="1" x14ac:dyDescent="0.25">
      <c r="A351" s="222"/>
      <c r="B351" s="728" t="s">
        <v>1581</v>
      </c>
      <c r="C351" s="543" t="s">
        <v>1582</v>
      </c>
      <c r="D351" s="222" t="s">
        <v>202</v>
      </c>
      <c r="E351" s="636" t="s">
        <v>1583</v>
      </c>
      <c r="F351" s="168"/>
      <c r="G351" s="168"/>
      <c r="H351" s="168">
        <v>553000</v>
      </c>
      <c r="I351" s="168">
        <v>553000</v>
      </c>
      <c r="J351" s="556" t="s">
        <v>1197</v>
      </c>
    </row>
    <row r="352" spans="1:10" ht="15" customHeight="1" x14ac:dyDescent="0.25">
      <c r="A352" s="222"/>
      <c r="B352" s="728" t="s">
        <v>66</v>
      </c>
      <c r="C352" s="543" t="s">
        <v>1584</v>
      </c>
      <c r="D352" s="222" t="s">
        <v>203</v>
      </c>
      <c r="E352" s="636" t="s">
        <v>1583</v>
      </c>
      <c r="F352" s="168"/>
      <c r="G352" s="168"/>
      <c r="H352" s="168">
        <v>618000</v>
      </c>
      <c r="I352" s="168">
        <v>618000</v>
      </c>
      <c r="J352" s="556" t="s">
        <v>1200</v>
      </c>
    </row>
    <row r="353" spans="1:10" ht="15" customHeight="1" x14ac:dyDescent="0.25">
      <c r="A353" s="222"/>
      <c r="B353" s="728"/>
      <c r="C353" s="543" t="s">
        <v>1585</v>
      </c>
      <c r="D353" s="222" t="s">
        <v>1586</v>
      </c>
      <c r="E353" s="636" t="s">
        <v>1587</v>
      </c>
      <c r="F353" s="168"/>
      <c r="G353" s="168"/>
      <c r="H353" s="168">
        <v>591000</v>
      </c>
      <c r="I353" s="168">
        <v>591000</v>
      </c>
      <c r="J353" s="556" t="s">
        <v>1202</v>
      </c>
    </row>
    <row r="354" spans="1:10" ht="15" customHeight="1" x14ac:dyDescent="0.25">
      <c r="A354" s="222"/>
      <c r="B354" s="728"/>
      <c r="C354" s="543" t="s">
        <v>1588</v>
      </c>
      <c r="D354" s="222" t="s">
        <v>1589</v>
      </c>
      <c r="E354" s="636" t="s">
        <v>1587</v>
      </c>
      <c r="F354" s="168"/>
      <c r="G354" s="168"/>
      <c r="H354" s="168">
        <v>656000</v>
      </c>
      <c r="I354" s="168">
        <v>656000</v>
      </c>
      <c r="J354" s="556" t="s">
        <v>1204</v>
      </c>
    </row>
    <row r="355" spans="1:10" ht="15" customHeight="1" x14ac:dyDescent="0.25">
      <c r="A355" s="222"/>
      <c r="B355" s="728"/>
      <c r="C355" s="83" t="s">
        <v>1590</v>
      </c>
      <c r="D355" s="222" t="s">
        <v>1591</v>
      </c>
      <c r="E355" s="636" t="s">
        <v>1320</v>
      </c>
      <c r="F355" s="168"/>
      <c r="G355" s="168"/>
      <c r="H355" s="168">
        <v>675000</v>
      </c>
      <c r="I355" s="168">
        <v>675000</v>
      </c>
      <c r="J355" s="556" t="s">
        <v>1592</v>
      </c>
    </row>
    <row r="356" spans="1:10" ht="15" customHeight="1" x14ac:dyDescent="0.25">
      <c r="A356" s="222"/>
      <c r="B356" s="728"/>
      <c r="C356" s="22" t="s">
        <v>1593</v>
      </c>
      <c r="D356" s="222" t="s">
        <v>1594</v>
      </c>
      <c r="E356" s="636" t="s">
        <v>1320</v>
      </c>
      <c r="F356" s="168"/>
      <c r="G356" s="168"/>
      <c r="H356" s="168">
        <v>740000</v>
      </c>
      <c r="I356" s="168">
        <v>740000</v>
      </c>
      <c r="J356" s="556" t="s">
        <v>1595</v>
      </c>
    </row>
    <row r="357" spans="1:10" ht="15" customHeight="1" x14ac:dyDescent="0.25">
      <c r="A357" s="222"/>
      <c r="B357" s="728"/>
      <c r="C357" s="22"/>
      <c r="D357" s="222" t="s">
        <v>208</v>
      </c>
      <c r="E357" s="636"/>
      <c r="F357" s="168"/>
      <c r="G357" s="168"/>
      <c r="H357" s="168">
        <v>735000</v>
      </c>
      <c r="I357" s="168">
        <v>735000</v>
      </c>
      <c r="J357" s="730" t="s">
        <v>1596</v>
      </c>
    </row>
    <row r="358" spans="1:10" ht="15" customHeight="1" x14ac:dyDescent="0.25">
      <c r="A358" s="222"/>
      <c r="B358" s="728"/>
      <c r="C358" s="556"/>
      <c r="D358" s="222" t="s">
        <v>209</v>
      </c>
      <c r="E358" s="636"/>
      <c r="F358" s="168"/>
      <c r="G358" s="168"/>
      <c r="H358" s="168">
        <v>800000</v>
      </c>
      <c r="I358" s="168">
        <v>800000</v>
      </c>
      <c r="J358" s="556"/>
    </row>
    <row r="359" spans="1:10" ht="15" customHeight="1" x14ac:dyDescent="0.25">
      <c r="A359" s="222"/>
      <c r="B359" s="728"/>
      <c r="C359" s="22"/>
      <c r="D359" s="539"/>
      <c r="E359" s="636"/>
      <c r="F359" s="168"/>
      <c r="G359" s="168"/>
      <c r="H359" s="168"/>
      <c r="I359" s="168"/>
      <c r="J359" s="556"/>
    </row>
    <row r="360" spans="1:10" ht="15" customHeight="1" x14ac:dyDescent="0.25">
      <c r="A360" s="222"/>
      <c r="B360" s="728" t="s">
        <v>1597</v>
      </c>
      <c r="C360" s="216" t="s">
        <v>1598</v>
      </c>
      <c r="D360" s="222" t="s">
        <v>202</v>
      </c>
      <c r="E360" s="636" t="s">
        <v>1583</v>
      </c>
      <c r="F360" s="168"/>
      <c r="G360" s="168"/>
      <c r="H360" s="168">
        <v>553000</v>
      </c>
      <c r="I360" s="168">
        <v>553000</v>
      </c>
      <c r="J360" s="556"/>
    </row>
    <row r="361" spans="1:10" ht="15" customHeight="1" x14ac:dyDescent="0.25">
      <c r="A361" s="222"/>
      <c r="B361" s="728" t="s">
        <v>66</v>
      </c>
      <c r="C361" s="216" t="s">
        <v>1599</v>
      </c>
      <c r="D361" s="222" t="s">
        <v>203</v>
      </c>
      <c r="E361" s="636" t="s">
        <v>1583</v>
      </c>
      <c r="F361" s="168"/>
      <c r="G361" s="168"/>
      <c r="H361" s="168">
        <v>618000</v>
      </c>
      <c r="I361" s="168">
        <v>618000</v>
      </c>
      <c r="J361" s="556"/>
    </row>
    <row r="362" spans="1:10" ht="15" customHeight="1" x14ac:dyDescent="0.25">
      <c r="A362" s="222"/>
      <c r="B362" s="728"/>
      <c r="C362" s="22"/>
      <c r="D362" s="222" t="s">
        <v>1586</v>
      </c>
      <c r="E362" s="636" t="s">
        <v>1587</v>
      </c>
      <c r="F362" s="168"/>
      <c r="G362" s="168"/>
      <c r="H362" s="168">
        <v>591000</v>
      </c>
      <c r="I362" s="168">
        <v>591000</v>
      </c>
      <c r="J362" s="556"/>
    </row>
    <row r="363" spans="1:10" ht="15" customHeight="1" x14ac:dyDescent="0.25">
      <c r="A363" s="222"/>
      <c r="B363" s="728"/>
      <c r="C363" s="216" t="s">
        <v>1600</v>
      </c>
      <c r="D363" s="222" t="s">
        <v>1589</v>
      </c>
      <c r="E363" s="636" t="s">
        <v>1587</v>
      </c>
      <c r="F363" s="168"/>
      <c r="G363" s="168"/>
      <c r="H363" s="168">
        <v>656000</v>
      </c>
      <c r="I363" s="168">
        <v>656000</v>
      </c>
      <c r="J363" s="556"/>
    </row>
    <row r="364" spans="1:10" ht="15" customHeight="1" x14ac:dyDescent="0.25">
      <c r="A364" s="222"/>
      <c r="B364" s="728"/>
      <c r="C364" s="83" t="s">
        <v>1601</v>
      </c>
      <c r="D364" s="222" t="s">
        <v>1591</v>
      </c>
      <c r="E364" s="636" t="s">
        <v>1320</v>
      </c>
      <c r="F364" s="168"/>
      <c r="G364" s="168"/>
      <c r="H364" s="168">
        <v>675000</v>
      </c>
      <c r="I364" s="168">
        <v>675000</v>
      </c>
      <c r="J364" s="556"/>
    </row>
    <row r="365" spans="1:10" ht="15" customHeight="1" x14ac:dyDescent="0.25">
      <c r="A365" s="222"/>
      <c r="B365" s="728"/>
      <c r="C365" s="22"/>
      <c r="D365" s="222" t="s">
        <v>1594</v>
      </c>
      <c r="E365" s="636" t="s">
        <v>1320</v>
      </c>
      <c r="F365" s="168"/>
      <c r="G365" s="168"/>
      <c r="H365" s="168">
        <v>740000</v>
      </c>
      <c r="I365" s="168">
        <v>740000</v>
      </c>
      <c r="J365" s="556"/>
    </row>
    <row r="366" spans="1:10" ht="15" customHeight="1" x14ac:dyDescent="0.25">
      <c r="A366" s="222"/>
      <c r="B366" s="728"/>
      <c r="C366" s="22"/>
      <c r="D366" s="222" t="s">
        <v>208</v>
      </c>
      <c r="E366" s="636"/>
      <c r="F366" s="168"/>
      <c r="G366" s="168"/>
      <c r="H366" s="168">
        <v>735000</v>
      </c>
      <c r="I366" s="168">
        <v>735000</v>
      </c>
      <c r="J366" s="556"/>
    </row>
    <row r="367" spans="1:10" ht="15" customHeight="1" x14ac:dyDescent="0.25">
      <c r="A367" s="222"/>
      <c r="B367" s="728"/>
      <c r="C367" s="22"/>
      <c r="D367" s="222" t="s">
        <v>209</v>
      </c>
      <c r="E367" s="636"/>
      <c r="F367" s="168"/>
      <c r="G367" s="168"/>
      <c r="H367" s="168">
        <v>800000</v>
      </c>
      <c r="I367" s="168">
        <v>800000</v>
      </c>
      <c r="J367" s="556"/>
    </row>
    <row r="368" spans="1:10" ht="15" customHeight="1" x14ac:dyDescent="0.25">
      <c r="A368" s="226"/>
      <c r="B368" s="739"/>
      <c r="C368" s="64"/>
      <c r="D368" s="563"/>
      <c r="E368" s="641"/>
      <c r="F368" s="169"/>
      <c r="G368" s="169"/>
      <c r="H368" s="169"/>
      <c r="I368" s="169"/>
      <c r="J368" s="565"/>
    </row>
    <row r="369" spans="1:10" ht="15" customHeight="1" x14ac:dyDescent="0.25">
      <c r="A369" s="557"/>
      <c r="B369" s="727"/>
      <c r="C369" s="558"/>
      <c r="D369" s="558"/>
      <c r="E369" s="613"/>
      <c r="F369" s="90"/>
      <c r="G369" s="90"/>
      <c r="H369" s="90"/>
      <c r="I369" s="167"/>
      <c r="J369" s="559"/>
    </row>
    <row r="370" spans="1:10" ht="15" customHeight="1" x14ac:dyDescent="0.25">
      <c r="A370" s="560"/>
      <c r="B370" s="728" t="s">
        <v>1602</v>
      </c>
      <c r="C370" s="539" t="s">
        <v>1603</v>
      </c>
      <c r="D370" s="560" t="s">
        <v>200</v>
      </c>
      <c r="E370" s="618">
        <v>988800</v>
      </c>
      <c r="F370" s="92"/>
      <c r="G370" s="92"/>
      <c r="H370" s="168">
        <v>615000</v>
      </c>
      <c r="I370" s="168">
        <v>615000</v>
      </c>
      <c r="J370" s="556" t="s">
        <v>732</v>
      </c>
    </row>
    <row r="371" spans="1:10" ht="15" customHeight="1" x14ac:dyDescent="0.25">
      <c r="A371" s="560"/>
      <c r="B371" s="728" t="s">
        <v>66</v>
      </c>
      <c r="C371" s="539" t="s">
        <v>1604</v>
      </c>
      <c r="D371" s="560" t="s">
        <v>1605</v>
      </c>
      <c r="E371" s="618">
        <v>1582293</v>
      </c>
      <c r="F371" s="92"/>
      <c r="G371" s="92"/>
      <c r="H371" s="168">
        <v>1028800</v>
      </c>
      <c r="I371" s="168">
        <v>1028800</v>
      </c>
      <c r="J371" s="556" t="s">
        <v>736</v>
      </c>
    </row>
    <row r="372" spans="1:10" ht="15" customHeight="1" x14ac:dyDescent="0.25">
      <c r="A372" s="560"/>
      <c r="B372" s="728"/>
      <c r="C372" s="539" t="s">
        <v>1606</v>
      </c>
      <c r="D372" s="560" t="s">
        <v>1607</v>
      </c>
      <c r="E372" s="618">
        <v>2247793</v>
      </c>
      <c r="F372" s="92"/>
      <c r="G372" s="92"/>
      <c r="H372" s="168">
        <v>1628800</v>
      </c>
      <c r="I372" s="168">
        <v>1628800</v>
      </c>
      <c r="J372" s="556" t="s">
        <v>178</v>
      </c>
    </row>
    <row r="373" spans="1:10" ht="15" customHeight="1" x14ac:dyDescent="0.25">
      <c r="A373" s="560"/>
      <c r="B373" s="728"/>
      <c r="C373" s="83" t="s">
        <v>1608</v>
      </c>
      <c r="D373" s="539"/>
      <c r="E373" s="618"/>
      <c r="F373" s="92"/>
      <c r="G373" s="92"/>
      <c r="H373" s="92"/>
      <c r="I373" s="168"/>
      <c r="J373" s="556" t="s">
        <v>1609</v>
      </c>
    </row>
    <row r="374" spans="1:10" ht="15" customHeight="1" x14ac:dyDescent="0.25">
      <c r="A374" s="560"/>
      <c r="B374" s="728"/>
      <c r="C374" s="539"/>
      <c r="D374" s="539"/>
      <c r="E374" s="618"/>
      <c r="F374" s="92"/>
      <c r="G374" s="92"/>
      <c r="H374" s="92"/>
      <c r="I374" s="168"/>
      <c r="J374" s="730" t="s">
        <v>1401</v>
      </c>
    </row>
    <row r="375" spans="1:10" ht="15" customHeight="1" x14ac:dyDescent="0.25">
      <c r="A375" s="560"/>
      <c r="B375" s="728"/>
      <c r="C375" s="539" t="s">
        <v>1610</v>
      </c>
      <c r="D375" s="539"/>
      <c r="E375" s="618"/>
      <c r="F375" s="92"/>
      <c r="G375" s="92"/>
      <c r="H375" s="92"/>
      <c r="I375" s="168"/>
      <c r="J375" s="799"/>
    </row>
    <row r="376" spans="1:10" ht="15" customHeight="1" x14ac:dyDescent="0.25">
      <c r="A376" s="560"/>
      <c r="B376" s="728"/>
      <c r="C376" s="83" t="s">
        <v>1611</v>
      </c>
      <c r="D376" s="539"/>
      <c r="E376" s="618"/>
      <c r="F376" s="92"/>
      <c r="G376" s="92"/>
      <c r="H376" s="92"/>
      <c r="I376" s="168"/>
      <c r="J376" s="556"/>
    </row>
    <row r="377" spans="1:10" ht="15" customHeight="1" x14ac:dyDescent="0.25">
      <c r="A377" s="561"/>
      <c r="B377" s="739"/>
      <c r="C377" s="563"/>
      <c r="D377" s="563"/>
      <c r="E377" s="748"/>
      <c r="F377" s="93"/>
      <c r="G377" s="93"/>
      <c r="H377" s="93"/>
      <c r="I377" s="169"/>
      <c r="J377" s="565"/>
    </row>
    <row r="378" spans="1:10" ht="15" customHeight="1" x14ac:dyDescent="0.25">
      <c r="A378" s="557"/>
      <c r="B378" s="727"/>
      <c r="C378" s="199"/>
      <c r="D378" s="557"/>
      <c r="E378" s="627"/>
      <c r="F378" s="167"/>
      <c r="G378" s="167"/>
      <c r="H378" s="167"/>
      <c r="I378" s="167"/>
      <c r="J378" s="810"/>
    </row>
    <row r="379" spans="1:10" ht="15" customHeight="1" x14ac:dyDescent="0.25">
      <c r="A379" s="560"/>
      <c r="B379" s="728" t="s">
        <v>1612</v>
      </c>
      <c r="C379" s="216" t="s">
        <v>1613</v>
      </c>
      <c r="D379" s="560" t="s">
        <v>14</v>
      </c>
      <c r="E379" s="616">
        <v>789000</v>
      </c>
      <c r="F379" s="168"/>
      <c r="G379" s="168"/>
      <c r="H379" s="168">
        <v>515000</v>
      </c>
      <c r="I379" s="168">
        <v>515000</v>
      </c>
      <c r="J379" s="556" t="s">
        <v>732</v>
      </c>
    </row>
    <row r="380" spans="1:10" ht="15" customHeight="1" x14ac:dyDescent="0.25">
      <c r="A380" s="560"/>
      <c r="B380" s="728" t="s">
        <v>66</v>
      </c>
      <c r="C380" s="216" t="s">
        <v>1614</v>
      </c>
      <c r="D380" s="102" t="s">
        <v>225</v>
      </c>
      <c r="E380" s="616">
        <v>929000</v>
      </c>
      <c r="F380" s="168"/>
      <c r="G380" s="168"/>
      <c r="H380" s="168">
        <v>555000</v>
      </c>
      <c r="I380" s="168">
        <v>555000</v>
      </c>
      <c r="J380" s="556" t="s">
        <v>736</v>
      </c>
    </row>
    <row r="381" spans="1:10" ht="15" customHeight="1" x14ac:dyDescent="0.25">
      <c r="A381" s="560"/>
      <c r="B381" s="728"/>
      <c r="C381" s="216" t="s">
        <v>1615</v>
      </c>
      <c r="D381" s="560" t="s">
        <v>32</v>
      </c>
      <c r="E381" s="616">
        <v>1575000</v>
      </c>
      <c r="F381" s="168"/>
      <c r="G381" s="168"/>
      <c r="H381" s="168">
        <v>885000</v>
      </c>
      <c r="I381" s="168">
        <v>885000</v>
      </c>
      <c r="J381" s="556" t="s">
        <v>178</v>
      </c>
    </row>
    <row r="382" spans="1:10" ht="15" customHeight="1" x14ac:dyDescent="0.25">
      <c r="A382" s="560"/>
      <c r="B382" s="728"/>
      <c r="C382" s="83" t="s">
        <v>1616</v>
      </c>
      <c r="D382" s="560" t="s">
        <v>24</v>
      </c>
      <c r="E382" s="616">
        <v>1802000</v>
      </c>
      <c r="F382" s="168"/>
      <c r="G382" s="168"/>
      <c r="H382" s="168">
        <v>1080000</v>
      </c>
      <c r="I382" s="168">
        <v>1080000</v>
      </c>
      <c r="J382" s="556" t="s">
        <v>1609</v>
      </c>
    </row>
    <row r="383" spans="1:10" ht="15" customHeight="1" x14ac:dyDescent="0.25">
      <c r="A383" s="560"/>
      <c r="B383" s="728"/>
      <c r="C383" s="83"/>
      <c r="D383" s="560"/>
      <c r="E383" s="616"/>
      <c r="F383" s="168"/>
      <c r="G383" s="168"/>
      <c r="H383" s="168"/>
      <c r="I383" s="168"/>
      <c r="J383" s="556" t="s">
        <v>1617</v>
      </c>
    </row>
    <row r="384" spans="1:10" ht="15" customHeight="1" x14ac:dyDescent="0.25">
      <c r="A384" s="560"/>
      <c r="B384" s="728"/>
      <c r="C384" s="22"/>
      <c r="D384" s="560"/>
      <c r="E384" s="616"/>
      <c r="F384" s="168"/>
      <c r="G384" s="168"/>
      <c r="H384" s="168"/>
      <c r="I384" s="168"/>
      <c r="J384" s="730" t="s">
        <v>1401</v>
      </c>
    </row>
    <row r="385" spans="1:10" ht="15" customHeight="1" x14ac:dyDescent="0.25">
      <c r="A385" s="561"/>
      <c r="B385" s="739"/>
      <c r="C385" s="64"/>
      <c r="D385" s="561"/>
      <c r="E385" s="781"/>
      <c r="F385" s="169"/>
      <c r="G385" s="169"/>
      <c r="H385" s="169"/>
      <c r="I385" s="169"/>
      <c r="J385" s="809"/>
    </row>
    <row r="386" spans="1:10" ht="15" customHeight="1" x14ac:dyDescent="0.25">
      <c r="A386" s="557"/>
      <c r="B386" s="727"/>
      <c r="C386" s="199"/>
      <c r="D386" s="557"/>
      <c r="E386" s="627"/>
      <c r="F386" s="167"/>
      <c r="G386" s="167"/>
      <c r="H386" s="167"/>
      <c r="I386" s="167"/>
      <c r="J386" s="810"/>
    </row>
    <row r="387" spans="1:10" ht="15" customHeight="1" x14ac:dyDescent="0.25">
      <c r="A387" s="560"/>
      <c r="B387" s="728" t="s">
        <v>1618</v>
      </c>
      <c r="C387" s="216" t="s">
        <v>1619</v>
      </c>
      <c r="D387" s="812" t="s">
        <v>1620</v>
      </c>
      <c r="E387" s="616"/>
      <c r="F387" s="168"/>
      <c r="G387" s="168"/>
      <c r="H387" s="168"/>
      <c r="I387" s="168"/>
      <c r="J387" s="556" t="s">
        <v>732</v>
      </c>
    </row>
    <row r="388" spans="1:10" ht="15" customHeight="1" x14ac:dyDescent="0.25">
      <c r="A388" s="560"/>
      <c r="B388" s="728" t="s">
        <v>66</v>
      </c>
      <c r="C388" s="216" t="s">
        <v>1621</v>
      </c>
      <c r="D388" s="813" t="s">
        <v>1622</v>
      </c>
      <c r="E388" s="616"/>
      <c r="F388" s="168"/>
      <c r="G388" s="168"/>
      <c r="H388" s="168">
        <v>435000</v>
      </c>
      <c r="I388" s="168">
        <v>435000</v>
      </c>
      <c r="J388" s="556" t="s">
        <v>736</v>
      </c>
    </row>
    <row r="389" spans="1:10" ht="15" customHeight="1" x14ac:dyDescent="0.25">
      <c r="A389" s="560"/>
      <c r="B389" s="728"/>
      <c r="C389" s="83" t="s">
        <v>1623</v>
      </c>
      <c r="D389" s="560" t="s">
        <v>30</v>
      </c>
      <c r="E389" s="616"/>
      <c r="F389" s="168"/>
      <c r="G389" s="168"/>
      <c r="H389" s="168">
        <v>460000</v>
      </c>
      <c r="I389" s="168">
        <v>460000</v>
      </c>
      <c r="J389" s="556" t="s">
        <v>738</v>
      </c>
    </row>
    <row r="390" spans="1:10" ht="15" customHeight="1" x14ac:dyDescent="0.25">
      <c r="A390" s="560"/>
      <c r="B390" s="728"/>
      <c r="C390" s="22"/>
      <c r="D390" s="812" t="s">
        <v>1624</v>
      </c>
      <c r="E390" s="616"/>
      <c r="F390" s="168"/>
      <c r="G390" s="168"/>
      <c r="H390" s="168"/>
      <c r="I390" s="168"/>
      <c r="J390" s="556" t="s">
        <v>1625</v>
      </c>
    </row>
    <row r="391" spans="1:10" ht="15" customHeight="1" x14ac:dyDescent="0.25">
      <c r="A391" s="560"/>
      <c r="B391" s="728"/>
      <c r="C391" s="22"/>
      <c r="D391" s="813" t="s">
        <v>1626</v>
      </c>
      <c r="E391" s="616"/>
      <c r="F391" s="168"/>
      <c r="G391" s="168"/>
      <c r="H391" s="168"/>
      <c r="I391" s="168"/>
      <c r="J391" s="531" t="s">
        <v>1627</v>
      </c>
    </row>
    <row r="392" spans="1:10" ht="15" customHeight="1" x14ac:dyDescent="0.25">
      <c r="A392" s="560"/>
      <c r="B392" s="728"/>
      <c r="C392" s="22"/>
      <c r="D392" s="560"/>
      <c r="E392" s="616"/>
      <c r="F392" s="168"/>
      <c r="G392" s="168"/>
      <c r="H392" s="168"/>
      <c r="I392" s="168"/>
      <c r="J392" s="730" t="s">
        <v>1628</v>
      </c>
    </row>
    <row r="393" spans="1:10" ht="15" customHeight="1" x14ac:dyDescent="0.25">
      <c r="A393" s="561"/>
      <c r="B393" s="739"/>
      <c r="C393" s="64"/>
      <c r="D393" s="561"/>
      <c r="E393" s="781"/>
      <c r="F393" s="169"/>
      <c r="G393" s="169"/>
      <c r="H393" s="169"/>
      <c r="I393" s="169"/>
      <c r="J393" s="809"/>
    </row>
    <row r="394" spans="1:10" s="814" customFormat="1" ht="15" customHeight="1" x14ac:dyDescent="0.25">
      <c r="A394" s="560"/>
      <c r="B394" s="728"/>
      <c r="C394" s="22"/>
      <c r="D394" s="560"/>
      <c r="E394" s="616"/>
      <c r="F394" s="168"/>
      <c r="G394" s="168"/>
      <c r="H394" s="168"/>
      <c r="I394" s="168"/>
      <c r="J394" s="735"/>
    </row>
    <row r="395" spans="1:10" s="814" customFormat="1" ht="15" customHeight="1" x14ac:dyDescent="0.25">
      <c r="A395" s="560"/>
      <c r="B395" s="728" t="s">
        <v>1629</v>
      </c>
      <c r="C395" s="216" t="s">
        <v>1630</v>
      </c>
      <c r="D395" s="560" t="s">
        <v>14</v>
      </c>
      <c r="E395" s="616">
        <v>900000</v>
      </c>
      <c r="F395" s="168"/>
      <c r="G395" s="168"/>
      <c r="H395" s="168">
        <v>490000</v>
      </c>
      <c r="I395" s="168">
        <v>490000</v>
      </c>
      <c r="J395" s="556" t="s">
        <v>732</v>
      </c>
    </row>
    <row r="396" spans="1:10" s="814" customFormat="1" ht="15" customHeight="1" x14ac:dyDescent="0.25">
      <c r="A396" s="560"/>
      <c r="B396" s="728" t="s">
        <v>66</v>
      </c>
      <c r="C396" s="216" t="s">
        <v>1631</v>
      </c>
      <c r="D396" s="102" t="s">
        <v>225</v>
      </c>
      <c r="E396" s="616">
        <v>1000000</v>
      </c>
      <c r="F396" s="168"/>
      <c r="G396" s="168"/>
      <c r="H396" s="168">
        <v>520000</v>
      </c>
      <c r="I396" s="168">
        <v>520000</v>
      </c>
      <c r="J396" s="556" t="s">
        <v>736</v>
      </c>
    </row>
    <row r="397" spans="1:10" s="814" customFormat="1" ht="15" customHeight="1" x14ac:dyDescent="0.25">
      <c r="A397" s="560"/>
      <c r="B397" s="728"/>
      <c r="C397" s="83" t="s">
        <v>1632</v>
      </c>
      <c r="D397" s="560"/>
      <c r="E397" s="616"/>
      <c r="F397" s="168"/>
      <c r="G397" s="168"/>
      <c r="H397" s="168"/>
      <c r="I397" s="168"/>
      <c r="J397" s="556" t="s">
        <v>738</v>
      </c>
    </row>
    <row r="398" spans="1:10" s="814" customFormat="1" ht="15" customHeight="1" x14ac:dyDescent="0.25">
      <c r="A398" s="560"/>
      <c r="B398" s="728"/>
      <c r="C398" s="22"/>
      <c r="D398" s="560"/>
      <c r="E398" s="616"/>
      <c r="F398" s="168"/>
      <c r="G398" s="168"/>
      <c r="H398" s="168"/>
      <c r="I398" s="168"/>
      <c r="J398" s="556" t="s">
        <v>1486</v>
      </c>
    </row>
    <row r="399" spans="1:10" s="814" customFormat="1" ht="15" customHeight="1" x14ac:dyDescent="0.25">
      <c r="A399" s="560"/>
      <c r="B399" s="728"/>
      <c r="C399" s="216" t="s">
        <v>1633</v>
      </c>
      <c r="D399" s="560"/>
      <c r="E399" s="616"/>
      <c r="F399" s="168"/>
      <c r="G399" s="168"/>
      <c r="H399" s="168"/>
      <c r="I399" s="168"/>
      <c r="J399" s="556" t="s">
        <v>1634</v>
      </c>
    </row>
    <row r="400" spans="1:10" s="814" customFormat="1" ht="15" customHeight="1" x14ac:dyDescent="0.25">
      <c r="A400" s="560"/>
      <c r="B400" s="728"/>
      <c r="C400" s="216" t="s">
        <v>1635</v>
      </c>
      <c r="D400" s="560"/>
      <c r="E400" s="616"/>
      <c r="F400" s="168"/>
      <c r="G400" s="168"/>
      <c r="H400" s="168"/>
      <c r="I400" s="168"/>
      <c r="J400" s="730" t="s">
        <v>1636</v>
      </c>
    </row>
    <row r="401" spans="1:10" ht="15" customHeight="1" x14ac:dyDescent="0.25">
      <c r="A401" s="561"/>
      <c r="B401" s="739"/>
      <c r="C401" s="563"/>
      <c r="D401" s="563"/>
      <c r="E401" s="748"/>
      <c r="F401" s="93"/>
      <c r="G401" s="93"/>
      <c r="H401" s="93"/>
      <c r="I401" s="169"/>
      <c r="J401" s="565"/>
    </row>
    <row r="402" spans="1:10" ht="15" customHeight="1" x14ac:dyDescent="0.25">
      <c r="A402" s="554"/>
      <c r="B402" s="727"/>
      <c r="C402" s="818"/>
      <c r="D402" s="654"/>
      <c r="E402" s="613"/>
      <c r="F402" s="90"/>
      <c r="G402" s="90"/>
      <c r="H402" s="90"/>
      <c r="I402" s="90"/>
      <c r="J402" s="559"/>
    </row>
    <row r="403" spans="1:10" ht="15" customHeight="1" x14ac:dyDescent="0.25">
      <c r="A403" s="222"/>
      <c r="B403" s="728" t="s">
        <v>1641</v>
      </c>
      <c r="C403" s="216" t="s">
        <v>1642</v>
      </c>
      <c r="D403" s="647" t="s">
        <v>24</v>
      </c>
      <c r="E403" s="618">
        <v>650000</v>
      </c>
      <c r="F403" s="92"/>
      <c r="G403" s="92"/>
      <c r="H403" s="92">
        <v>400000</v>
      </c>
      <c r="I403" s="92">
        <v>400000</v>
      </c>
      <c r="J403" s="556" t="s">
        <v>732</v>
      </c>
    </row>
    <row r="404" spans="1:10" ht="15" customHeight="1" x14ac:dyDescent="0.25">
      <c r="A404" s="222"/>
      <c r="B404" s="728" t="s">
        <v>66</v>
      </c>
      <c r="C404" s="216" t="s">
        <v>1643</v>
      </c>
      <c r="D404" s="222" t="s">
        <v>1644</v>
      </c>
      <c r="E404" s="618">
        <v>750000</v>
      </c>
      <c r="F404" s="92"/>
      <c r="G404" s="92"/>
      <c r="H404" s="92">
        <v>470000</v>
      </c>
      <c r="I404" s="92">
        <v>470000</v>
      </c>
      <c r="J404" s="556" t="s">
        <v>736</v>
      </c>
    </row>
    <row r="405" spans="1:10" ht="15" customHeight="1" x14ac:dyDescent="0.25">
      <c r="A405" s="222"/>
      <c r="B405" s="728"/>
      <c r="C405" s="216" t="s">
        <v>1645</v>
      </c>
      <c r="D405" s="543"/>
      <c r="E405" s="618"/>
      <c r="F405" s="92"/>
      <c r="G405" s="92"/>
      <c r="H405" s="92"/>
      <c r="I405" s="92"/>
      <c r="J405" s="556" t="s">
        <v>738</v>
      </c>
    </row>
    <row r="406" spans="1:10" ht="15" customHeight="1" x14ac:dyDescent="0.25">
      <c r="A406" s="222"/>
      <c r="B406" s="728"/>
      <c r="C406" s="83" t="s">
        <v>1646</v>
      </c>
      <c r="D406" s="543"/>
      <c r="E406" s="618"/>
      <c r="F406" s="92"/>
      <c r="G406" s="92"/>
      <c r="H406" s="92"/>
      <c r="I406" s="92"/>
      <c r="J406" s="556" t="s">
        <v>1634</v>
      </c>
    </row>
    <row r="407" spans="1:10" ht="15" customHeight="1" x14ac:dyDescent="0.25">
      <c r="A407" s="222"/>
      <c r="B407" s="728"/>
      <c r="C407" s="83" t="s">
        <v>1647</v>
      </c>
      <c r="D407" s="543"/>
      <c r="E407" s="618"/>
      <c r="F407" s="92"/>
      <c r="G407" s="92"/>
      <c r="H407" s="92"/>
      <c r="I407" s="92"/>
      <c r="J407" s="730" t="s">
        <v>1648</v>
      </c>
    </row>
    <row r="408" spans="1:10" ht="15" customHeight="1" x14ac:dyDescent="0.25">
      <c r="A408" s="222"/>
      <c r="B408" s="728"/>
      <c r="C408" s="816"/>
      <c r="D408" s="543"/>
      <c r="E408" s="618"/>
      <c r="F408" s="92"/>
      <c r="G408" s="92"/>
      <c r="H408" s="92"/>
      <c r="I408" s="92"/>
      <c r="J408" s="556"/>
    </row>
    <row r="409" spans="1:10" ht="15" customHeight="1" x14ac:dyDescent="0.25">
      <c r="A409" s="222"/>
      <c r="B409" s="728"/>
      <c r="C409" s="216" t="s">
        <v>1649</v>
      </c>
      <c r="D409" s="543"/>
      <c r="E409" s="618"/>
      <c r="F409" s="92"/>
      <c r="G409" s="92"/>
      <c r="H409" s="92"/>
      <c r="I409" s="92"/>
      <c r="J409" s="556"/>
    </row>
    <row r="410" spans="1:10" ht="15" customHeight="1" x14ac:dyDescent="0.25">
      <c r="A410" s="222"/>
      <c r="B410" s="728"/>
      <c r="C410" s="216" t="s">
        <v>1650</v>
      </c>
      <c r="D410" s="543"/>
      <c r="E410" s="618"/>
      <c r="F410" s="92"/>
      <c r="G410" s="92"/>
      <c r="H410" s="92"/>
      <c r="I410" s="92"/>
      <c r="J410" s="556"/>
    </row>
    <row r="411" spans="1:10" ht="15" customHeight="1" x14ac:dyDescent="0.25">
      <c r="A411" s="226"/>
      <c r="B411" s="739"/>
      <c r="C411" s="817"/>
      <c r="D411" s="660"/>
      <c r="E411" s="748"/>
      <c r="F411" s="93"/>
      <c r="G411" s="93"/>
      <c r="H411" s="93"/>
      <c r="I411" s="93"/>
      <c r="J411" s="565"/>
    </row>
    <row r="412" spans="1:10" ht="15" customHeight="1" x14ac:dyDescent="0.25">
      <c r="A412" s="554"/>
      <c r="B412" s="727"/>
      <c r="C412" s="818"/>
      <c r="D412" s="654"/>
      <c r="E412" s="613"/>
      <c r="F412" s="90"/>
      <c r="G412" s="90"/>
      <c r="H412" s="90"/>
      <c r="I412" s="90"/>
      <c r="J412" s="559"/>
    </row>
    <row r="413" spans="1:10" ht="15" customHeight="1" x14ac:dyDescent="0.25">
      <c r="A413" s="222"/>
      <c r="B413" s="728" t="s">
        <v>1651</v>
      </c>
      <c r="C413" s="816" t="s">
        <v>1652</v>
      </c>
      <c r="D413" s="222" t="s">
        <v>1653</v>
      </c>
      <c r="E413" s="618">
        <v>980000</v>
      </c>
      <c r="F413" s="92"/>
      <c r="G413" s="92"/>
      <c r="H413" s="92">
        <v>730000</v>
      </c>
      <c r="I413" s="92"/>
      <c r="J413" s="556" t="s">
        <v>732</v>
      </c>
    </row>
    <row r="414" spans="1:10" ht="15" customHeight="1" x14ac:dyDescent="0.25">
      <c r="A414" s="222"/>
      <c r="B414" s="728" t="s">
        <v>66</v>
      </c>
      <c r="C414" s="816" t="s">
        <v>1654</v>
      </c>
      <c r="D414" s="543"/>
      <c r="E414" s="618"/>
      <c r="F414" s="92"/>
      <c r="G414" s="92"/>
      <c r="H414" s="92"/>
      <c r="I414" s="92"/>
      <c r="J414" s="556" t="s">
        <v>736</v>
      </c>
    </row>
    <row r="415" spans="1:10" ht="15" customHeight="1" x14ac:dyDescent="0.25">
      <c r="A415" s="222"/>
      <c r="B415" s="728"/>
      <c r="C415" s="83" t="s">
        <v>1655</v>
      </c>
      <c r="D415" s="543"/>
      <c r="E415" s="618"/>
      <c r="F415" s="92"/>
      <c r="G415" s="92"/>
      <c r="H415" s="92"/>
      <c r="I415" s="92"/>
      <c r="J415" s="556" t="s">
        <v>738</v>
      </c>
    </row>
    <row r="416" spans="1:10" ht="15" customHeight="1" x14ac:dyDescent="0.25">
      <c r="A416" s="222"/>
      <c r="B416" s="728"/>
      <c r="C416" s="83" t="s">
        <v>1656</v>
      </c>
      <c r="D416" s="543"/>
      <c r="E416" s="618"/>
      <c r="F416" s="92"/>
      <c r="G416" s="92"/>
      <c r="H416" s="92"/>
      <c r="I416" s="92"/>
      <c r="J416" s="556" t="s">
        <v>1634</v>
      </c>
    </row>
    <row r="417" spans="1:10" ht="15" customHeight="1" x14ac:dyDescent="0.25">
      <c r="A417" s="222"/>
      <c r="B417" s="728"/>
      <c r="C417" s="539"/>
      <c r="D417" s="543"/>
      <c r="E417" s="618"/>
      <c r="F417" s="92"/>
      <c r="G417" s="92"/>
      <c r="H417" s="92"/>
      <c r="I417" s="92"/>
      <c r="J417" s="632" t="s">
        <v>1657</v>
      </c>
    </row>
    <row r="418" spans="1:10" ht="15" customHeight="1" x14ac:dyDescent="0.25">
      <c r="A418" s="222"/>
      <c r="B418" s="728"/>
      <c r="C418" s="816" t="s">
        <v>1658</v>
      </c>
      <c r="D418" s="543"/>
      <c r="E418" s="618"/>
      <c r="F418" s="92"/>
      <c r="G418" s="92"/>
      <c r="H418" s="92"/>
      <c r="I418" s="92"/>
      <c r="J418" s="730" t="s">
        <v>1648</v>
      </c>
    </row>
    <row r="419" spans="1:10" ht="15" customHeight="1" x14ac:dyDescent="0.25">
      <c r="A419" s="222"/>
      <c r="B419" s="728"/>
      <c r="C419" s="816" t="s">
        <v>1659</v>
      </c>
      <c r="D419" s="543"/>
      <c r="E419" s="618"/>
      <c r="F419" s="92"/>
      <c r="G419" s="92"/>
      <c r="H419" s="92"/>
      <c r="I419" s="92"/>
      <c r="J419" s="556"/>
    </row>
    <row r="420" spans="1:10" ht="15" customHeight="1" x14ac:dyDescent="0.25">
      <c r="A420" s="222"/>
      <c r="B420" s="728"/>
      <c r="C420" s="83" t="s">
        <v>1660</v>
      </c>
      <c r="D420" s="543"/>
      <c r="E420" s="618"/>
      <c r="F420" s="92"/>
      <c r="G420" s="92"/>
      <c r="H420" s="92"/>
      <c r="I420" s="92"/>
      <c r="J420" s="556"/>
    </row>
    <row r="421" spans="1:10" ht="15" customHeight="1" x14ac:dyDescent="0.25">
      <c r="A421" s="226"/>
      <c r="B421" s="739"/>
      <c r="C421" s="751"/>
      <c r="D421" s="660"/>
      <c r="E421" s="748"/>
      <c r="F421" s="93"/>
      <c r="G421" s="93"/>
      <c r="H421" s="93"/>
      <c r="I421" s="93"/>
      <c r="J421" s="565"/>
    </row>
    <row r="422" spans="1:10" ht="15" customHeight="1" x14ac:dyDescent="0.25">
      <c r="A422" s="554"/>
      <c r="B422" s="727"/>
      <c r="C422" s="774"/>
      <c r="D422" s="654"/>
      <c r="E422" s="613"/>
      <c r="F422" s="90"/>
      <c r="G422" s="90"/>
      <c r="H422" s="90"/>
      <c r="I422" s="90"/>
      <c r="J422" s="559"/>
    </row>
    <row r="423" spans="1:10" ht="15" customHeight="1" x14ac:dyDescent="0.2">
      <c r="A423" s="222"/>
      <c r="B423" s="819" t="s">
        <v>1661</v>
      </c>
      <c r="C423" s="820" t="s">
        <v>1662</v>
      </c>
      <c r="D423" s="560" t="s">
        <v>14</v>
      </c>
      <c r="E423" s="821">
        <v>875000</v>
      </c>
      <c r="F423" s="92"/>
      <c r="G423" s="92"/>
      <c r="H423" s="822">
        <v>500000</v>
      </c>
      <c r="I423" s="822">
        <v>500000</v>
      </c>
      <c r="J423" s="556" t="s">
        <v>1663</v>
      </c>
    </row>
    <row r="424" spans="1:10" ht="15" customHeight="1" x14ac:dyDescent="0.2">
      <c r="A424" s="222"/>
      <c r="B424" s="819" t="s">
        <v>1246</v>
      </c>
      <c r="C424" s="820" t="s">
        <v>1664</v>
      </c>
      <c r="D424" s="102" t="s">
        <v>225</v>
      </c>
      <c r="E424" s="821">
        <v>925000</v>
      </c>
      <c r="F424" s="92"/>
      <c r="G424" s="92"/>
      <c r="H424" s="168">
        <v>560000</v>
      </c>
      <c r="I424" s="168">
        <v>560000</v>
      </c>
      <c r="J424" s="556" t="s">
        <v>736</v>
      </c>
    </row>
    <row r="425" spans="1:10" ht="15" customHeight="1" x14ac:dyDescent="0.2">
      <c r="A425" s="222"/>
      <c r="B425" s="819" t="s">
        <v>66</v>
      </c>
      <c r="C425" s="83" t="s">
        <v>1665</v>
      </c>
      <c r="D425" s="560" t="s">
        <v>600</v>
      </c>
      <c r="E425" s="618">
        <v>3500000</v>
      </c>
      <c r="F425" s="92"/>
      <c r="G425" s="92"/>
      <c r="H425" s="168">
        <v>1200000</v>
      </c>
      <c r="I425" s="168">
        <v>1200000</v>
      </c>
      <c r="J425" s="556" t="s">
        <v>738</v>
      </c>
    </row>
    <row r="426" spans="1:10" ht="15" customHeight="1" x14ac:dyDescent="0.25">
      <c r="A426" s="222"/>
      <c r="B426" s="728"/>
      <c r="C426" s="539"/>
      <c r="D426" s="560" t="s">
        <v>29</v>
      </c>
      <c r="E426" s="618"/>
      <c r="F426" s="92"/>
      <c r="G426" s="92"/>
      <c r="H426" s="168"/>
      <c r="I426" s="168"/>
      <c r="J426" s="556" t="s">
        <v>1638</v>
      </c>
    </row>
    <row r="427" spans="1:10" ht="15" customHeight="1" x14ac:dyDescent="0.25">
      <c r="A427" s="222"/>
      <c r="B427" s="728"/>
      <c r="C427" s="81" t="s">
        <v>1666</v>
      </c>
      <c r="D427" s="543"/>
      <c r="E427" s="618"/>
      <c r="F427" s="92"/>
      <c r="G427" s="92"/>
      <c r="H427" s="92"/>
      <c r="I427" s="92"/>
      <c r="J427" s="556" t="s">
        <v>1639</v>
      </c>
    </row>
    <row r="428" spans="1:10" ht="15" customHeight="1" x14ac:dyDescent="0.25">
      <c r="A428" s="222"/>
      <c r="B428" s="728"/>
      <c r="C428" s="83"/>
      <c r="D428" s="543"/>
      <c r="E428" s="618"/>
      <c r="F428" s="92"/>
      <c r="G428" s="92"/>
      <c r="H428" s="92"/>
      <c r="I428" s="92"/>
      <c r="J428" s="632" t="s">
        <v>1667</v>
      </c>
    </row>
    <row r="429" spans="1:10" ht="15" customHeight="1" x14ac:dyDescent="0.25">
      <c r="A429" s="222"/>
      <c r="B429" s="728"/>
      <c r="C429" s="83"/>
      <c r="D429" s="543"/>
      <c r="E429" s="618"/>
      <c r="F429" s="92"/>
      <c r="G429" s="92"/>
      <c r="H429" s="92"/>
      <c r="I429" s="92"/>
      <c r="J429" s="730" t="s">
        <v>1668</v>
      </c>
    </row>
    <row r="430" spans="1:10" ht="15" customHeight="1" x14ac:dyDescent="0.25">
      <c r="A430" s="222"/>
      <c r="B430" s="728"/>
      <c r="C430" s="83"/>
      <c r="D430" s="543"/>
      <c r="E430" s="618"/>
      <c r="F430" s="92"/>
      <c r="G430" s="92"/>
      <c r="H430" s="92"/>
      <c r="I430" s="92"/>
      <c r="J430" s="421" t="s">
        <v>1669</v>
      </c>
    </row>
    <row r="431" spans="1:10" ht="15" customHeight="1" x14ac:dyDescent="0.25">
      <c r="A431" s="226"/>
      <c r="B431" s="739"/>
      <c r="C431" s="751"/>
      <c r="D431" s="660"/>
      <c r="E431" s="748"/>
      <c r="F431" s="93"/>
      <c r="G431" s="93"/>
      <c r="H431" s="93"/>
      <c r="I431" s="93"/>
      <c r="J431" s="823"/>
    </row>
    <row r="432" spans="1:10" ht="15" customHeight="1" x14ac:dyDescent="0.25">
      <c r="A432" s="222"/>
      <c r="B432" s="728"/>
      <c r="C432" s="83"/>
      <c r="D432" s="543"/>
      <c r="E432" s="618"/>
      <c r="F432" s="92"/>
      <c r="G432" s="92"/>
      <c r="H432" s="92"/>
      <c r="I432" s="92"/>
      <c r="J432" s="421"/>
    </row>
    <row r="433" spans="1:10" ht="15" customHeight="1" x14ac:dyDescent="0.25">
      <c r="A433" s="222"/>
      <c r="B433" s="728" t="s">
        <v>1670</v>
      </c>
      <c r="C433" s="216" t="s">
        <v>1671</v>
      </c>
      <c r="D433" s="560" t="s">
        <v>14</v>
      </c>
      <c r="E433" s="618"/>
      <c r="F433" s="92"/>
      <c r="G433" s="92"/>
      <c r="H433" s="92">
        <v>573750</v>
      </c>
      <c r="I433" s="92">
        <v>573750</v>
      </c>
      <c r="J433" s="556" t="s">
        <v>832</v>
      </c>
    </row>
    <row r="434" spans="1:10" ht="15" customHeight="1" x14ac:dyDescent="0.25">
      <c r="A434" s="222"/>
      <c r="B434" s="728" t="s">
        <v>66</v>
      </c>
      <c r="C434" s="216" t="s">
        <v>1672</v>
      </c>
      <c r="D434" s="102" t="s">
        <v>225</v>
      </c>
      <c r="E434" s="618"/>
      <c r="F434" s="92"/>
      <c r="G434" s="92"/>
      <c r="H434" s="92">
        <v>658750</v>
      </c>
      <c r="I434" s="92">
        <v>658750</v>
      </c>
      <c r="J434" s="556" t="s">
        <v>1673</v>
      </c>
    </row>
    <row r="435" spans="1:10" ht="15" customHeight="1" x14ac:dyDescent="0.25">
      <c r="A435" s="222"/>
      <c r="B435" s="728"/>
      <c r="C435" s="216" t="s">
        <v>1674</v>
      </c>
      <c r="D435" s="560" t="s">
        <v>716</v>
      </c>
      <c r="E435" s="618"/>
      <c r="F435" s="92"/>
      <c r="G435" s="92"/>
      <c r="H435" s="92">
        <v>828750</v>
      </c>
      <c r="I435" s="92">
        <v>828750</v>
      </c>
      <c r="J435" s="556" t="s">
        <v>1675</v>
      </c>
    </row>
    <row r="436" spans="1:10" ht="15" customHeight="1" x14ac:dyDescent="0.25">
      <c r="A436" s="222"/>
      <c r="B436" s="728"/>
      <c r="C436" s="83" t="s">
        <v>1074</v>
      </c>
      <c r="D436" s="543"/>
      <c r="E436" s="618"/>
      <c r="F436" s="92"/>
      <c r="G436" s="92"/>
      <c r="H436" s="92"/>
      <c r="I436" s="92"/>
      <c r="J436" s="556" t="s">
        <v>838</v>
      </c>
    </row>
    <row r="437" spans="1:10" ht="15" customHeight="1" x14ac:dyDescent="0.25">
      <c r="A437" s="222"/>
      <c r="B437" s="728"/>
      <c r="C437" s="83"/>
      <c r="D437" s="543"/>
      <c r="E437" s="618"/>
      <c r="F437" s="92"/>
      <c r="G437" s="92"/>
      <c r="H437" s="92"/>
      <c r="I437" s="92"/>
      <c r="J437" s="556" t="s">
        <v>1247</v>
      </c>
    </row>
    <row r="438" spans="1:10" ht="15" customHeight="1" x14ac:dyDescent="0.25">
      <c r="A438" s="222"/>
      <c r="B438" s="728"/>
      <c r="C438" s="723" t="s">
        <v>1676</v>
      </c>
      <c r="D438" s="543"/>
      <c r="E438" s="618"/>
      <c r="F438" s="92"/>
      <c r="G438" s="92"/>
      <c r="H438" s="92"/>
      <c r="I438" s="92"/>
      <c r="J438" s="730" t="s">
        <v>819</v>
      </c>
    </row>
    <row r="439" spans="1:10" ht="15" customHeight="1" x14ac:dyDescent="0.25">
      <c r="A439" s="222"/>
      <c r="B439" s="728"/>
      <c r="C439" s="724" t="s">
        <v>1677</v>
      </c>
      <c r="D439" s="543"/>
      <c r="E439" s="618"/>
      <c r="F439" s="92"/>
      <c r="G439" s="92"/>
      <c r="H439" s="92"/>
      <c r="I439" s="92"/>
      <c r="J439" s="556" t="s">
        <v>1678</v>
      </c>
    </row>
    <row r="440" spans="1:10" ht="15" customHeight="1" x14ac:dyDescent="0.25">
      <c r="A440" s="222"/>
      <c r="B440" s="728"/>
      <c r="C440" s="759" t="s">
        <v>1679</v>
      </c>
      <c r="D440" s="543"/>
      <c r="E440" s="618"/>
      <c r="F440" s="92"/>
      <c r="G440" s="92"/>
      <c r="H440" s="92"/>
      <c r="I440" s="92"/>
      <c r="J440" s="421"/>
    </row>
    <row r="441" spans="1:10" ht="15" customHeight="1" x14ac:dyDescent="0.25">
      <c r="A441" s="222"/>
      <c r="B441" s="728"/>
      <c r="C441" s="83"/>
      <c r="D441" s="543"/>
      <c r="E441" s="618"/>
      <c r="F441" s="92"/>
      <c r="G441" s="92"/>
      <c r="H441" s="92"/>
      <c r="I441" s="92"/>
      <c r="J441" s="421"/>
    </row>
    <row r="442" spans="1:10" ht="15" customHeight="1" x14ac:dyDescent="0.25">
      <c r="A442" s="226"/>
      <c r="B442" s="739"/>
      <c r="C442" s="817"/>
      <c r="D442" s="660"/>
      <c r="E442" s="748"/>
      <c r="F442" s="93"/>
      <c r="G442" s="93"/>
      <c r="H442" s="93"/>
      <c r="I442" s="93"/>
      <c r="J442" s="565"/>
    </row>
    <row r="443" spans="1:10" ht="15" customHeight="1" x14ac:dyDescent="0.2">
      <c r="A443" s="824"/>
      <c r="B443" s="726" t="s">
        <v>1680</v>
      </c>
      <c r="C443" s="825"/>
      <c r="D443" s="825"/>
      <c r="E443" s="748"/>
      <c r="F443" s="169"/>
      <c r="G443" s="169"/>
      <c r="H443" s="169"/>
      <c r="I443" s="169"/>
      <c r="J443" s="806"/>
    </row>
    <row r="444" spans="1:10" ht="15" customHeight="1" x14ac:dyDescent="0.25">
      <c r="A444" s="826"/>
      <c r="B444" s="727"/>
      <c r="C444" s="827"/>
      <c r="D444" s="827"/>
      <c r="E444" s="613"/>
      <c r="F444" s="167"/>
      <c r="G444" s="167"/>
      <c r="H444" s="167"/>
      <c r="I444" s="167"/>
      <c r="J444" s="559"/>
    </row>
    <row r="445" spans="1:10" ht="15" customHeight="1" x14ac:dyDescent="0.25">
      <c r="A445" s="737"/>
      <c r="B445" s="728" t="s">
        <v>1681</v>
      </c>
      <c r="C445" s="543" t="s">
        <v>1682</v>
      </c>
      <c r="D445" s="222" t="s">
        <v>65</v>
      </c>
      <c r="E445" s="828">
        <v>965000</v>
      </c>
      <c r="F445" s="168"/>
      <c r="G445" s="168"/>
      <c r="H445" s="829">
        <v>598000</v>
      </c>
      <c r="I445" s="829">
        <v>598000</v>
      </c>
      <c r="J445" s="556" t="s">
        <v>1197</v>
      </c>
    </row>
    <row r="446" spans="1:10" ht="15" customHeight="1" x14ac:dyDescent="0.25">
      <c r="A446" s="737"/>
      <c r="B446" s="728" t="s">
        <v>325</v>
      </c>
      <c r="C446" s="543" t="s">
        <v>1683</v>
      </c>
      <c r="D446" s="146" t="s">
        <v>18</v>
      </c>
      <c r="E446" s="828">
        <v>1070000</v>
      </c>
      <c r="F446" s="168"/>
      <c r="G446" s="168"/>
      <c r="H446" s="829">
        <v>698000</v>
      </c>
      <c r="I446" s="829">
        <v>698000</v>
      </c>
      <c r="J446" s="556" t="s">
        <v>1200</v>
      </c>
    </row>
    <row r="447" spans="1:10" ht="15" customHeight="1" x14ac:dyDescent="0.25">
      <c r="A447" s="737"/>
      <c r="B447" s="728"/>
      <c r="C447" s="83" t="s">
        <v>1684</v>
      </c>
      <c r="D447" s="830"/>
      <c r="E447" s="618"/>
      <c r="F447" s="168"/>
      <c r="G447" s="168"/>
      <c r="H447" s="168"/>
      <c r="I447" s="168"/>
      <c r="J447" s="556" t="s">
        <v>1202</v>
      </c>
    </row>
    <row r="448" spans="1:10" ht="15" customHeight="1" x14ac:dyDescent="0.25">
      <c r="A448" s="737"/>
      <c r="B448" s="728"/>
      <c r="C448" s="83" t="s">
        <v>1685</v>
      </c>
      <c r="D448" s="830"/>
      <c r="E448" s="618"/>
      <c r="F448" s="168"/>
      <c r="G448" s="168"/>
      <c r="H448" s="168"/>
      <c r="I448" s="168"/>
      <c r="J448" s="556" t="s">
        <v>1686</v>
      </c>
    </row>
    <row r="449" spans="1:10" ht="15" customHeight="1" x14ac:dyDescent="0.25">
      <c r="A449" s="737"/>
      <c r="B449" s="728"/>
      <c r="C449" s="830"/>
      <c r="D449" s="830"/>
      <c r="E449" s="618"/>
      <c r="F449" s="168"/>
      <c r="G449" s="168"/>
      <c r="H449" s="168"/>
      <c r="I449" s="168"/>
      <c r="J449" s="556" t="s">
        <v>1385</v>
      </c>
    </row>
    <row r="450" spans="1:10" ht="15" customHeight="1" x14ac:dyDescent="0.25">
      <c r="A450" s="737"/>
      <c r="B450" s="728"/>
      <c r="C450" s="783"/>
      <c r="D450" s="830"/>
      <c r="E450" s="618"/>
      <c r="F450" s="168"/>
      <c r="G450" s="168"/>
      <c r="H450" s="168"/>
      <c r="I450" s="168"/>
      <c r="J450" s="556" t="s">
        <v>1687</v>
      </c>
    </row>
    <row r="451" spans="1:10" ht="15" customHeight="1" x14ac:dyDescent="0.25">
      <c r="A451" s="737"/>
      <c r="B451" s="728"/>
      <c r="C451" s="784"/>
      <c r="D451" s="830"/>
      <c r="E451" s="618"/>
      <c r="F451" s="168"/>
      <c r="G451" s="168"/>
      <c r="H451" s="168"/>
      <c r="I451" s="168"/>
      <c r="J451" s="556" t="s">
        <v>1688</v>
      </c>
    </row>
    <row r="452" spans="1:10" ht="15" customHeight="1" x14ac:dyDescent="0.25">
      <c r="A452" s="737"/>
      <c r="B452" s="728"/>
      <c r="C452" s="180"/>
      <c r="D452" s="830"/>
      <c r="E452" s="618"/>
      <c r="F452" s="168"/>
      <c r="G452" s="168"/>
      <c r="H452" s="168"/>
      <c r="I452" s="168"/>
      <c r="J452" s="730" t="s">
        <v>1689</v>
      </c>
    </row>
    <row r="453" spans="1:10" ht="15" customHeight="1" x14ac:dyDescent="0.25">
      <c r="A453" s="737"/>
      <c r="B453" s="728"/>
      <c r="C453" s="83"/>
      <c r="D453" s="830"/>
      <c r="E453" s="618"/>
      <c r="F453" s="168"/>
      <c r="G453" s="168"/>
      <c r="H453" s="168"/>
      <c r="I453" s="168"/>
      <c r="J453" s="735" t="s">
        <v>1579</v>
      </c>
    </row>
    <row r="454" spans="1:10" ht="15" customHeight="1" x14ac:dyDescent="0.25">
      <c r="A454" s="824"/>
      <c r="B454" s="739"/>
      <c r="C454" s="825"/>
      <c r="D454" s="825"/>
      <c r="E454" s="748"/>
      <c r="F454" s="169"/>
      <c r="G454" s="169"/>
      <c r="H454" s="169"/>
      <c r="I454" s="169"/>
      <c r="J454" s="565"/>
    </row>
    <row r="455" spans="1:10" ht="15" customHeight="1" x14ac:dyDescent="0.25">
      <c r="A455" s="826"/>
      <c r="B455" s="727"/>
      <c r="C455" s="827"/>
      <c r="D455" s="827"/>
      <c r="E455" s="613"/>
      <c r="F455" s="167"/>
      <c r="G455" s="167"/>
      <c r="H455" s="167"/>
      <c r="I455" s="167"/>
      <c r="J455" s="559"/>
    </row>
    <row r="456" spans="1:10" ht="15" customHeight="1" x14ac:dyDescent="0.25">
      <c r="A456" s="737"/>
      <c r="B456" s="728" t="s">
        <v>1690</v>
      </c>
      <c r="C456" s="543" t="s">
        <v>1691</v>
      </c>
      <c r="D456" s="222" t="s">
        <v>65</v>
      </c>
      <c r="E456" s="831">
        <v>955000</v>
      </c>
      <c r="F456" s="510"/>
      <c r="G456" s="510"/>
      <c r="H456" s="125">
        <v>538000</v>
      </c>
      <c r="I456" s="125">
        <v>538000</v>
      </c>
      <c r="J456" s="556" t="s">
        <v>1692</v>
      </c>
    </row>
    <row r="457" spans="1:10" ht="15" customHeight="1" x14ac:dyDescent="0.25">
      <c r="A457" s="737"/>
      <c r="B457" s="728" t="s">
        <v>325</v>
      </c>
      <c r="C457" s="543" t="s">
        <v>1693</v>
      </c>
      <c r="D457" s="222" t="s">
        <v>14</v>
      </c>
      <c r="E457" s="831">
        <v>1150000</v>
      </c>
      <c r="F457" s="510"/>
      <c r="G457" s="510"/>
      <c r="H457" s="125">
        <v>598000</v>
      </c>
      <c r="I457" s="125">
        <v>598000</v>
      </c>
      <c r="J457" s="556" t="s">
        <v>1200</v>
      </c>
    </row>
    <row r="458" spans="1:10" ht="15" customHeight="1" x14ac:dyDescent="0.25">
      <c r="A458" s="737"/>
      <c r="B458" s="728"/>
      <c r="C458" s="543" t="s">
        <v>1694</v>
      </c>
      <c r="D458" s="830"/>
      <c r="E458" s="618"/>
      <c r="F458" s="168"/>
      <c r="G458" s="168"/>
      <c r="H458" s="168"/>
      <c r="I458" s="168"/>
      <c r="J458" s="556" t="s">
        <v>1202</v>
      </c>
    </row>
    <row r="459" spans="1:10" ht="15" customHeight="1" x14ac:dyDescent="0.25">
      <c r="A459" s="737"/>
      <c r="B459" s="728"/>
      <c r="C459" s="83" t="s">
        <v>1695</v>
      </c>
      <c r="D459" s="830"/>
      <c r="E459" s="618"/>
      <c r="F459" s="168"/>
      <c r="G459" s="168"/>
      <c r="H459" s="168"/>
      <c r="I459" s="168"/>
      <c r="J459" s="556" t="s">
        <v>1204</v>
      </c>
    </row>
    <row r="460" spans="1:10" ht="15" customHeight="1" x14ac:dyDescent="0.25">
      <c r="A460" s="737"/>
      <c r="B460" s="728"/>
      <c r="C460" s="83" t="s">
        <v>1685</v>
      </c>
      <c r="D460" s="830"/>
      <c r="E460" s="618"/>
      <c r="F460" s="168"/>
      <c r="G460" s="168"/>
      <c r="H460" s="168"/>
      <c r="I460" s="168"/>
      <c r="J460" s="556" t="s">
        <v>1385</v>
      </c>
    </row>
    <row r="461" spans="1:10" ht="15" customHeight="1" x14ac:dyDescent="0.25">
      <c r="A461" s="737"/>
      <c r="B461" s="728"/>
      <c r="C461" s="556"/>
      <c r="D461" s="830"/>
      <c r="E461" s="618"/>
      <c r="F461" s="168"/>
      <c r="G461" s="168"/>
      <c r="H461" s="168"/>
      <c r="I461" s="168"/>
      <c r="J461" s="556" t="s">
        <v>1696</v>
      </c>
    </row>
    <row r="462" spans="1:10" ht="15" customHeight="1" x14ac:dyDescent="0.25">
      <c r="A462" s="737"/>
      <c r="B462" s="728"/>
      <c r="C462" s="783"/>
      <c r="D462" s="830"/>
      <c r="E462" s="618"/>
      <c r="F462" s="168"/>
      <c r="G462" s="168"/>
      <c r="H462" s="168"/>
      <c r="I462" s="168"/>
      <c r="J462" s="556" t="s">
        <v>1697</v>
      </c>
    </row>
    <row r="463" spans="1:10" ht="15" customHeight="1" x14ac:dyDescent="0.25">
      <c r="A463" s="737"/>
      <c r="B463" s="728"/>
      <c r="C463" s="784"/>
      <c r="D463" s="830"/>
      <c r="E463" s="618"/>
      <c r="F463" s="168"/>
      <c r="G463" s="168"/>
      <c r="H463" s="168"/>
      <c r="I463" s="168"/>
      <c r="J463" s="730" t="s">
        <v>1698</v>
      </c>
    </row>
    <row r="464" spans="1:10" ht="15" customHeight="1" x14ac:dyDescent="0.25">
      <c r="A464" s="737"/>
      <c r="B464" s="728"/>
      <c r="C464" s="180"/>
      <c r="D464" s="830"/>
      <c r="E464" s="618"/>
      <c r="F464" s="168"/>
      <c r="G464" s="168"/>
      <c r="H464" s="168"/>
      <c r="I464" s="168"/>
      <c r="J464" s="735" t="s">
        <v>182</v>
      </c>
    </row>
    <row r="465" spans="1:10" ht="15" customHeight="1" x14ac:dyDescent="0.25">
      <c r="A465" s="737"/>
      <c r="B465" s="728"/>
      <c r="C465" s="83"/>
      <c r="D465" s="830"/>
      <c r="E465" s="618"/>
      <c r="F465" s="168"/>
      <c r="G465" s="168"/>
      <c r="H465" s="168"/>
      <c r="I465" s="168"/>
      <c r="J465" s="556"/>
    </row>
    <row r="466" spans="1:10" ht="15" customHeight="1" x14ac:dyDescent="0.25">
      <c r="A466" s="824"/>
      <c r="B466" s="739"/>
      <c r="C466" s="825"/>
      <c r="D466" s="825"/>
      <c r="E466" s="748"/>
      <c r="F466" s="169"/>
      <c r="G466" s="169"/>
      <c r="H466" s="169"/>
      <c r="I466" s="169"/>
      <c r="J466" s="565"/>
    </row>
    <row r="467" spans="1:10" ht="15" customHeight="1" x14ac:dyDescent="0.25">
      <c r="A467" s="826"/>
      <c r="B467" s="727"/>
      <c r="C467" s="827"/>
      <c r="D467" s="827"/>
      <c r="E467" s="613"/>
      <c r="F467" s="167"/>
      <c r="G467" s="167"/>
      <c r="H467" s="167"/>
      <c r="I467" s="167"/>
      <c r="J467" s="559"/>
    </row>
    <row r="468" spans="1:10" ht="15" customHeight="1" x14ac:dyDescent="0.25">
      <c r="A468" s="737"/>
      <c r="B468" s="728" t="s">
        <v>1699</v>
      </c>
      <c r="C468" s="543" t="s">
        <v>1700</v>
      </c>
      <c r="D468" s="222" t="s">
        <v>65</v>
      </c>
      <c r="E468" s="828">
        <v>978000</v>
      </c>
      <c r="F468" s="168"/>
      <c r="G468" s="168"/>
      <c r="H468" s="832">
        <v>618000</v>
      </c>
      <c r="I468" s="832">
        <v>618000</v>
      </c>
      <c r="J468" s="556" t="s">
        <v>1197</v>
      </c>
    </row>
    <row r="469" spans="1:10" ht="15" customHeight="1" x14ac:dyDescent="0.25">
      <c r="A469" s="737"/>
      <c r="B469" s="728" t="s">
        <v>325</v>
      </c>
      <c r="C469" s="543" t="s">
        <v>1701</v>
      </c>
      <c r="D469" s="222" t="s">
        <v>14</v>
      </c>
      <c r="E469" s="828">
        <v>1078000</v>
      </c>
      <c r="F469" s="168"/>
      <c r="G469" s="168"/>
      <c r="H469" s="832">
        <v>698000</v>
      </c>
      <c r="I469" s="832">
        <v>698000</v>
      </c>
      <c r="J469" s="556" t="s">
        <v>1200</v>
      </c>
    </row>
    <row r="470" spans="1:10" ht="15" customHeight="1" x14ac:dyDescent="0.25">
      <c r="A470" s="737"/>
      <c r="B470" s="728"/>
      <c r="C470" s="543" t="s">
        <v>1702</v>
      </c>
      <c r="D470" s="830"/>
      <c r="E470" s="618"/>
      <c r="F470" s="168"/>
      <c r="G470" s="168"/>
      <c r="H470" s="168"/>
      <c r="I470" s="168"/>
      <c r="J470" s="556" t="s">
        <v>1202</v>
      </c>
    </row>
    <row r="471" spans="1:10" ht="15" customHeight="1" x14ac:dyDescent="0.25">
      <c r="A471" s="737"/>
      <c r="B471" s="728"/>
      <c r="C471" s="83" t="s">
        <v>1703</v>
      </c>
      <c r="D471" s="830"/>
      <c r="E471" s="618"/>
      <c r="F471" s="168"/>
      <c r="G471" s="168"/>
      <c r="H471" s="168"/>
      <c r="I471" s="168"/>
      <c r="J471" s="556" t="s">
        <v>1704</v>
      </c>
    </row>
    <row r="472" spans="1:10" ht="15" customHeight="1" x14ac:dyDescent="0.25">
      <c r="A472" s="737"/>
      <c r="B472" s="728"/>
      <c r="C472" s="83" t="s">
        <v>1685</v>
      </c>
      <c r="D472" s="830"/>
      <c r="E472" s="618"/>
      <c r="F472" s="168"/>
      <c r="G472" s="168"/>
      <c r="H472" s="168"/>
      <c r="I472" s="168"/>
      <c r="J472" s="556" t="s">
        <v>1385</v>
      </c>
    </row>
    <row r="473" spans="1:10" ht="15" customHeight="1" x14ac:dyDescent="0.25">
      <c r="A473" s="737"/>
      <c r="B473" s="728"/>
      <c r="C473" s="556"/>
      <c r="D473" s="830"/>
      <c r="E473" s="618"/>
      <c r="F473" s="168"/>
      <c r="G473" s="168"/>
      <c r="H473" s="168"/>
      <c r="I473" s="168"/>
      <c r="J473" s="556" t="s">
        <v>1705</v>
      </c>
    </row>
    <row r="474" spans="1:10" ht="15" customHeight="1" x14ac:dyDescent="0.25">
      <c r="A474" s="737"/>
      <c r="B474" s="728"/>
      <c r="C474" s="783"/>
      <c r="D474" s="830"/>
      <c r="E474" s="618"/>
      <c r="F474" s="168"/>
      <c r="G474" s="168"/>
      <c r="H474" s="168"/>
      <c r="I474" s="168"/>
      <c r="J474" s="556" t="s">
        <v>1688</v>
      </c>
    </row>
    <row r="475" spans="1:10" ht="15" customHeight="1" x14ac:dyDescent="0.25">
      <c r="A475" s="737"/>
      <c r="B475" s="728"/>
      <c r="C475" s="784"/>
      <c r="D475" s="830"/>
      <c r="E475" s="618"/>
      <c r="F475" s="168"/>
      <c r="G475" s="168"/>
      <c r="H475" s="168"/>
      <c r="I475" s="168"/>
      <c r="J475" s="730" t="s">
        <v>1689</v>
      </c>
    </row>
    <row r="476" spans="1:10" ht="15" customHeight="1" x14ac:dyDescent="0.25">
      <c r="A476" s="737"/>
      <c r="B476" s="728"/>
      <c r="C476" s="180"/>
      <c r="D476" s="830"/>
      <c r="E476" s="618"/>
      <c r="F476" s="168"/>
      <c r="G476" s="168"/>
      <c r="H476" s="168"/>
      <c r="I476" s="168"/>
      <c r="J476" s="735" t="s">
        <v>1579</v>
      </c>
    </row>
    <row r="477" spans="1:10" ht="15" customHeight="1" x14ac:dyDescent="0.25">
      <c r="A477" s="824"/>
      <c r="B477" s="739"/>
      <c r="C477" s="825"/>
      <c r="D477" s="825"/>
      <c r="E477" s="748"/>
      <c r="F477" s="169"/>
      <c r="G477" s="169"/>
      <c r="H477" s="169"/>
      <c r="I477" s="169"/>
      <c r="J477" s="565"/>
    </row>
    <row r="478" spans="1:10" ht="15" customHeight="1" x14ac:dyDescent="0.25">
      <c r="A478" s="826"/>
      <c r="B478" s="727"/>
      <c r="C478" s="827"/>
      <c r="D478" s="827"/>
      <c r="E478" s="613"/>
      <c r="F478" s="167"/>
      <c r="G478" s="167"/>
      <c r="H478" s="167"/>
      <c r="I478" s="167"/>
      <c r="J478" s="559"/>
    </row>
    <row r="479" spans="1:10" ht="15" customHeight="1" x14ac:dyDescent="0.25">
      <c r="A479" s="737"/>
      <c r="B479" s="728" t="s">
        <v>1706</v>
      </c>
      <c r="C479" s="543" t="s">
        <v>1707</v>
      </c>
      <c r="D479" s="222" t="s">
        <v>65</v>
      </c>
      <c r="E479" s="828">
        <v>955000</v>
      </c>
      <c r="F479" s="168"/>
      <c r="G479" s="168"/>
      <c r="H479" s="832">
        <v>460000</v>
      </c>
      <c r="I479" s="832">
        <v>460000</v>
      </c>
      <c r="J479" s="556" t="s">
        <v>1197</v>
      </c>
    </row>
    <row r="480" spans="1:10" ht="15" customHeight="1" x14ac:dyDescent="0.25">
      <c r="A480" s="737"/>
      <c r="B480" s="728" t="s">
        <v>325</v>
      </c>
      <c r="C480" s="543" t="s">
        <v>1708</v>
      </c>
      <c r="D480" s="222" t="s">
        <v>14</v>
      </c>
      <c r="E480" s="828">
        <v>1050000</v>
      </c>
      <c r="F480" s="168"/>
      <c r="G480" s="168"/>
      <c r="H480" s="832">
        <v>520000</v>
      </c>
      <c r="I480" s="832">
        <v>520000</v>
      </c>
      <c r="J480" s="556" t="s">
        <v>1200</v>
      </c>
    </row>
    <row r="481" spans="1:10" ht="15" customHeight="1" x14ac:dyDescent="0.25">
      <c r="A481" s="737"/>
      <c r="B481" s="728"/>
      <c r="C481" s="543" t="s">
        <v>1709</v>
      </c>
      <c r="D481" s="830"/>
      <c r="E481" s="618"/>
      <c r="F481" s="168"/>
      <c r="G481" s="168"/>
      <c r="H481" s="168"/>
      <c r="I481" s="168"/>
      <c r="J481" s="556" t="s">
        <v>1202</v>
      </c>
    </row>
    <row r="482" spans="1:10" ht="15" customHeight="1" x14ac:dyDescent="0.25">
      <c r="A482" s="737"/>
      <c r="B482" s="728"/>
      <c r="C482" s="543" t="s">
        <v>1710</v>
      </c>
      <c r="D482" s="830"/>
      <c r="E482" s="618"/>
      <c r="F482" s="168"/>
      <c r="G482" s="168"/>
      <c r="H482" s="168"/>
      <c r="I482" s="168"/>
      <c r="J482" s="556" t="s">
        <v>1711</v>
      </c>
    </row>
    <row r="483" spans="1:10" ht="15" customHeight="1" x14ac:dyDescent="0.25">
      <c r="A483" s="737"/>
      <c r="B483" s="728"/>
      <c r="C483" s="83" t="s">
        <v>1712</v>
      </c>
      <c r="D483" s="830"/>
      <c r="E483" s="618"/>
      <c r="F483" s="168"/>
      <c r="G483" s="168"/>
      <c r="H483" s="168"/>
      <c r="I483" s="168"/>
      <c r="J483" s="556" t="s">
        <v>1385</v>
      </c>
    </row>
    <row r="484" spans="1:10" ht="15" customHeight="1" x14ac:dyDescent="0.25">
      <c r="A484" s="737"/>
      <c r="B484" s="728"/>
      <c r="C484" s="83" t="s">
        <v>1685</v>
      </c>
      <c r="D484" s="830"/>
      <c r="E484" s="618"/>
      <c r="F484" s="168"/>
      <c r="G484" s="168"/>
      <c r="H484" s="168"/>
      <c r="I484" s="168"/>
      <c r="J484" s="556" t="s">
        <v>1713</v>
      </c>
    </row>
    <row r="485" spans="1:10" ht="15" customHeight="1" x14ac:dyDescent="0.25">
      <c r="A485" s="737"/>
      <c r="B485" s="728"/>
      <c r="C485" s="556"/>
      <c r="D485" s="830"/>
      <c r="E485" s="618"/>
      <c r="F485" s="168"/>
      <c r="G485" s="168"/>
      <c r="H485" s="168"/>
      <c r="I485" s="168"/>
      <c r="J485" s="556" t="s">
        <v>1688</v>
      </c>
    </row>
    <row r="486" spans="1:10" ht="15" customHeight="1" x14ac:dyDescent="0.25">
      <c r="A486" s="737"/>
      <c r="B486" s="728"/>
      <c r="C486" s="783"/>
      <c r="D486" s="830"/>
      <c r="E486" s="618"/>
      <c r="F486" s="168"/>
      <c r="G486" s="168"/>
      <c r="H486" s="168"/>
      <c r="I486" s="168"/>
      <c r="J486" s="730" t="s">
        <v>1689</v>
      </c>
    </row>
    <row r="487" spans="1:10" ht="15" customHeight="1" x14ac:dyDescent="0.25">
      <c r="A487" s="737"/>
      <c r="B487" s="728"/>
      <c r="C487" s="784"/>
      <c r="D487" s="830"/>
      <c r="E487" s="618"/>
      <c r="F487" s="168"/>
      <c r="G487" s="168"/>
      <c r="H487" s="168"/>
      <c r="I487" s="168"/>
      <c r="J487" s="735" t="s">
        <v>1579</v>
      </c>
    </row>
    <row r="488" spans="1:10" ht="15" customHeight="1" x14ac:dyDescent="0.25">
      <c r="A488" s="824"/>
      <c r="B488" s="739"/>
      <c r="C488" s="825"/>
      <c r="D488" s="825"/>
      <c r="E488" s="748"/>
      <c r="F488" s="169"/>
      <c r="G488" s="169"/>
      <c r="H488" s="169"/>
      <c r="I488" s="169"/>
      <c r="J488" s="565"/>
    </row>
    <row r="489" spans="1:10" ht="15" customHeight="1" x14ac:dyDescent="0.25">
      <c r="A489" s="737"/>
      <c r="B489" s="728"/>
      <c r="C489" s="830"/>
      <c r="D489" s="830"/>
      <c r="E489" s="618"/>
      <c r="F489" s="168"/>
      <c r="G489" s="168"/>
      <c r="H489" s="168"/>
      <c r="I489" s="168"/>
      <c r="J489" s="556"/>
    </row>
    <row r="490" spans="1:10" ht="15" customHeight="1" x14ac:dyDescent="0.25">
      <c r="A490" s="737"/>
      <c r="B490" s="775" t="s">
        <v>1714</v>
      </c>
      <c r="C490" s="776" t="s">
        <v>1715</v>
      </c>
      <c r="D490" s="222" t="s">
        <v>14</v>
      </c>
      <c r="E490" s="618">
        <v>868000</v>
      </c>
      <c r="F490" s="168"/>
      <c r="G490" s="168"/>
      <c r="H490" s="168">
        <v>588000</v>
      </c>
      <c r="I490" s="168">
        <v>588000</v>
      </c>
      <c r="J490" s="556" t="s">
        <v>1716</v>
      </c>
    </row>
    <row r="491" spans="1:10" ht="15" customHeight="1" x14ac:dyDescent="0.25">
      <c r="A491" s="737"/>
      <c r="B491" s="728" t="s">
        <v>1246</v>
      </c>
      <c r="C491" s="776" t="s">
        <v>1717</v>
      </c>
      <c r="D491" s="543"/>
      <c r="E491" s="746" t="s">
        <v>181</v>
      </c>
      <c r="F491" s="168"/>
      <c r="G491" s="168"/>
      <c r="H491" s="168"/>
      <c r="I491" s="168"/>
      <c r="J491" s="556" t="s">
        <v>736</v>
      </c>
    </row>
    <row r="492" spans="1:10" ht="15" customHeight="1" x14ac:dyDescent="0.25">
      <c r="A492" s="737"/>
      <c r="B492" s="728" t="s">
        <v>116</v>
      </c>
      <c r="C492" s="539"/>
      <c r="D492" s="543"/>
      <c r="E492" s="618"/>
      <c r="F492" s="168"/>
      <c r="G492" s="168"/>
      <c r="H492" s="168"/>
      <c r="I492" s="168"/>
      <c r="J492" s="556" t="s">
        <v>1718</v>
      </c>
    </row>
    <row r="493" spans="1:10" ht="15" customHeight="1" x14ac:dyDescent="0.25">
      <c r="A493" s="737"/>
      <c r="B493" s="728"/>
      <c r="C493" s="22" t="s">
        <v>495</v>
      </c>
      <c r="D493" s="543"/>
      <c r="E493" s="618"/>
      <c r="F493" s="168"/>
      <c r="G493" s="168"/>
      <c r="H493" s="168"/>
      <c r="I493" s="168"/>
      <c r="J493" s="556" t="s">
        <v>1719</v>
      </c>
    </row>
    <row r="494" spans="1:10" ht="15" customHeight="1" x14ac:dyDescent="0.25">
      <c r="A494" s="737"/>
      <c r="B494" s="728"/>
      <c r="C494" s="830"/>
      <c r="D494" s="543"/>
      <c r="E494" s="618"/>
      <c r="F494" s="168"/>
      <c r="G494" s="168"/>
      <c r="H494" s="168"/>
      <c r="I494" s="168"/>
      <c r="J494" s="556" t="s">
        <v>1720</v>
      </c>
    </row>
    <row r="495" spans="1:10" ht="15" customHeight="1" x14ac:dyDescent="0.25">
      <c r="A495" s="737"/>
      <c r="B495" s="728"/>
      <c r="C495" s="830"/>
      <c r="D495" s="830"/>
      <c r="E495" s="618"/>
      <c r="F495" s="168"/>
      <c r="G495" s="168"/>
      <c r="H495" s="168"/>
      <c r="I495" s="168"/>
      <c r="J495" s="730" t="s">
        <v>1721</v>
      </c>
    </row>
    <row r="496" spans="1:10" ht="15" customHeight="1" x14ac:dyDescent="0.25">
      <c r="A496" s="737"/>
      <c r="B496" s="728"/>
      <c r="C496" s="830"/>
      <c r="D496" s="830"/>
      <c r="E496" s="618"/>
      <c r="F496" s="168"/>
      <c r="G496" s="168"/>
      <c r="H496" s="168"/>
      <c r="I496" s="168"/>
      <c r="J496" s="833" t="s">
        <v>1579</v>
      </c>
    </row>
    <row r="497" spans="1:10" ht="15" customHeight="1" x14ac:dyDescent="0.25">
      <c r="A497" s="824"/>
      <c r="B497" s="739"/>
      <c r="C497" s="825"/>
      <c r="D497" s="825"/>
      <c r="E497" s="748"/>
      <c r="F497" s="169"/>
      <c r="G497" s="169"/>
      <c r="H497" s="169"/>
      <c r="I497" s="169"/>
      <c r="J497" s="565"/>
    </row>
    <row r="498" spans="1:10" ht="15" customHeight="1" x14ac:dyDescent="0.25">
      <c r="A498" s="826"/>
      <c r="B498" s="727"/>
      <c r="C498" s="827"/>
      <c r="D498" s="827"/>
      <c r="E498" s="613"/>
      <c r="F498" s="167"/>
      <c r="G498" s="167"/>
      <c r="H498" s="167"/>
      <c r="I498" s="167"/>
      <c r="J498" s="559"/>
    </row>
    <row r="499" spans="1:10" ht="15" customHeight="1" x14ac:dyDescent="0.25">
      <c r="A499" s="737"/>
      <c r="B499" s="728" t="s">
        <v>1722</v>
      </c>
      <c r="C499" s="543" t="s">
        <v>1723</v>
      </c>
      <c r="D499" s="222" t="s">
        <v>14</v>
      </c>
      <c r="E499" s="618">
        <v>558000</v>
      </c>
      <c r="F499" s="168"/>
      <c r="G499" s="168"/>
      <c r="H499" s="834">
        <v>558000</v>
      </c>
      <c r="I499" s="834">
        <v>558000</v>
      </c>
      <c r="J499" s="556" t="s">
        <v>1724</v>
      </c>
    </row>
    <row r="500" spans="1:10" ht="15" customHeight="1" x14ac:dyDescent="0.25">
      <c r="A500" s="737"/>
      <c r="B500" s="728" t="s">
        <v>1246</v>
      </c>
      <c r="C500" s="543" t="s">
        <v>1725</v>
      </c>
      <c r="D500" s="830"/>
      <c r="E500" s="746" t="s">
        <v>181</v>
      </c>
      <c r="F500" s="168"/>
      <c r="G500" s="168"/>
      <c r="H500" s="168"/>
      <c r="I500" s="168"/>
      <c r="J500" s="556" t="s">
        <v>736</v>
      </c>
    </row>
    <row r="501" spans="1:10" ht="15" customHeight="1" x14ac:dyDescent="0.25">
      <c r="A501" s="737"/>
      <c r="B501" s="728" t="s">
        <v>116</v>
      </c>
      <c r="C501" s="83" t="s">
        <v>193</v>
      </c>
      <c r="D501" s="830"/>
      <c r="E501" s="618"/>
      <c r="F501" s="168"/>
      <c r="G501" s="168"/>
      <c r="H501" s="168"/>
      <c r="I501" s="168"/>
      <c r="J501" s="556" t="s">
        <v>1726</v>
      </c>
    </row>
    <row r="502" spans="1:10" ht="15" customHeight="1" x14ac:dyDescent="0.25">
      <c r="A502" s="737"/>
      <c r="B502" s="728"/>
      <c r="C502" s="830"/>
      <c r="D502" s="830"/>
      <c r="E502" s="618"/>
      <c r="F502" s="168"/>
      <c r="G502" s="168"/>
      <c r="H502" s="168"/>
      <c r="I502" s="168"/>
      <c r="J502" s="556" t="s">
        <v>1727</v>
      </c>
    </row>
    <row r="503" spans="1:10" ht="15" customHeight="1" x14ac:dyDescent="0.25">
      <c r="A503" s="737"/>
      <c r="B503" s="728"/>
      <c r="C503" s="830"/>
      <c r="D503" s="830"/>
      <c r="E503" s="618"/>
      <c r="F503" s="168"/>
      <c r="G503" s="168"/>
      <c r="H503" s="168"/>
      <c r="I503" s="168"/>
      <c r="J503" s="556" t="s">
        <v>1728</v>
      </c>
    </row>
    <row r="504" spans="1:10" ht="15" customHeight="1" x14ac:dyDescent="0.25">
      <c r="A504" s="737"/>
      <c r="B504" s="728"/>
      <c r="C504" s="830"/>
      <c r="D504" s="830"/>
      <c r="E504" s="618"/>
      <c r="F504" s="168"/>
      <c r="G504" s="168"/>
      <c r="H504" s="168"/>
      <c r="I504" s="168"/>
      <c r="J504" s="556" t="s">
        <v>1729</v>
      </c>
    </row>
    <row r="505" spans="1:10" ht="15" customHeight="1" x14ac:dyDescent="0.25">
      <c r="A505" s="737"/>
      <c r="B505" s="728"/>
      <c r="C505" s="830"/>
      <c r="D505" s="830"/>
      <c r="E505" s="618"/>
      <c r="F505" s="168"/>
      <c r="G505" s="168"/>
      <c r="H505" s="168"/>
      <c r="I505" s="168"/>
      <c r="J505" s="730" t="s">
        <v>1730</v>
      </c>
    </row>
    <row r="506" spans="1:10" ht="15" customHeight="1" x14ac:dyDescent="0.25">
      <c r="A506" s="737"/>
      <c r="B506" s="728"/>
      <c r="C506" s="830"/>
      <c r="D506" s="830"/>
      <c r="E506" s="618"/>
      <c r="F506" s="168"/>
      <c r="G506" s="168"/>
      <c r="H506" s="168"/>
      <c r="I506" s="168"/>
      <c r="J506" s="735" t="s">
        <v>1579</v>
      </c>
    </row>
    <row r="507" spans="1:10" ht="15" customHeight="1" x14ac:dyDescent="0.25">
      <c r="A507" s="824"/>
      <c r="B507" s="739"/>
      <c r="C507" s="825"/>
      <c r="D507" s="825"/>
      <c r="E507" s="748"/>
      <c r="F507" s="169"/>
      <c r="G507" s="169"/>
      <c r="H507" s="169"/>
      <c r="I507" s="169"/>
    </row>
    <row r="508" spans="1:10" ht="15" customHeight="1" x14ac:dyDescent="0.25">
      <c r="A508" s="826"/>
      <c r="B508" s="727"/>
      <c r="C508" s="827"/>
      <c r="D508" s="827"/>
      <c r="E508" s="613"/>
      <c r="F508" s="167"/>
      <c r="G508" s="167"/>
      <c r="H508" s="167"/>
      <c r="I508" s="167"/>
      <c r="J508" s="559"/>
    </row>
    <row r="509" spans="1:10" ht="15" customHeight="1" x14ac:dyDescent="0.25">
      <c r="A509" s="737"/>
      <c r="B509" s="728" t="s">
        <v>1731</v>
      </c>
      <c r="C509" s="543" t="s">
        <v>1732</v>
      </c>
      <c r="D509" s="222" t="s">
        <v>65</v>
      </c>
      <c r="E509" s="618">
        <v>838000</v>
      </c>
      <c r="F509" s="168"/>
      <c r="G509" s="168"/>
      <c r="H509" s="834">
        <v>488000</v>
      </c>
      <c r="I509" s="834">
        <v>488000</v>
      </c>
      <c r="J509" s="556" t="s">
        <v>1197</v>
      </c>
    </row>
    <row r="510" spans="1:10" ht="15" customHeight="1" x14ac:dyDescent="0.25">
      <c r="A510" s="737"/>
      <c r="B510" s="728" t="s">
        <v>1246</v>
      </c>
      <c r="C510" s="543" t="s">
        <v>1733</v>
      </c>
      <c r="D510" s="222" t="s">
        <v>149</v>
      </c>
      <c r="E510" s="618">
        <v>1300000</v>
      </c>
      <c r="F510" s="168"/>
      <c r="G510" s="168"/>
      <c r="H510" s="834">
        <v>600000</v>
      </c>
      <c r="I510" s="834">
        <v>600000</v>
      </c>
      <c r="J510" s="556" t="s">
        <v>1200</v>
      </c>
    </row>
    <row r="511" spans="1:10" ht="15" customHeight="1" x14ac:dyDescent="0.25">
      <c r="A511" s="737"/>
      <c r="B511" s="728" t="s">
        <v>116</v>
      </c>
      <c r="C511" s="83" t="s">
        <v>193</v>
      </c>
      <c r="D511" s="830"/>
      <c r="E511" s="746" t="s">
        <v>181</v>
      </c>
      <c r="F511" s="168"/>
      <c r="G511" s="168"/>
      <c r="H511" s="168"/>
      <c r="I511" s="168"/>
      <c r="J511" s="556" t="s">
        <v>1202</v>
      </c>
    </row>
    <row r="512" spans="1:10" ht="15" customHeight="1" x14ac:dyDescent="0.25">
      <c r="A512" s="737"/>
      <c r="B512" s="728"/>
      <c r="C512" s="543" t="s">
        <v>1734</v>
      </c>
      <c r="D512" s="830"/>
      <c r="E512" s="618"/>
      <c r="F512" s="168"/>
      <c r="G512" s="168"/>
      <c r="H512" s="168"/>
      <c r="I512" s="168"/>
      <c r="J512" s="556" t="s">
        <v>1204</v>
      </c>
    </row>
    <row r="513" spans="1:10" ht="15" customHeight="1" x14ac:dyDescent="0.25">
      <c r="A513" s="737"/>
      <c r="B513" s="728"/>
      <c r="D513" s="830"/>
      <c r="E513" s="618"/>
      <c r="F513" s="168"/>
      <c r="G513" s="168"/>
      <c r="H513" s="168"/>
      <c r="I513" s="168"/>
      <c r="J513" s="556" t="s">
        <v>1385</v>
      </c>
    </row>
    <row r="514" spans="1:10" ht="15" customHeight="1" x14ac:dyDescent="0.25">
      <c r="A514" s="737"/>
      <c r="B514" s="728"/>
      <c r="C514" s="783"/>
      <c r="D514" s="830"/>
      <c r="E514" s="618"/>
      <c r="F514" s="168"/>
      <c r="G514" s="168"/>
      <c r="H514" s="168"/>
      <c r="I514" s="168"/>
      <c r="J514" s="556" t="s">
        <v>1735</v>
      </c>
    </row>
    <row r="515" spans="1:10" ht="15" customHeight="1" x14ac:dyDescent="0.25">
      <c r="A515" s="737"/>
      <c r="B515" s="728"/>
      <c r="C515" s="784"/>
      <c r="D515" s="830"/>
      <c r="E515" s="618"/>
      <c r="F515" s="168"/>
      <c r="G515" s="168"/>
      <c r="H515" s="168"/>
      <c r="I515" s="168"/>
      <c r="J515" s="556" t="s">
        <v>1736</v>
      </c>
    </row>
    <row r="516" spans="1:10" ht="15" customHeight="1" x14ac:dyDescent="0.25">
      <c r="A516" s="737"/>
      <c r="B516" s="728"/>
      <c r="C516" s="180"/>
      <c r="D516" s="830"/>
      <c r="E516" s="618"/>
      <c r="F516" s="168"/>
      <c r="G516" s="168"/>
      <c r="H516" s="168"/>
      <c r="I516" s="168"/>
      <c r="J516" s="730" t="s">
        <v>1730</v>
      </c>
    </row>
    <row r="517" spans="1:10" ht="15" customHeight="1" x14ac:dyDescent="0.25">
      <c r="A517" s="737"/>
      <c r="B517" s="728"/>
      <c r="C517" s="83"/>
      <c r="D517" s="830"/>
      <c r="E517" s="618"/>
      <c r="F517" s="168"/>
      <c r="G517" s="168"/>
      <c r="H517" s="168"/>
      <c r="I517" s="168"/>
      <c r="J517" s="735" t="s">
        <v>1579</v>
      </c>
    </row>
    <row r="518" spans="1:10" ht="15" customHeight="1" x14ac:dyDescent="0.25">
      <c r="A518" s="824"/>
      <c r="B518" s="739"/>
      <c r="C518" s="825"/>
      <c r="D518" s="825"/>
      <c r="E518" s="748"/>
      <c r="F518" s="169"/>
      <c r="G518" s="169"/>
      <c r="H518" s="169"/>
      <c r="I518" s="169"/>
      <c r="J518" s="565"/>
    </row>
    <row r="519" spans="1:10" ht="15" customHeight="1" x14ac:dyDescent="0.25">
      <c r="A519" s="826"/>
      <c r="B519" s="727"/>
      <c r="C519" s="827"/>
      <c r="D519" s="827"/>
      <c r="E519" s="613"/>
      <c r="F519" s="167"/>
      <c r="G519" s="167"/>
      <c r="H519" s="167"/>
      <c r="I519" s="167"/>
      <c r="J519" s="559"/>
    </row>
    <row r="520" spans="1:10" ht="15" customHeight="1" x14ac:dyDescent="0.25">
      <c r="A520" s="737"/>
      <c r="B520" s="728" t="s">
        <v>1737</v>
      </c>
      <c r="C520" s="543" t="s">
        <v>1738</v>
      </c>
      <c r="D520" s="222" t="s">
        <v>65</v>
      </c>
      <c r="E520" s="618">
        <v>989000</v>
      </c>
      <c r="F520" s="168"/>
      <c r="G520" s="168"/>
      <c r="H520" s="834">
        <v>468000</v>
      </c>
      <c r="I520" s="834">
        <v>468000</v>
      </c>
      <c r="J520" s="556" t="s">
        <v>1197</v>
      </c>
    </row>
    <row r="521" spans="1:10" ht="15" customHeight="1" x14ac:dyDescent="0.25">
      <c r="A521" s="737"/>
      <c r="B521" s="728" t="s">
        <v>1246</v>
      </c>
      <c r="C521" s="543" t="s">
        <v>1739</v>
      </c>
      <c r="D521" s="222" t="s">
        <v>14</v>
      </c>
      <c r="E521" s="618">
        <v>1104000</v>
      </c>
      <c r="F521" s="168"/>
      <c r="G521" s="168"/>
      <c r="H521" s="834">
        <v>518000</v>
      </c>
      <c r="I521" s="834">
        <v>518000</v>
      </c>
      <c r="J521" s="556" t="s">
        <v>1200</v>
      </c>
    </row>
    <row r="522" spans="1:10" ht="15" customHeight="1" x14ac:dyDescent="0.25">
      <c r="A522" s="737"/>
      <c r="B522" s="728" t="s">
        <v>116</v>
      </c>
      <c r="C522" s="83" t="s">
        <v>193</v>
      </c>
      <c r="D522" s="222" t="s">
        <v>18</v>
      </c>
      <c r="E522" s="618">
        <v>1230500</v>
      </c>
      <c r="F522" s="168"/>
      <c r="G522" s="168"/>
      <c r="H522" s="834">
        <v>578000</v>
      </c>
      <c r="I522" s="834">
        <v>578000</v>
      </c>
      <c r="J522" s="556" t="s">
        <v>1202</v>
      </c>
    </row>
    <row r="523" spans="1:10" ht="15" customHeight="1" x14ac:dyDescent="0.25">
      <c r="A523" s="737"/>
      <c r="B523" s="728"/>
      <c r="C523" s="543" t="s">
        <v>1740</v>
      </c>
      <c r="D523" s="556"/>
      <c r="E523" s="746" t="s">
        <v>181</v>
      </c>
      <c r="F523" s="556"/>
      <c r="G523" s="556"/>
      <c r="H523" s="556"/>
      <c r="I523" s="556"/>
      <c r="J523" s="556" t="s">
        <v>1741</v>
      </c>
    </row>
    <row r="524" spans="1:10" ht="15" customHeight="1" x14ac:dyDescent="0.25">
      <c r="A524" s="737"/>
      <c r="B524" s="728"/>
      <c r="C524" s="83" t="s">
        <v>1742</v>
      </c>
      <c r="D524" s="830"/>
      <c r="E524" s="556"/>
      <c r="F524" s="168"/>
      <c r="G524" s="168"/>
      <c r="H524" s="168"/>
      <c r="I524" s="168"/>
      <c r="J524" s="556" t="s">
        <v>1385</v>
      </c>
    </row>
    <row r="525" spans="1:10" ht="15" customHeight="1" x14ac:dyDescent="0.25">
      <c r="A525" s="737"/>
      <c r="B525" s="728"/>
      <c r="C525" s="783"/>
      <c r="D525" s="830"/>
      <c r="E525" s="618"/>
      <c r="F525" s="168"/>
      <c r="G525" s="168"/>
      <c r="H525" s="168"/>
      <c r="I525" s="168"/>
      <c r="J525" s="556" t="s">
        <v>1743</v>
      </c>
    </row>
    <row r="526" spans="1:10" ht="15" customHeight="1" x14ac:dyDescent="0.25">
      <c r="A526" s="737"/>
      <c r="B526" s="728"/>
      <c r="C526" s="784"/>
      <c r="D526" s="830"/>
      <c r="E526" s="618"/>
      <c r="F526" s="168"/>
      <c r="G526" s="168"/>
      <c r="H526" s="168"/>
      <c r="I526" s="168"/>
      <c r="J526" s="556" t="s">
        <v>1744</v>
      </c>
    </row>
    <row r="527" spans="1:10" ht="15" customHeight="1" x14ac:dyDescent="0.25">
      <c r="A527" s="737"/>
      <c r="B527" s="728"/>
      <c r="C527" s="180"/>
      <c r="D527" s="830"/>
      <c r="E527" s="618"/>
      <c r="F527" s="168"/>
      <c r="G527" s="168"/>
      <c r="H527" s="168"/>
      <c r="I527" s="168"/>
      <c r="J527" s="730" t="s">
        <v>1745</v>
      </c>
    </row>
    <row r="528" spans="1:10" ht="15" customHeight="1" x14ac:dyDescent="0.25">
      <c r="A528" s="737"/>
      <c r="B528" s="728"/>
      <c r="C528" s="83"/>
      <c r="D528" s="830"/>
      <c r="E528" s="618"/>
      <c r="F528" s="168"/>
      <c r="G528" s="168"/>
      <c r="H528" s="168"/>
      <c r="I528" s="168"/>
      <c r="J528" s="735" t="s">
        <v>1579</v>
      </c>
    </row>
    <row r="529" spans="1:10" ht="15" customHeight="1" x14ac:dyDescent="0.25">
      <c r="A529" s="824"/>
      <c r="B529" s="739"/>
      <c r="C529" s="751"/>
      <c r="D529" s="825"/>
      <c r="E529" s="748"/>
      <c r="F529" s="169"/>
      <c r="G529" s="169"/>
      <c r="H529" s="169"/>
      <c r="I529" s="169"/>
      <c r="J529" s="565"/>
    </row>
    <row r="530" spans="1:10" ht="15" customHeight="1" x14ac:dyDescent="0.25">
      <c r="A530" s="826"/>
      <c r="B530" s="727"/>
      <c r="C530" s="827"/>
      <c r="D530" s="827"/>
      <c r="E530" s="613"/>
      <c r="F530" s="167"/>
      <c r="G530" s="167"/>
      <c r="H530" s="167"/>
      <c r="I530" s="167"/>
      <c r="J530" s="559"/>
    </row>
    <row r="531" spans="1:10" ht="15" customHeight="1" x14ac:dyDescent="0.25">
      <c r="A531" s="737"/>
      <c r="B531" s="728" t="s">
        <v>1746</v>
      </c>
      <c r="C531" s="543" t="s">
        <v>1747</v>
      </c>
      <c r="D531" s="222" t="s">
        <v>65</v>
      </c>
      <c r="E531" s="618">
        <v>868000</v>
      </c>
      <c r="F531" s="168"/>
      <c r="G531" s="168"/>
      <c r="H531" s="168">
        <v>568000</v>
      </c>
      <c r="I531" s="168">
        <v>568000</v>
      </c>
      <c r="J531" s="556" t="s">
        <v>1197</v>
      </c>
    </row>
    <row r="532" spans="1:10" ht="15" customHeight="1" x14ac:dyDescent="0.25">
      <c r="A532" s="737"/>
      <c r="B532" s="728" t="s">
        <v>116</v>
      </c>
      <c r="C532" s="543" t="s">
        <v>1748</v>
      </c>
      <c r="D532" s="222" t="s">
        <v>14</v>
      </c>
      <c r="E532" s="618">
        <v>968000</v>
      </c>
      <c r="F532" s="168"/>
      <c r="G532" s="168"/>
      <c r="H532" s="168">
        <v>668000</v>
      </c>
      <c r="I532" s="168">
        <v>668000</v>
      </c>
      <c r="J532" s="556" t="s">
        <v>1200</v>
      </c>
    </row>
    <row r="533" spans="1:10" ht="15" customHeight="1" x14ac:dyDescent="0.25">
      <c r="A533" s="737"/>
      <c r="B533" s="728"/>
      <c r="C533" s="543" t="s">
        <v>1749</v>
      </c>
      <c r="D533" s="835" t="s">
        <v>32</v>
      </c>
      <c r="E533" s="618">
        <v>1268000</v>
      </c>
      <c r="F533" s="168"/>
      <c r="G533" s="168"/>
      <c r="H533" s="168">
        <v>800000</v>
      </c>
      <c r="I533" s="168">
        <v>800000</v>
      </c>
      <c r="J533" s="556" t="s">
        <v>1202</v>
      </c>
    </row>
    <row r="534" spans="1:10" ht="15" customHeight="1" x14ac:dyDescent="0.25">
      <c r="A534" s="737"/>
      <c r="B534" s="728"/>
      <c r="C534" s="83" t="s">
        <v>1750</v>
      </c>
      <c r="D534" s="835"/>
      <c r="E534" s="618"/>
      <c r="F534" s="168"/>
      <c r="G534" s="168"/>
      <c r="H534" s="168"/>
      <c r="I534" s="168"/>
      <c r="J534" s="556" t="s">
        <v>1204</v>
      </c>
    </row>
    <row r="535" spans="1:10" ht="15" customHeight="1" x14ac:dyDescent="0.25">
      <c r="A535" s="737"/>
      <c r="B535" s="728"/>
      <c r="C535" s="83" t="s">
        <v>193</v>
      </c>
      <c r="D535" s="556"/>
      <c r="E535" s="618"/>
      <c r="F535" s="168"/>
      <c r="G535" s="168"/>
      <c r="H535" s="168"/>
      <c r="I535" s="168"/>
      <c r="J535" s="556" t="s">
        <v>1385</v>
      </c>
    </row>
    <row r="536" spans="1:10" ht="15" customHeight="1" x14ac:dyDescent="0.25">
      <c r="A536" s="737"/>
      <c r="B536" s="728"/>
      <c r="C536" s="830"/>
      <c r="D536" s="730"/>
      <c r="E536" s="556"/>
      <c r="F536" s="168"/>
      <c r="G536" s="168"/>
      <c r="H536" s="168"/>
      <c r="I536" s="168"/>
      <c r="J536" s="730" t="s">
        <v>1730</v>
      </c>
    </row>
    <row r="537" spans="1:10" ht="15" customHeight="1" x14ac:dyDescent="0.25">
      <c r="A537" s="737"/>
      <c r="B537" s="728"/>
      <c r="C537" s="783"/>
      <c r="D537" s="222"/>
      <c r="E537" s="618"/>
      <c r="F537" s="168"/>
      <c r="G537" s="168"/>
      <c r="H537" s="168"/>
      <c r="I537" s="168"/>
      <c r="J537" s="735" t="s">
        <v>1579</v>
      </c>
    </row>
    <row r="538" spans="1:10" ht="15" customHeight="1" x14ac:dyDescent="0.25">
      <c r="A538" s="824"/>
      <c r="B538" s="739"/>
      <c r="C538" s="825"/>
      <c r="D538" s="825"/>
      <c r="E538" s="748"/>
      <c r="F538" s="169"/>
      <c r="G538" s="169"/>
      <c r="H538" s="169"/>
      <c r="I538" s="169"/>
      <c r="J538" s="565"/>
    </row>
    <row r="539" spans="1:10" ht="15" customHeight="1" x14ac:dyDescent="0.25">
      <c r="A539" s="826"/>
      <c r="B539" s="727"/>
      <c r="C539" s="827"/>
      <c r="D539" s="827"/>
      <c r="E539" s="613"/>
      <c r="F539" s="167"/>
      <c r="G539" s="167"/>
      <c r="H539" s="167"/>
      <c r="I539" s="167"/>
      <c r="J539" s="559"/>
    </row>
    <row r="540" spans="1:10" ht="15" customHeight="1" x14ac:dyDescent="0.25">
      <c r="A540" s="737"/>
      <c r="B540" s="728" t="s">
        <v>1751</v>
      </c>
      <c r="C540" s="543" t="s">
        <v>1752</v>
      </c>
      <c r="D540" s="222" t="s">
        <v>65</v>
      </c>
      <c r="E540" s="618">
        <v>1013980</v>
      </c>
      <c r="F540" s="168"/>
      <c r="G540" s="168"/>
      <c r="H540" s="168">
        <v>478000</v>
      </c>
      <c r="I540" s="168">
        <v>478000</v>
      </c>
      <c r="J540" s="556" t="s">
        <v>1197</v>
      </c>
    </row>
    <row r="541" spans="1:10" ht="15" customHeight="1" x14ac:dyDescent="0.25">
      <c r="A541" s="737"/>
      <c r="B541" s="728" t="s">
        <v>116</v>
      </c>
      <c r="C541" s="543" t="s">
        <v>1753</v>
      </c>
      <c r="D541" s="222" t="s">
        <v>14</v>
      </c>
      <c r="E541" s="618">
        <v>1134980</v>
      </c>
      <c r="F541" s="168"/>
      <c r="G541" s="168"/>
      <c r="H541" s="168">
        <v>578000</v>
      </c>
      <c r="I541" s="168">
        <v>578000</v>
      </c>
      <c r="J541" s="556" t="s">
        <v>1200</v>
      </c>
    </row>
    <row r="542" spans="1:10" ht="15" customHeight="1" x14ac:dyDescent="0.25">
      <c r="A542" s="737"/>
      <c r="B542" s="728"/>
      <c r="C542" s="543" t="s">
        <v>1754</v>
      </c>
      <c r="D542" s="222" t="s">
        <v>18</v>
      </c>
      <c r="E542" s="618">
        <v>1255980</v>
      </c>
      <c r="F542" s="168"/>
      <c r="G542" s="168"/>
      <c r="H542" s="168">
        <v>678000</v>
      </c>
      <c r="I542" s="168">
        <v>678000</v>
      </c>
      <c r="J542" s="556" t="s">
        <v>1202</v>
      </c>
    </row>
    <row r="543" spans="1:10" ht="15" customHeight="1" x14ac:dyDescent="0.25">
      <c r="A543" s="737"/>
      <c r="B543" s="728"/>
      <c r="C543" s="83" t="s">
        <v>1755</v>
      </c>
      <c r="D543" s="830"/>
      <c r="E543" s="618"/>
      <c r="F543" s="168"/>
      <c r="G543" s="168"/>
      <c r="H543" s="168"/>
      <c r="I543" s="168"/>
      <c r="J543" s="556" t="s">
        <v>1204</v>
      </c>
    </row>
    <row r="544" spans="1:10" ht="15" customHeight="1" x14ac:dyDescent="0.25">
      <c r="A544" s="737"/>
      <c r="B544" s="728"/>
      <c r="C544" s="830"/>
      <c r="D544" s="830"/>
      <c r="E544" s="618"/>
      <c r="F544" s="168"/>
      <c r="G544" s="168"/>
      <c r="H544" s="168"/>
      <c r="I544" s="168"/>
      <c r="J544" s="556" t="s">
        <v>1385</v>
      </c>
    </row>
    <row r="545" spans="1:10" ht="15" customHeight="1" x14ac:dyDescent="0.25">
      <c r="A545" s="737"/>
      <c r="B545" s="728"/>
      <c r="C545" s="783"/>
      <c r="D545" s="830"/>
      <c r="E545" s="618"/>
      <c r="F545" s="168"/>
      <c r="G545" s="168"/>
      <c r="H545" s="168"/>
      <c r="I545" s="168"/>
      <c r="J545" s="768" t="s">
        <v>1756</v>
      </c>
    </row>
    <row r="546" spans="1:10" ht="15" customHeight="1" x14ac:dyDescent="0.25">
      <c r="A546" s="737"/>
      <c r="B546" s="728"/>
      <c r="C546" s="784"/>
      <c r="D546" s="830"/>
      <c r="E546" s="618"/>
      <c r="F546" s="168"/>
      <c r="G546" s="168"/>
      <c r="H546" s="168"/>
      <c r="I546" s="168"/>
      <c r="J546" s="730" t="s">
        <v>1757</v>
      </c>
    </row>
    <row r="547" spans="1:10" ht="15" customHeight="1" x14ac:dyDescent="0.25">
      <c r="A547" s="737"/>
      <c r="B547" s="728"/>
      <c r="C547" s="180"/>
      <c r="D547" s="830"/>
      <c r="E547" s="618"/>
      <c r="F547" s="168"/>
      <c r="G547" s="168"/>
      <c r="H547" s="168"/>
      <c r="I547" s="168"/>
      <c r="J547" s="735" t="s">
        <v>1579</v>
      </c>
    </row>
    <row r="548" spans="1:10" ht="15" customHeight="1" x14ac:dyDescent="0.25">
      <c r="A548" s="824"/>
      <c r="B548" s="739"/>
      <c r="C548" s="825"/>
      <c r="D548" s="825"/>
      <c r="E548" s="748"/>
      <c r="F548" s="169"/>
      <c r="G548" s="169"/>
      <c r="H548" s="169"/>
      <c r="I548" s="169"/>
      <c r="J548" s="565"/>
    </row>
    <row r="549" spans="1:10" ht="15" customHeight="1" x14ac:dyDescent="0.25">
      <c r="A549" s="826"/>
      <c r="B549" s="727"/>
      <c r="C549" s="827"/>
      <c r="D549" s="827"/>
      <c r="E549" s="613"/>
      <c r="F549" s="167"/>
      <c r="G549" s="167"/>
      <c r="H549" s="167"/>
      <c r="I549" s="167"/>
      <c r="J549" s="559"/>
    </row>
    <row r="550" spans="1:10" ht="15" customHeight="1" x14ac:dyDescent="0.25">
      <c r="A550" s="737"/>
      <c r="B550" s="728" t="s">
        <v>1758</v>
      </c>
      <c r="C550" s="543" t="s">
        <v>1759</v>
      </c>
      <c r="D550" s="222" t="s">
        <v>65</v>
      </c>
      <c r="E550" s="618">
        <v>888000</v>
      </c>
      <c r="F550" s="168"/>
      <c r="G550" s="168"/>
      <c r="H550" s="168">
        <v>458000</v>
      </c>
      <c r="I550" s="168">
        <v>458000</v>
      </c>
      <c r="J550" s="556" t="s">
        <v>1692</v>
      </c>
    </row>
    <row r="551" spans="1:10" ht="15" customHeight="1" x14ac:dyDescent="0.25">
      <c r="A551" s="737"/>
      <c r="B551" s="728" t="s">
        <v>116</v>
      </c>
      <c r="C551" s="543" t="s">
        <v>1760</v>
      </c>
      <c r="D551" s="222" t="s">
        <v>14</v>
      </c>
      <c r="E551" s="618">
        <v>998000</v>
      </c>
      <c r="F551" s="168"/>
      <c r="G551" s="168"/>
      <c r="H551" s="168">
        <v>538000</v>
      </c>
      <c r="I551" s="168">
        <v>538000</v>
      </c>
      <c r="J551" s="556" t="s">
        <v>1200</v>
      </c>
    </row>
    <row r="552" spans="1:10" ht="15" customHeight="1" x14ac:dyDescent="0.25">
      <c r="A552" s="737"/>
      <c r="B552" s="728"/>
      <c r="C552" s="543" t="s">
        <v>1761</v>
      </c>
      <c r="D552" s="222" t="s">
        <v>18</v>
      </c>
      <c r="E552" s="618">
        <v>1088000</v>
      </c>
      <c r="F552" s="168"/>
      <c r="G552" s="168"/>
      <c r="H552" s="168">
        <v>608000</v>
      </c>
      <c r="I552" s="168">
        <v>608000</v>
      </c>
      <c r="J552" s="556" t="s">
        <v>1202</v>
      </c>
    </row>
    <row r="553" spans="1:10" ht="15" customHeight="1" x14ac:dyDescent="0.25">
      <c r="A553" s="737"/>
      <c r="B553" s="728"/>
      <c r="C553" s="83" t="s">
        <v>1762</v>
      </c>
      <c r="D553" s="222" t="s">
        <v>1381</v>
      </c>
      <c r="E553" s="618">
        <v>1388000</v>
      </c>
      <c r="F553" s="168"/>
      <c r="G553" s="168"/>
      <c r="H553" s="168">
        <v>758000</v>
      </c>
      <c r="I553" s="168">
        <v>758000</v>
      </c>
      <c r="J553" s="556" t="s">
        <v>1385</v>
      </c>
    </row>
    <row r="554" spans="1:10" ht="15" customHeight="1" x14ac:dyDescent="0.25">
      <c r="A554" s="737"/>
      <c r="B554" s="728"/>
      <c r="C554" s="830"/>
      <c r="D554" s="222" t="s">
        <v>149</v>
      </c>
      <c r="E554" s="618">
        <v>2600000</v>
      </c>
      <c r="F554" s="168"/>
      <c r="G554" s="168"/>
      <c r="H554" s="168">
        <v>1658000</v>
      </c>
      <c r="I554" s="168">
        <v>1658000</v>
      </c>
      <c r="J554" s="556" t="s">
        <v>1763</v>
      </c>
    </row>
    <row r="555" spans="1:10" ht="15" customHeight="1" x14ac:dyDescent="0.25">
      <c r="A555" s="737"/>
      <c r="B555" s="728"/>
      <c r="C555" s="783"/>
      <c r="D555" s="830"/>
      <c r="E555" s="746" t="s">
        <v>181</v>
      </c>
      <c r="F555" s="168"/>
      <c r="G555" s="168"/>
      <c r="H555" s="168"/>
      <c r="I555" s="168"/>
      <c r="J555" s="556" t="s">
        <v>1764</v>
      </c>
    </row>
    <row r="556" spans="1:10" ht="15" customHeight="1" x14ac:dyDescent="0.25">
      <c r="A556" s="737"/>
      <c r="B556" s="728"/>
      <c r="C556" s="784"/>
      <c r="D556" s="830"/>
      <c r="E556" s="618"/>
      <c r="F556" s="168"/>
      <c r="G556" s="168"/>
      <c r="H556" s="168"/>
      <c r="I556" s="168"/>
      <c r="J556" s="556" t="s">
        <v>1765</v>
      </c>
    </row>
    <row r="557" spans="1:10" ht="15" customHeight="1" x14ac:dyDescent="0.25">
      <c r="A557" s="737"/>
      <c r="B557" s="728"/>
      <c r="C557" s="180"/>
      <c r="D557" s="830"/>
      <c r="E557" s="618"/>
      <c r="F557" s="168"/>
      <c r="G557" s="168"/>
      <c r="H557" s="168"/>
      <c r="I557" s="168"/>
      <c r="J557" s="556" t="s">
        <v>1766</v>
      </c>
    </row>
    <row r="558" spans="1:10" ht="15" customHeight="1" x14ac:dyDescent="0.25">
      <c r="A558" s="737"/>
      <c r="B558" s="728"/>
      <c r="C558" s="83"/>
      <c r="D558" s="830"/>
      <c r="E558" s="618"/>
      <c r="F558" s="168"/>
      <c r="G558" s="168"/>
      <c r="H558" s="168"/>
      <c r="I558" s="168"/>
      <c r="J558" s="730" t="s">
        <v>1767</v>
      </c>
    </row>
    <row r="559" spans="1:10" ht="15" customHeight="1" x14ac:dyDescent="0.25">
      <c r="A559" s="737"/>
      <c r="B559" s="728"/>
      <c r="C559" s="830"/>
      <c r="D559" s="830"/>
      <c r="E559" s="618"/>
      <c r="F559" s="168"/>
      <c r="G559" s="168"/>
      <c r="H559" s="168"/>
      <c r="I559" s="168"/>
      <c r="J559" s="735" t="s">
        <v>1579</v>
      </c>
    </row>
    <row r="560" spans="1:10" ht="15" customHeight="1" x14ac:dyDescent="0.25">
      <c r="A560" s="824"/>
      <c r="B560" s="739"/>
      <c r="C560" s="825"/>
      <c r="D560" s="825"/>
      <c r="E560" s="748"/>
      <c r="F560" s="169"/>
      <c r="G560" s="169"/>
      <c r="H560" s="169"/>
      <c r="I560" s="169"/>
      <c r="J560" s="565"/>
    </row>
    <row r="561" spans="1:10" ht="15" customHeight="1" x14ac:dyDescent="0.25">
      <c r="A561" s="826"/>
      <c r="B561" s="727"/>
      <c r="C561" s="827"/>
      <c r="D561" s="827"/>
      <c r="E561" s="613"/>
      <c r="F561" s="167"/>
      <c r="G561" s="167"/>
      <c r="H561" s="167"/>
      <c r="I561" s="167"/>
      <c r="J561" s="559"/>
    </row>
    <row r="562" spans="1:10" ht="15" customHeight="1" x14ac:dyDescent="0.25">
      <c r="A562" s="737"/>
      <c r="B562" s="728" t="s">
        <v>1768</v>
      </c>
      <c r="C562" s="543" t="s">
        <v>1769</v>
      </c>
      <c r="D562" s="222" t="s">
        <v>65</v>
      </c>
      <c r="E562" s="618">
        <v>978000</v>
      </c>
      <c r="F562" s="168"/>
      <c r="G562" s="168"/>
      <c r="H562" s="168">
        <v>518000</v>
      </c>
      <c r="I562" s="168">
        <v>518000</v>
      </c>
      <c r="J562" s="556" t="s">
        <v>1197</v>
      </c>
    </row>
    <row r="563" spans="1:10" ht="15" customHeight="1" x14ac:dyDescent="0.25">
      <c r="A563" s="737"/>
      <c r="B563" s="541" t="s">
        <v>1246</v>
      </c>
      <c r="C563" s="543" t="s">
        <v>1770</v>
      </c>
      <c r="D563" s="830"/>
      <c r="E563" s="618"/>
      <c r="F563" s="168"/>
      <c r="G563" s="168"/>
      <c r="H563" s="168"/>
      <c r="I563" s="168"/>
      <c r="J563" s="556" t="s">
        <v>1200</v>
      </c>
    </row>
    <row r="564" spans="1:10" ht="15" customHeight="1" x14ac:dyDescent="0.25">
      <c r="A564" s="737"/>
      <c r="B564" s="728" t="s">
        <v>116</v>
      </c>
      <c r="C564" s="83" t="s">
        <v>1771</v>
      </c>
      <c r="D564" s="830"/>
      <c r="E564" s="618"/>
      <c r="F564" s="168"/>
      <c r="G564" s="168"/>
      <c r="H564" s="168"/>
      <c r="I564" s="168"/>
      <c r="J564" s="556" t="s">
        <v>1202</v>
      </c>
    </row>
    <row r="565" spans="1:10" ht="15" customHeight="1" x14ac:dyDescent="0.25">
      <c r="A565" s="737"/>
      <c r="B565" s="728"/>
      <c r="C565" s="830"/>
      <c r="D565" s="830"/>
      <c r="E565" s="618"/>
      <c r="F565" s="168"/>
      <c r="G565" s="168"/>
      <c r="H565" s="168"/>
      <c r="I565" s="168"/>
      <c r="J565" s="556" t="s">
        <v>1385</v>
      </c>
    </row>
    <row r="566" spans="1:10" ht="15" customHeight="1" x14ac:dyDescent="0.25">
      <c r="A566" s="737"/>
      <c r="B566" s="728"/>
      <c r="C566" s="783"/>
      <c r="D566" s="830"/>
      <c r="E566" s="618"/>
      <c r="F566" s="168"/>
      <c r="G566" s="168"/>
      <c r="H566" s="168"/>
      <c r="I566" s="168"/>
      <c r="J566" s="556" t="s">
        <v>1772</v>
      </c>
    </row>
    <row r="567" spans="1:10" ht="15" customHeight="1" x14ac:dyDescent="0.25">
      <c r="A567" s="737"/>
      <c r="B567" s="728"/>
      <c r="C567" s="784"/>
      <c r="D567" s="830"/>
      <c r="E567" s="618"/>
      <c r="F567" s="168"/>
      <c r="G567" s="168"/>
      <c r="H567" s="168"/>
      <c r="I567" s="168"/>
      <c r="J567" s="556" t="s">
        <v>1773</v>
      </c>
    </row>
    <row r="568" spans="1:10" ht="15" customHeight="1" x14ac:dyDescent="0.25">
      <c r="A568" s="737"/>
      <c r="B568" s="728"/>
      <c r="C568" s="180"/>
      <c r="D568" s="830"/>
      <c r="E568" s="618"/>
      <c r="F568" s="168"/>
      <c r="G568" s="168"/>
      <c r="H568" s="168"/>
      <c r="I568" s="168"/>
      <c r="J568" s="730" t="s">
        <v>1774</v>
      </c>
    </row>
    <row r="569" spans="1:10" ht="15" customHeight="1" x14ac:dyDescent="0.25">
      <c r="A569" s="737"/>
      <c r="B569" s="728"/>
      <c r="C569" s="83"/>
      <c r="D569" s="830"/>
      <c r="E569" s="618"/>
      <c r="F569" s="168"/>
      <c r="G569" s="168"/>
      <c r="H569" s="168"/>
      <c r="I569" s="168"/>
      <c r="J569" s="735" t="s">
        <v>1579</v>
      </c>
    </row>
    <row r="570" spans="1:10" ht="15" customHeight="1" x14ac:dyDescent="0.25">
      <c r="A570" s="824"/>
      <c r="B570" s="739"/>
      <c r="C570" s="825"/>
      <c r="D570" s="825"/>
      <c r="E570" s="748"/>
      <c r="F570" s="169"/>
      <c r="G570" s="169"/>
      <c r="H570" s="169"/>
      <c r="I570" s="169"/>
      <c r="J570" s="565"/>
    </row>
    <row r="571" spans="1:10" ht="15" customHeight="1" x14ac:dyDescent="0.25">
      <c r="A571" s="826"/>
      <c r="B571" s="727"/>
      <c r="C571" s="827"/>
      <c r="D571" s="827"/>
      <c r="E571" s="613"/>
      <c r="F571" s="167"/>
      <c r="G571" s="167"/>
      <c r="H571" s="167"/>
      <c r="I571" s="167"/>
      <c r="J571" s="559"/>
    </row>
    <row r="572" spans="1:10" ht="15" customHeight="1" x14ac:dyDescent="0.25">
      <c r="A572" s="737"/>
      <c r="B572" s="728" t="s">
        <v>1775</v>
      </c>
      <c r="C572" s="543" t="s">
        <v>1776</v>
      </c>
      <c r="D572" s="222" t="s">
        <v>65</v>
      </c>
      <c r="E572" s="618">
        <v>892000</v>
      </c>
      <c r="F572" s="168"/>
      <c r="G572" s="168"/>
      <c r="H572" s="168">
        <v>448000</v>
      </c>
      <c r="I572" s="168">
        <v>448000</v>
      </c>
      <c r="J572" s="556" t="s">
        <v>1197</v>
      </c>
    </row>
    <row r="573" spans="1:10" ht="15" customHeight="1" x14ac:dyDescent="0.25">
      <c r="A573" s="737"/>
      <c r="B573" s="728" t="s">
        <v>1246</v>
      </c>
      <c r="C573" s="543" t="s">
        <v>1777</v>
      </c>
      <c r="D573" s="222" t="s">
        <v>14</v>
      </c>
      <c r="E573" s="618">
        <v>1013000</v>
      </c>
      <c r="F573" s="168"/>
      <c r="G573" s="168"/>
      <c r="H573" s="168">
        <v>508000</v>
      </c>
      <c r="I573" s="168">
        <v>508000</v>
      </c>
      <c r="J573" s="556" t="s">
        <v>1200</v>
      </c>
    </row>
    <row r="574" spans="1:10" ht="15" customHeight="1" x14ac:dyDescent="0.25">
      <c r="A574" s="737"/>
      <c r="B574" s="728" t="s">
        <v>116</v>
      </c>
      <c r="C574" s="543" t="s">
        <v>1778</v>
      </c>
      <c r="D574" s="830"/>
      <c r="E574" s="618"/>
      <c r="F574" s="168"/>
      <c r="G574" s="168"/>
      <c r="H574" s="168"/>
      <c r="I574" s="168"/>
      <c r="J574" s="556" t="s">
        <v>1202</v>
      </c>
    </row>
    <row r="575" spans="1:10" ht="15" customHeight="1" x14ac:dyDescent="0.25">
      <c r="A575" s="737"/>
      <c r="B575" s="728"/>
      <c r="C575" s="83" t="s">
        <v>1779</v>
      </c>
      <c r="D575" s="830"/>
      <c r="E575" s="618"/>
      <c r="F575" s="168"/>
      <c r="G575" s="168"/>
      <c r="H575" s="168"/>
      <c r="I575" s="168"/>
      <c r="J575" s="556" t="s">
        <v>1204</v>
      </c>
    </row>
    <row r="576" spans="1:10" ht="15" customHeight="1" x14ac:dyDescent="0.25">
      <c r="A576" s="737"/>
      <c r="B576" s="728"/>
      <c r="C576" s="830"/>
      <c r="D576" s="830"/>
      <c r="E576" s="618"/>
      <c r="F576" s="168"/>
      <c r="G576" s="168"/>
      <c r="H576" s="168"/>
      <c r="I576" s="168"/>
      <c r="J576" s="556" t="s">
        <v>1385</v>
      </c>
    </row>
    <row r="577" spans="1:10" ht="15" customHeight="1" x14ac:dyDescent="0.25">
      <c r="A577" s="737"/>
      <c r="B577" s="728"/>
      <c r="C577" s="783"/>
      <c r="D577" s="830"/>
      <c r="E577" s="618"/>
      <c r="F577" s="168"/>
      <c r="G577" s="168"/>
      <c r="H577" s="168"/>
      <c r="I577" s="168"/>
      <c r="J577" s="556" t="s">
        <v>1780</v>
      </c>
    </row>
    <row r="578" spans="1:10" ht="15" customHeight="1" x14ac:dyDescent="0.25">
      <c r="A578" s="737"/>
      <c r="B578" s="728"/>
      <c r="C578" s="784"/>
      <c r="D578" s="830"/>
      <c r="E578" s="618"/>
      <c r="F578" s="168"/>
      <c r="G578" s="168"/>
      <c r="H578" s="168"/>
      <c r="I578" s="168"/>
      <c r="J578" s="556" t="s">
        <v>1781</v>
      </c>
    </row>
    <row r="579" spans="1:10" ht="15" customHeight="1" x14ac:dyDescent="0.25">
      <c r="A579" s="737"/>
      <c r="B579" s="728"/>
      <c r="C579" s="180"/>
      <c r="D579" s="830"/>
      <c r="E579" s="618"/>
      <c r="F579" s="168"/>
      <c r="G579" s="168"/>
      <c r="H579" s="168"/>
      <c r="I579" s="168"/>
      <c r="J579" s="730" t="s">
        <v>1774</v>
      </c>
    </row>
    <row r="580" spans="1:10" ht="15" customHeight="1" x14ac:dyDescent="0.25">
      <c r="A580" s="737"/>
      <c r="B580" s="728"/>
      <c r="C580" s="180"/>
      <c r="D580" s="830"/>
      <c r="E580" s="618"/>
      <c r="F580" s="168"/>
      <c r="G580" s="168"/>
      <c r="H580" s="168"/>
      <c r="I580" s="168"/>
      <c r="J580" s="735" t="s">
        <v>1579</v>
      </c>
    </row>
    <row r="581" spans="1:10" ht="15" customHeight="1" x14ac:dyDescent="0.25">
      <c r="A581" s="824"/>
      <c r="B581" s="739"/>
      <c r="C581" s="155"/>
      <c r="D581" s="825"/>
      <c r="E581" s="748"/>
      <c r="F581" s="169"/>
      <c r="G581" s="169"/>
      <c r="H581" s="169"/>
      <c r="I581" s="169"/>
      <c r="J581" s="809"/>
    </row>
    <row r="582" spans="1:10" ht="15" customHeight="1" x14ac:dyDescent="0.25">
      <c r="A582" s="826"/>
      <c r="B582" s="727"/>
      <c r="C582" s="263"/>
      <c r="D582" s="827"/>
      <c r="E582" s="613"/>
      <c r="F582" s="167"/>
      <c r="G582" s="167"/>
      <c r="H582" s="167"/>
      <c r="I582" s="167"/>
      <c r="J582" s="810"/>
    </row>
    <row r="583" spans="1:10" ht="15" customHeight="1" x14ac:dyDescent="0.25">
      <c r="A583" s="737"/>
      <c r="B583" s="728" t="s">
        <v>1782</v>
      </c>
      <c r="C583" s="180" t="s">
        <v>1783</v>
      </c>
      <c r="D583" s="222" t="s">
        <v>65</v>
      </c>
      <c r="E583" s="618">
        <v>838000</v>
      </c>
      <c r="F583" s="168"/>
      <c r="G583" s="168"/>
      <c r="H583" s="168">
        <v>618000</v>
      </c>
      <c r="I583" s="168">
        <v>618000</v>
      </c>
      <c r="J583" s="556" t="s">
        <v>1197</v>
      </c>
    </row>
    <row r="584" spans="1:10" ht="15" customHeight="1" x14ac:dyDescent="0.25">
      <c r="A584" s="737"/>
      <c r="B584" s="728" t="s">
        <v>116</v>
      </c>
      <c r="C584" s="180" t="s">
        <v>1784</v>
      </c>
      <c r="D584" s="222" t="s">
        <v>14</v>
      </c>
      <c r="E584" s="618">
        <v>958000</v>
      </c>
      <c r="F584" s="168"/>
      <c r="G584" s="168"/>
      <c r="H584" s="168">
        <v>678000</v>
      </c>
      <c r="I584" s="168">
        <v>678000</v>
      </c>
      <c r="J584" s="556" t="s">
        <v>1200</v>
      </c>
    </row>
    <row r="585" spans="1:10" ht="15" customHeight="1" x14ac:dyDescent="0.25">
      <c r="A585" s="737"/>
      <c r="B585" s="728"/>
      <c r="C585" s="75" t="s">
        <v>1785</v>
      </c>
      <c r="D585" s="222" t="s">
        <v>179</v>
      </c>
      <c r="E585" s="618">
        <v>1210000</v>
      </c>
      <c r="F585" s="168"/>
      <c r="G585" s="168"/>
      <c r="H585" s="168">
        <v>828000</v>
      </c>
      <c r="I585" s="168">
        <v>828000</v>
      </c>
      <c r="J585" s="556" t="s">
        <v>1202</v>
      </c>
    </row>
    <row r="586" spans="1:10" ht="15" customHeight="1" x14ac:dyDescent="0.25">
      <c r="A586" s="737"/>
      <c r="B586" s="728"/>
      <c r="C586" s="75" t="s">
        <v>193</v>
      </c>
      <c r="D586" s="830"/>
      <c r="E586" s="746" t="s">
        <v>181</v>
      </c>
      <c r="F586" s="168"/>
      <c r="G586" s="168"/>
      <c r="H586" s="168"/>
      <c r="I586" s="168"/>
      <c r="J586" s="556" t="s">
        <v>1204</v>
      </c>
    </row>
    <row r="587" spans="1:10" ht="15" customHeight="1" x14ac:dyDescent="0.25">
      <c r="A587" s="737"/>
      <c r="B587" s="728"/>
      <c r="C587" s="180"/>
      <c r="D587" s="830"/>
      <c r="E587" s="618"/>
      <c r="F587" s="168"/>
      <c r="G587" s="168"/>
      <c r="H587" s="168"/>
      <c r="I587" s="168"/>
      <c r="J587" s="556" t="s">
        <v>1385</v>
      </c>
    </row>
    <row r="588" spans="1:10" ht="15" customHeight="1" x14ac:dyDescent="0.25">
      <c r="A588" s="737"/>
      <c r="B588" s="728"/>
      <c r="C588" s="180"/>
      <c r="D588" s="830"/>
      <c r="E588" s="618"/>
      <c r="F588" s="168"/>
      <c r="G588" s="168"/>
      <c r="H588" s="168"/>
      <c r="I588" s="168"/>
      <c r="J588" s="556" t="s">
        <v>1780</v>
      </c>
    </row>
    <row r="589" spans="1:10" ht="15" customHeight="1" x14ac:dyDescent="0.25">
      <c r="A589" s="737"/>
      <c r="B589" s="728"/>
      <c r="C589" s="180"/>
      <c r="D589" s="830"/>
      <c r="E589" s="618"/>
      <c r="F589" s="168"/>
      <c r="G589" s="168"/>
      <c r="H589" s="168"/>
      <c r="I589" s="168"/>
      <c r="J589" s="556" t="s">
        <v>1786</v>
      </c>
    </row>
    <row r="590" spans="1:10" ht="15" customHeight="1" x14ac:dyDescent="0.25">
      <c r="A590" s="737"/>
      <c r="B590" s="728"/>
      <c r="C590" s="180"/>
      <c r="D590" s="830"/>
      <c r="E590" s="618"/>
      <c r="F590" s="168"/>
      <c r="G590" s="168"/>
      <c r="H590" s="168"/>
      <c r="I590" s="168"/>
      <c r="J590" s="556" t="s">
        <v>1787</v>
      </c>
    </row>
    <row r="591" spans="1:10" ht="15" customHeight="1" x14ac:dyDescent="0.25">
      <c r="A591" s="737"/>
      <c r="B591" s="728"/>
      <c r="C591" s="180"/>
      <c r="D591" s="830"/>
      <c r="E591" s="618"/>
      <c r="F591" s="168"/>
      <c r="G591" s="168"/>
      <c r="H591" s="168"/>
      <c r="I591" s="168"/>
      <c r="J591" s="730" t="s">
        <v>1774</v>
      </c>
    </row>
    <row r="592" spans="1:10" ht="15" customHeight="1" x14ac:dyDescent="0.25">
      <c r="A592" s="737"/>
      <c r="B592" s="728"/>
      <c r="C592" s="180"/>
      <c r="D592" s="830"/>
      <c r="E592" s="618"/>
      <c r="F592" s="168"/>
      <c r="G592" s="168"/>
      <c r="H592" s="168"/>
      <c r="I592" s="168"/>
      <c r="J592" s="735" t="s">
        <v>1579</v>
      </c>
    </row>
    <row r="593" spans="1:10" ht="15" customHeight="1" x14ac:dyDescent="0.25">
      <c r="A593" s="824"/>
      <c r="B593" s="739"/>
      <c r="C593" s="825"/>
      <c r="D593" s="825"/>
      <c r="E593" s="748"/>
      <c r="F593" s="169"/>
      <c r="G593" s="169"/>
      <c r="H593" s="169"/>
      <c r="I593" s="169"/>
      <c r="J593" s="565"/>
    </row>
    <row r="594" spans="1:10" ht="15" customHeight="1" x14ac:dyDescent="0.25">
      <c r="A594" s="826"/>
      <c r="B594" s="727"/>
      <c r="C594" s="827"/>
      <c r="D594" s="827"/>
      <c r="E594" s="613"/>
      <c r="F594" s="167"/>
      <c r="G594" s="167"/>
      <c r="H594" s="167"/>
      <c r="I594" s="167"/>
      <c r="J594" s="559"/>
    </row>
    <row r="595" spans="1:10" ht="15" customHeight="1" x14ac:dyDescent="0.25">
      <c r="A595" s="737"/>
      <c r="B595" s="728" t="s">
        <v>1788</v>
      </c>
      <c r="C595" s="543" t="s">
        <v>1789</v>
      </c>
      <c r="D595" s="560" t="s">
        <v>18</v>
      </c>
      <c r="E595" s="618">
        <v>600000</v>
      </c>
      <c r="F595" s="168">
        <v>420000</v>
      </c>
      <c r="G595" s="168">
        <v>420000</v>
      </c>
      <c r="H595" s="168">
        <v>420000</v>
      </c>
      <c r="I595" s="168">
        <v>420000</v>
      </c>
      <c r="J595" s="556" t="s">
        <v>1790</v>
      </c>
    </row>
    <row r="596" spans="1:10" ht="15" customHeight="1" x14ac:dyDescent="0.25">
      <c r="A596" s="737"/>
      <c r="B596" s="728" t="s">
        <v>116</v>
      </c>
      <c r="C596" s="543" t="s">
        <v>1791</v>
      </c>
      <c r="D596" s="560" t="s">
        <v>1792</v>
      </c>
      <c r="E596" s="618">
        <v>850000</v>
      </c>
      <c r="F596" s="168">
        <v>500000</v>
      </c>
      <c r="G596" s="168">
        <v>500000</v>
      </c>
      <c r="H596" s="168">
        <v>500000</v>
      </c>
      <c r="I596" s="168">
        <v>500000</v>
      </c>
      <c r="J596" s="556" t="s">
        <v>1793</v>
      </c>
    </row>
    <row r="597" spans="1:10" ht="15" customHeight="1" x14ac:dyDescent="0.25">
      <c r="A597" s="737"/>
      <c r="B597" s="728"/>
      <c r="C597" s="543" t="s">
        <v>1794</v>
      </c>
      <c r="D597" s="560" t="s">
        <v>1795</v>
      </c>
      <c r="E597" s="618">
        <v>1000000</v>
      </c>
      <c r="F597" s="168">
        <v>625000</v>
      </c>
      <c r="G597" s="168">
        <v>625000</v>
      </c>
      <c r="H597" s="168">
        <v>625000</v>
      </c>
      <c r="I597" s="168">
        <v>625000</v>
      </c>
      <c r="J597" s="556" t="s">
        <v>1796</v>
      </c>
    </row>
    <row r="598" spans="1:10" ht="15" customHeight="1" x14ac:dyDescent="0.25">
      <c r="A598" s="737"/>
      <c r="B598" s="728"/>
      <c r="C598" s="418" t="s">
        <v>1797</v>
      </c>
      <c r="D598" s="222" t="s">
        <v>1798</v>
      </c>
      <c r="E598" s="618">
        <v>1700000</v>
      </c>
      <c r="F598" s="168">
        <v>1000000</v>
      </c>
      <c r="G598" s="168">
        <v>1000000</v>
      </c>
      <c r="H598" s="168">
        <v>1000000</v>
      </c>
      <c r="I598" s="168">
        <v>1000000</v>
      </c>
      <c r="J598" s="556" t="s">
        <v>1799</v>
      </c>
    </row>
    <row r="599" spans="1:10" ht="15" customHeight="1" x14ac:dyDescent="0.25">
      <c r="A599" s="737"/>
      <c r="B599" s="728"/>
      <c r="C599" s="539" t="s">
        <v>1800</v>
      </c>
      <c r="D599" s="830"/>
      <c r="E599" s="618"/>
      <c r="F599" s="168"/>
      <c r="G599" s="168"/>
      <c r="H599" s="168"/>
      <c r="I599" s="168"/>
      <c r="J599" s="556" t="s">
        <v>1801</v>
      </c>
    </row>
    <row r="600" spans="1:10" ht="15" customHeight="1" x14ac:dyDescent="0.25">
      <c r="A600" s="737"/>
      <c r="B600" s="728"/>
      <c r="C600" s="75" t="s">
        <v>1802</v>
      </c>
      <c r="D600" s="830"/>
      <c r="E600" s="618"/>
      <c r="F600" s="168"/>
      <c r="G600" s="168"/>
      <c r="H600" s="168"/>
      <c r="I600" s="168"/>
      <c r="J600" s="556" t="s">
        <v>1803</v>
      </c>
    </row>
    <row r="601" spans="1:10" ht="15" customHeight="1" x14ac:dyDescent="0.25">
      <c r="A601" s="737"/>
      <c r="B601" s="728"/>
      <c r="C601" s="1" t="s">
        <v>1804</v>
      </c>
      <c r="D601" s="830"/>
      <c r="E601" s="618"/>
      <c r="F601" s="168"/>
      <c r="G601" s="168"/>
      <c r="H601" s="168"/>
      <c r="I601" s="168"/>
      <c r="J601" s="556" t="s">
        <v>1805</v>
      </c>
    </row>
    <row r="602" spans="1:10" ht="15" customHeight="1" x14ac:dyDescent="0.25">
      <c r="A602" s="824"/>
      <c r="B602" s="739"/>
      <c r="C602" s="58"/>
      <c r="D602" s="825"/>
      <c r="E602" s="748"/>
      <c r="F602" s="169"/>
      <c r="G602" s="169"/>
      <c r="H602" s="169"/>
      <c r="I602" s="169"/>
      <c r="J602" s="565"/>
    </row>
    <row r="603" spans="1:10" ht="15" customHeight="1" x14ac:dyDescent="0.25">
      <c r="A603" s="737"/>
      <c r="B603" s="728"/>
      <c r="C603" s="1"/>
      <c r="D603" s="830"/>
      <c r="E603" s="618"/>
      <c r="F603" s="168"/>
      <c r="G603" s="168"/>
      <c r="H603" s="168"/>
      <c r="I603" s="168"/>
      <c r="J603" s="556"/>
    </row>
    <row r="604" spans="1:10" ht="15" customHeight="1" x14ac:dyDescent="0.25">
      <c r="A604" s="737"/>
      <c r="B604" s="728" t="s">
        <v>1806</v>
      </c>
      <c r="C604" s="160" t="s">
        <v>1807</v>
      </c>
      <c r="D604" s="560" t="s">
        <v>14</v>
      </c>
      <c r="E604" s="618">
        <v>1059000</v>
      </c>
      <c r="F604" s="168"/>
      <c r="G604" s="168"/>
      <c r="H604" s="168">
        <v>430000</v>
      </c>
      <c r="I604" s="168">
        <v>430000</v>
      </c>
      <c r="J604" s="556" t="s">
        <v>732</v>
      </c>
    </row>
    <row r="605" spans="1:10" ht="15" customHeight="1" x14ac:dyDescent="0.25">
      <c r="A605" s="737"/>
      <c r="B605" s="728" t="s">
        <v>116</v>
      </c>
      <c r="C605" s="1"/>
      <c r="D605" s="830"/>
      <c r="E605" s="618"/>
      <c r="F605" s="168"/>
      <c r="G605" s="168"/>
      <c r="H605" s="168"/>
      <c r="I605" s="168"/>
      <c r="J605" s="556" t="s">
        <v>736</v>
      </c>
    </row>
    <row r="606" spans="1:10" ht="15" customHeight="1" x14ac:dyDescent="0.25">
      <c r="A606" s="737"/>
      <c r="B606" s="728"/>
      <c r="C606" s="1"/>
      <c r="D606" s="830"/>
      <c r="E606" s="618"/>
      <c r="F606" s="168"/>
      <c r="G606" s="168"/>
      <c r="H606" s="168"/>
      <c r="I606" s="168"/>
      <c r="J606" s="556" t="s">
        <v>738</v>
      </c>
    </row>
    <row r="607" spans="1:10" ht="15" customHeight="1" x14ac:dyDescent="0.25">
      <c r="A607" s="737"/>
      <c r="B607" s="728"/>
      <c r="C607" s="1"/>
      <c r="D607" s="830"/>
      <c r="E607" s="618"/>
      <c r="F607" s="168"/>
      <c r="G607" s="168"/>
      <c r="H607" s="168"/>
      <c r="I607" s="168"/>
      <c r="J607" s="556" t="s">
        <v>1486</v>
      </c>
    </row>
    <row r="608" spans="1:10" ht="15" customHeight="1" x14ac:dyDescent="0.25">
      <c r="A608" s="737"/>
      <c r="B608" s="728"/>
      <c r="C608" s="1"/>
      <c r="D608" s="830"/>
      <c r="E608" s="618"/>
      <c r="F608" s="168"/>
      <c r="G608" s="168"/>
      <c r="H608" s="168"/>
      <c r="I608" s="168"/>
      <c r="J608" s="556" t="s">
        <v>1487</v>
      </c>
    </row>
    <row r="609" spans="1:10" ht="15" customHeight="1" x14ac:dyDescent="0.25">
      <c r="A609" s="737"/>
      <c r="B609" s="728"/>
      <c r="C609" s="1"/>
      <c r="D609" s="830"/>
      <c r="E609" s="618"/>
      <c r="F609" s="168"/>
      <c r="G609" s="168"/>
      <c r="H609" s="168"/>
      <c r="I609" s="168"/>
      <c r="J609" s="730" t="s">
        <v>1488</v>
      </c>
    </row>
    <row r="610" spans="1:10" ht="15" customHeight="1" x14ac:dyDescent="0.25">
      <c r="A610" s="737"/>
      <c r="B610" s="728"/>
      <c r="C610" s="1"/>
      <c r="D610" s="830"/>
      <c r="E610" s="618"/>
      <c r="F610" s="168"/>
      <c r="G610" s="168"/>
      <c r="H610" s="168"/>
      <c r="I610" s="168"/>
      <c r="J610" s="800" t="s">
        <v>1489</v>
      </c>
    </row>
    <row r="611" spans="1:10" ht="15" customHeight="1" x14ac:dyDescent="0.25">
      <c r="A611" s="561"/>
      <c r="B611" s="739"/>
      <c r="C611" s="563"/>
      <c r="D611" s="563"/>
      <c r="E611" s="748"/>
      <c r="F611" s="169"/>
      <c r="G611" s="169"/>
      <c r="H611" s="169"/>
      <c r="I611" s="169"/>
      <c r="J611" s="565"/>
    </row>
    <row r="612" spans="1:10" ht="15" customHeight="1" x14ac:dyDescent="0.2">
      <c r="A612" s="840"/>
      <c r="B612" s="841" t="s">
        <v>1808</v>
      </c>
      <c r="C612" s="842"/>
      <c r="D612" s="843"/>
      <c r="E612" s="844"/>
      <c r="F612" s="845"/>
      <c r="G612" s="845"/>
      <c r="H612" s="845"/>
      <c r="I612" s="845"/>
      <c r="J612" s="770"/>
    </row>
    <row r="613" spans="1:10" ht="15" customHeight="1" x14ac:dyDescent="0.25">
      <c r="A613" s="557"/>
      <c r="B613" s="727"/>
      <c r="C613" s="558"/>
      <c r="D613" s="558"/>
      <c r="E613" s="613"/>
      <c r="F613" s="167"/>
      <c r="G613" s="167"/>
      <c r="H613" s="167"/>
      <c r="I613" s="167"/>
      <c r="J613" s="559"/>
    </row>
    <row r="614" spans="1:10" ht="15" customHeight="1" x14ac:dyDescent="0.25">
      <c r="A614" s="560"/>
      <c r="B614" s="728" t="s">
        <v>1812</v>
      </c>
      <c r="C614" s="539" t="s">
        <v>1813</v>
      </c>
      <c r="D614" s="102" t="s">
        <v>225</v>
      </c>
      <c r="E614" s="618">
        <v>1800000</v>
      </c>
      <c r="F614" s="168"/>
      <c r="G614" s="168"/>
      <c r="H614" s="168">
        <v>685000</v>
      </c>
      <c r="I614" s="168">
        <v>685000</v>
      </c>
      <c r="J614" s="556" t="s">
        <v>732</v>
      </c>
    </row>
    <row r="615" spans="1:10" ht="15" customHeight="1" x14ac:dyDescent="0.25">
      <c r="A615" s="560"/>
      <c r="B615" s="728" t="s">
        <v>16</v>
      </c>
      <c r="C615" s="539" t="s">
        <v>1814</v>
      </c>
      <c r="D615" s="102" t="s">
        <v>391</v>
      </c>
      <c r="E615" s="618">
        <v>2400000</v>
      </c>
      <c r="F615" s="168"/>
      <c r="G615" s="168"/>
      <c r="H615" s="168">
        <v>1010000</v>
      </c>
      <c r="I615" s="168">
        <v>1010000</v>
      </c>
      <c r="J615" s="556" t="s">
        <v>736</v>
      </c>
    </row>
    <row r="616" spans="1:10" ht="15" customHeight="1" x14ac:dyDescent="0.25">
      <c r="A616" s="560"/>
      <c r="B616" s="728"/>
      <c r="C616" s="539" t="s">
        <v>1815</v>
      </c>
      <c r="D616" s="560" t="s">
        <v>303</v>
      </c>
      <c r="E616" s="618">
        <v>2750000</v>
      </c>
      <c r="F616" s="168"/>
      <c r="G616" s="168"/>
      <c r="H616" s="168">
        <v>1150000</v>
      </c>
      <c r="I616" s="168">
        <v>1150000</v>
      </c>
      <c r="J616" s="556" t="s">
        <v>1638</v>
      </c>
    </row>
    <row r="617" spans="1:10" ht="15" customHeight="1" x14ac:dyDescent="0.25">
      <c r="A617" s="560"/>
      <c r="B617" s="728"/>
      <c r="C617" s="539" t="s">
        <v>1816</v>
      </c>
      <c r="D617" s="560" t="s">
        <v>32</v>
      </c>
      <c r="E617" s="618">
        <v>3100000</v>
      </c>
      <c r="F617" s="168"/>
      <c r="G617" s="168"/>
      <c r="H617" s="168">
        <v>1345000</v>
      </c>
      <c r="I617" s="168">
        <v>1345000</v>
      </c>
      <c r="J617" s="556" t="s">
        <v>1817</v>
      </c>
    </row>
    <row r="618" spans="1:10" ht="15" customHeight="1" x14ac:dyDescent="0.25">
      <c r="A618" s="560"/>
      <c r="B618" s="728"/>
      <c r="C618" s="83" t="s">
        <v>1818</v>
      </c>
      <c r="D618" s="560" t="s">
        <v>149</v>
      </c>
      <c r="E618" s="618">
        <v>3600000</v>
      </c>
      <c r="F618" s="168"/>
      <c r="G618" s="168"/>
      <c r="H618" s="168">
        <v>1610000</v>
      </c>
      <c r="I618" s="168">
        <v>1610000</v>
      </c>
      <c r="J618" s="556" t="s">
        <v>1640</v>
      </c>
    </row>
    <row r="619" spans="1:10" ht="15" customHeight="1" x14ac:dyDescent="0.25">
      <c r="A619" s="560"/>
      <c r="B619" s="728"/>
      <c r="C619" s="539" t="s">
        <v>1819</v>
      </c>
      <c r="D619" s="560" t="s">
        <v>1018</v>
      </c>
      <c r="E619" s="618">
        <v>4300000</v>
      </c>
      <c r="F619" s="168"/>
      <c r="G619" s="168"/>
      <c r="H619" s="168">
        <v>1945000</v>
      </c>
      <c r="I619" s="168">
        <v>1945000</v>
      </c>
      <c r="J619" s="556" t="s">
        <v>1820</v>
      </c>
    </row>
    <row r="620" spans="1:10" ht="15" customHeight="1" x14ac:dyDescent="0.25">
      <c r="A620" s="560"/>
      <c r="B620" s="728"/>
      <c r="C620" s="75" t="s">
        <v>1821</v>
      </c>
      <c r="D620" s="539"/>
      <c r="E620" s="618"/>
      <c r="F620" s="168"/>
      <c r="G620" s="168"/>
      <c r="H620" s="168"/>
      <c r="I620" s="168"/>
      <c r="J620" s="556" t="s">
        <v>1822</v>
      </c>
    </row>
    <row r="621" spans="1:10" ht="15" customHeight="1" x14ac:dyDescent="0.25">
      <c r="A621" s="560"/>
      <c r="B621" s="728"/>
      <c r="C621" s="539"/>
      <c r="D621" s="539"/>
      <c r="E621" s="618"/>
      <c r="F621" s="168"/>
      <c r="G621" s="168"/>
      <c r="H621" s="168"/>
      <c r="I621" s="168"/>
      <c r="J621" s="730" t="s">
        <v>1823</v>
      </c>
    </row>
    <row r="622" spans="1:10" ht="15" customHeight="1" x14ac:dyDescent="0.25">
      <c r="A622" s="560"/>
      <c r="B622" s="728"/>
      <c r="C622" s="539"/>
      <c r="D622" s="539"/>
      <c r="E622" s="618"/>
      <c r="F622" s="168"/>
      <c r="G622" s="168"/>
      <c r="H622" s="168"/>
      <c r="I622" s="168"/>
      <c r="J622" s="735" t="s">
        <v>622</v>
      </c>
    </row>
    <row r="623" spans="1:10" ht="15" customHeight="1" x14ac:dyDescent="0.25">
      <c r="A623" s="561"/>
      <c r="B623" s="739"/>
      <c r="C623" s="563"/>
      <c r="D623" s="563"/>
      <c r="E623" s="748"/>
      <c r="F623" s="169"/>
      <c r="G623" s="169"/>
      <c r="H623" s="169"/>
      <c r="I623" s="169"/>
      <c r="J623" s="565"/>
    </row>
    <row r="624" spans="1:10" ht="15" customHeight="1" x14ac:dyDescent="0.25">
      <c r="A624" s="557"/>
      <c r="B624" s="727"/>
      <c r="C624" s="558"/>
      <c r="D624" s="558"/>
      <c r="E624" s="613"/>
      <c r="F624" s="167"/>
      <c r="G624" s="167"/>
      <c r="H624" s="167"/>
      <c r="I624" s="167"/>
      <c r="J624" s="810"/>
    </row>
    <row r="625" spans="1:10" ht="15" customHeight="1" x14ac:dyDescent="0.25">
      <c r="A625" s="560"/>
      <c r="B625" s="728" t="s">
        <v>1824</v>
      </c>
      <c r="C625" s="539" t="s">
        <v>1825</v>
      </c>
      <c r="D625" s="730" t="s">
        <v>1826</v>
      </c>
      <c r="E625" s="556"/>
      <c r="F625" s="168"/>
      <c r="G625" s="168"/>
      <c r="H625" s="168"/>
      <c r="I625" s="168"/>
      <c r="J625" s="632" t="s">
        <v>1197</v>
      </c>
    </row>
    <row r="626" spans="1:10" ht="15" customHeight="1" x14ac:dyDescent="0.25">
      <c r="A626" s="560"/>
      <c r="B626" s="728" t="s">
        <v>16</v>
      </c>
      <c r="C626" s="539" t="s">
        <v>1827</v>
      </c>
      <c r="D626" s="835" t="s">
        <v>14</v>
      </c>
      <c r="E626" s="618">
        <v>1320000</v>
      </c>
      <c r="F626" s="168"/>
      <c r="G626" s="168"/>
      <c r="H626" s="168">
        <v>605000</v>
      </c>
      <c r="I626" s="168">
        <v>605000</v>
      </c>
      <c r="J626" s="632" t="s">
        <v>1200</v>
      </c>
    </row>
    <row r="627" spans="1:10" ht="15" customHeight="1" x14ac:dyDescent="0.25">
      <c r="A627" s="560"/>
      <c r="B627" s="728"/>
      <c r="C627" s="539" t="s">
        <v>1828</v>
      </c>
      <c r="D627" s="560" t="s">
        <v>1829</v>
      </c>
      <c r="E627" s="618">
        <v>1430000</v>
      </c>
      <c r="F627" s="168"/>
      <c r="G627" s="168"/>
      <c r="H627" s="168">
        <v>678000</v>
      </c>
      <c r="I627" s="168">
        <v>678000</v>
      </c>
      <c r="J627" s="632" t="s">
        <v>1202</v>
      </c>
    </row>
    <row r="628" spans="1:10" ht="15" customHeight="1" x14ac:dyDescent="0.25">
      <c r="A628" s="560"/>
      <c r="B628" s="728"/>
      <c r="C628" s="539" t="s">
        <v>1830</v>
      </c>
      <c r="D628" s="560" t="s">
        <v>1831</v>
      </c>
      <c r="E628" s="618">
        <v>1630000</v>
      </c>
      <c r="F628" s="168"/>
      <c r="G628" s="168"/>
      <c r="H628" s="168">
        <v>718000</v>
      </c>
      <c r="I628" s="168">
        <v>718000</v>
      </c>
      <c r="J628" s="632" t="s">
        <v>1204</v>
      </c>
    </row>
    <row r="629" spans="1:10" ht="15" customHeight="1" x14ac:dyDescent="0.25">
      <c r="A629" s="560"/>
      <c r="B629" s="728"/>
      <c r="C629" s="83" t="s">
        <v>1832</v>
      </c>
      <c r="D629" s="560" t="s">
        <v>1833</v>
      </c>
      <c r="E629" s="618">
        <v>2250000</v>
      </c>
      <c r="F629" s="168"/>
      <c r="G629" s="168"/>
      <c r="H629" s="168">
        <v>1068000</v>
      </c>
      <c r="I629" s="168">
        <v>1068000</v>
      </c>
      <c r="J629" s="632" t="s">
        <v>1385</v>
      </c>
    </row>
    <row r="630" spans="1:10" ht="15" customHeight="1" x14ac:dyDescent="0.25">
      <c r="A630" s="560"/>
      <c r="B630" s="728"/>
      <c r="C630" s="83" t="s">
        <v>724</v>
      </c>
      <c r="D630" s="539"/>
      <c r="E630" s="618"/>
      <c r="F630" s="168"/>
      <c r="G630" s="168"/>
      <c r="H630" s="168"/>
      <c r="I630" s="168"/>
      <c r="J630" s="632" t="s">
        <v>1834</v>
      </c>
    </row>
    <row r="631" spans="1:10" ht="15" customHeight="1" x14ac:dyDescent="0.25">
      <c r="A631" s="560"/>
      <c r="B631" s="728"/>
      <c r="C631" s="539"/>
      <c r="D631" s="846" t="s">
        <v>1835</v>
      </c>
      <c r="E631" s="618"/>
      <c r="F631" s="168"/>
      <c r="G631" s="168"/>
      <c r="H631" s="168"/>
      <c r="I631" s="168"/>
      <c r="J631" s="632" t="s">
        <v>1836</v>
      </c>
    </row>
    <row r="632" spans="1:10" ht="15" customHeight="1" x14ac:dyDescent="0.25">
      <c r="A632" s="560"/>
      <c r="B632" s="728"/>
      <c r="C632" s="539"/>
      <c r="D632" s="835" t="s">
        <v>14</v>
      </c>
      <c r="E632" s="618">
        <v>1320000</v>
      </c>
      <c r="F632" s="168"/>
      <c r="G632" s="168"/>
      <c r="H632" s="168">
        <v>688000</v>
      </c>
      <c r="I632" s="168">
        <v>688000</v>
      </c>
      <c r="J632" s="730" t="s">
        <v>1837</v>
      </c>
    </row>
    <row r="633" spans="1:10" ht="15" customHeight="1" x14ac:dyDescent="0.25">
      <c r="A633" s="560"/>
      <c r="B633" s="728"/>
      <c r="C633" s="539"/>
      <c r="D633" s="560" t="s">
        <v>1829</v>
      </c>
      <c r="E633" s="618">
        <v>1430000</v>
      </c>
      <c r="F633" s="168"/>
      <c r="G633" s="168"/>
      <c r="H633" s="168">
        <v>758000</v>
      </c>
      <c r="I633" s="168">
        <v>758000</v>
      </c>
      <c r="J633" s="735" t="s">
        <v>182</v>
      </c>
    </row>
    <row r="634" spans="1:10" ht="15" customHeight="1" x14ac:dyDescent="0.25">
      <c r="A634" s="560"/>
      <c r="B634" s="728"/>
      <c r="C634" s="539"/>
      <c r="D634" s="560" t="s">
        <v>1831</v>
      </c>
      <c r="E634" s="618">
        <v>1630000</v>
      </c>
      <c r="F634" s="168"/>
      <c r="G634" s="168"/>
      <c r="H634" s="168">
        <v>798000</v>
      </c>
      <c r="I634" s="168">
        <v>798000</v>
      </c>
      <c r="J634" s="735"/>
    </row>
    <row r="635" spans="1:10" ht="15" customHeight="1" x14ac:dyDescent="0.25">
      <c r="A635" s="560"/>
      <c r="B635" s="728"/>
      <c r="C635" s="539"/>
      <c r="D635" s="560" t="s">
        <v>1833</v>
      </c>
      <c r="E635" s="618">
        <v>2250000</v>
      </c>
      <c r="F635" s="168"/>
      <c r="G635" s="168"/>
      <c r="H635" s="168">
        <v>1148000</v>
      </c>
      <c r="I635" s="168">
        <v>1148000</v>
      </c>
      <c r="J635" s="735"/>
    </row>
    <row r="636" spans="1:10" ht="15" customHeight="1" x14ac:dyDescent="0.25">
      <c r="A636" s="561"/>
      <c r="B636" s="739"/>
      <c r="C636" s="563"/>
      <c r="D636" s="563"/>
      <c r="E636" s="748"/>
      <c r="F636" s="169"/>
      <c r="G636" s="169"/>
      <c r="H636" s="169"/>
      <c r="I636" s="169"/>
      <c r="J636" s="809"/>
    </row>
    <row r="637" spans="1:10" ht="15" customHeight="1" x14ac:dyDescent="0.2">
      <c r="A637" s="840"/>
      <c r="B637" s="753" t="s">
        <v>1838</v>
      </c>
      <c r="C637" s="842"/>
      <c r="D637" s="843"/>
      <c r="E637" s="844"/>
      <c r="F637" s="845"/>
      <c r="G637" s="845"/>
      <c r="H637" s="845"/>
      <c r="I637" s="845"/>
      <c r="J637" s="770"/>
    </row>
    <row r="638" spans="1:10" ht="15" customHeight="1" x14ac:dyDescent="0.25">
      <c r="A638" s="557"/>
      <c r="B638" s="727"/>
      <c r="C638" s="558"/>
      <c r="D638" s="558"/>
      <c r="E638" s="613"/>
      <c r="F638" s="167"/>
      <c r="G638" s="167"/>
      <c r="H638" s="167"/>
      <c r="I638" s="167"/>
      <c r="J638" s="559"/>
    </row>
    <row r="639" spans="1:10" ht="15" customHeight="1" x14ac:dyDescent="0.25">
      <c r="A639" s="560"/>
      <c r="B639" s="728" t="s">
        <v>1839</v>
      </c>
      <c r="C639" s="733" t="s">
        <v>1840</v>
      </c>
      <c r="D639" s="219" t="s">
        <v>1841</v>
      </c>
      <c r="E639" s="618">
        <v>600000</v>
      </c>
      <c r="F639" s="168"/>
      <c r="G639" s="168"/>
      <c r="H639" s="92"/>
      <c r="I639" s="92"/>
      <c r="J639" s="531" t="s">
        <v>1197</v>
      </c>
    </row>
    <row r="640" spans="1:10" ht="15" customHeight="1" x14ac:dyDescent="0.25">
      <c r="A640" s="560"/>
      <c r="B640" s="728" t="s">
        <v>66</v>
      </c>
      <c r="C640" s="539" t="s">
        <v>1842</v>
      </c>
      <c r="D640" s="219" t="s">
        <v>1843</v>
      </c>
      <c r="E640" s="618">
        <v>700000</v>
      </c>
      <c r="F640" s="168"/>
      <c r="G640" s="168"/>
      <c r="H640" s="92">
        <v>504000</v>
      </c>
      <c r="I640" s="92">
        <v>504000</v>
      </c>
      <c r="J640" s="556" t="s">
        <v>1306</v>
      </c>
    </row>
    <row r="641" spans="1:10" ht="15" customHeight="1" x14ac:dyDescent="0.25">
      <c r="A641" s="560"/>
      <c r="B641" s="728"/>
      <c r="C641" s="733" t="s">
        <v>1844</v>
      </c>
      <c r="D641" s="102" t="s">
        <v>1845</v>
      </c>
      <c r="E641" s="618">
        <v>850000</v>
      </c>
      <c r="F641" s="168"/>
      <c r="G641" s="168"/>
      <c r="H641" s="92">
        <v>672000</v>
      </c>
      <c r="I641" s="92">
        <v>672000</v>
      </c>
      <c r="J641" s="556" t="s">
        <v>1307</v>
      </c>
    </row>
    <row r="642" spans="1:10" ht="15" customHeight="1" x14ac:dyDescent="0.25">
      <c r="A642" s="560"/>
      <c r="B642" s="794"/>
      <c r="C642" s="1" t="s">
        <v>1846</v>
      </c>
      <c r="D642" s="219" t="s">
        <v>1847</v>
      </c>
      <c r="E642" s="618">
        <v>900000</v>
      </c>
      <c r="F642" s="168"/>
      <c r="G642" s="168"/>
      <c r="H642" s="92">
        <v>714000</v>
      </c>
      <c r="I642" s="92">
        <v>714000</v>
      </c>
      <c r="J642" s="556" t="s">
        <v>1848</v>
      </c>
    </row>
    <row r="643" spans="1:10" ht="15" customHeight="1" x14ac:dyDescent="0.25">
      <c r="A643" s="560"/>
      <c r="B643" s="794"/>
      <c r="D643" s="222" t="s">
        <v>1849</v>
      </c>
      <c r="E643" s="618">
        <v>3750000</v>
      </c>
      <c r="F643" s="168"/>
      <c r="G643" s="168"/>
      <c r="H643" s="92">
        <v>2940000</v>
      </c>
      <c r="I643" s="92">
        <v>2940000</v>
      </c>
      <c r="J643" s="540" t="s">
        <v>1541</v>
      </c>
    </row>
    <row r="644" spans="1:10" ht="15" customHeight="1" x14ac:dyDescent="0.25">
      <c r="A644" s="560"/>
      <c r="B644" s="794"/>
      <c r="C644" s="515" t="s">
        <v>1850</v>
      </c>
      <c r="D644" s="222"/>
      <c r="E644" s="618"/>
      <c r="F644" s="168"/>
      <c r="G644" s="168"/>
      <c r="H644" s="168"/>
      <c r="I644" s="168"/>
      <c r="J644" s="730" t="s">
        <v>1543</v>
      </c>
    </row>
    <row r="645" spans="1:10" ht="15" customHeight="1" x14ac:dyDescent="0.25">
      <c r="A645" s="560"/>
      <c r="B645" s="794"/>
      <c r="C645" s="75" t="s">
        <v>1851</v>
      </c>
      <c r="D645" s="222"/>
      <c r="E645" s="618"/>
      <c r="F645" s="168"/>
      <c r="G645" s="168"/>
      <c r="H645" s="168"/>
      <c r="I645" s="168"/>
      <c r="J645" s="803" t="s">
        <v>1545</v>
      </c>
    </row>
    <row r="646" spans="1:10" ht="15" customHeight="1" x14ac:dyDescent="0.25">
      <c r="A646" s="560"/>
      <c r="B646" s="794"/>
      <c r="C646" s="160" t="s">
        <v>1852</v>
      </c>
      <c r="D646" s="222"/>
      <c r="E646" s="618"/>
      <c r="F646" s="168"/>
      <c r="G646" s="168"/>
      <c r="H646" s="168"/>
      <c r="I646" s="168"/>
      <c r="J646" s="803"/>
    </row>
    <row r="647" spans="1:10" ht="15" customHeight="1" x14ac:dyDescent="0.25">
      <c r="A647" s="560"/>
      <c r="B647" s="794"/>
      <c r="C647" s="160" t="s">
        <v>1853</v>
      </c>
      <c r="D647" s="222"/>
      <c r="E647" s="618"/>
      <c r="F647" s="168"/>
      <c r="G647" s="168"/>
      <c r="H647" s="168"/>
      <c r="I647" s="168"/>
      <c r="J647" s="803"/>
    </row>
    <row r="648" spans="1:10" ht="15" customHeight="1" x14ac:dyDescent="0.25">
      <c r="A648" s="561"/>
      <c r="B648" s="847"/>
      <c r="C648" s="424"/>
      <c r="D648" s="424"/>
      <c r="E648" s="748"/>
      <c r="F648" s="169"/>
      <c r="G648" s="169"/>
      <c r="H648" s="169"/>
      <c r="I648" s="169"/>
      <c r="J648" s="565"/>
    </row>
    <row r="649" spans="1:10" ht="15" customHeight="1" x14ac:dyDescent="0.25">
      <c r="A649" s="557"/>
      <c r="B649" s="727"/>
      <c r="C649" s="558"/>
      <c r="D649" s="558"/>
      <c r="E649" s="613"/>
      <c r="F649" s="167"/>
      <c r="G649" s="167"/>
      <c r="H649" s="167"/>
      <c r="I649" s="167"/>
      <c r="J649" s="559"/>
    </row>
    <row r="650" spans="1:10" ht="15" customHeight="1" x14ac:dyDescent="0.25">
      <c r="A650" s="560"/>
      <c r="B650" s="728" t="s">
        <v>1854</v>
      </c>
      <c r="C650" s="539" t="s">
        <v>1855</v>
      </c>
      <c r="D650" s="222" t="s">
        <v>14</v>
      </c>
      <c r="E650" s="618">
        <v>1000000</v>
      </c>
      <c r="F650" s="168"/>
      <c r="G650" s="168"/>
      <c r="H650" s="848">
        <v>585000</v>
      </c>
      <c r="I650" s="848">
        <v>585000</v>
      </c>
      <c r="J650" s="556" t="s">
        <v>732</v>
      </c>
    </row>
    <row r="651" spans="1:10" ht="15" customHeight="1" x14ac:dyDescent="0.25">
      <c r="A651" s="560"/>
      <c r="B651" s="728" t="s">
        <v>66</v>
      </c>
      <c r="C651" s="539" t="s">
        <v>1856</v>
      </c>
      <c r="D651" s="222" t="s">
        <v>149</v>
      </c>
      <c r="E651" s="618">
        <v>2000000</v>
      </c>
      <c r="F651" s="168"/>
      <c r="G651" s="168"/>
      <c r="H651" s="848">
        <v>1400000</v>
      </c>
      <c r="I651" s="848">
        <v>1400000</v>
      </c>
      <c r="J651" s="556" t="s">
        <v>736</v>
      </c>
    </row>
    <row r="652" spans="1:10" ht="15" customHeight="1" x14ac:dyDescent="0.25">
      <c r="A652" s="560"/>
      <c r="B652" s="728"/>
      <c r="C652" s="539" t="s">
        <v>1857</v>
      </c>
      <c r="D652" s="539"/>
      <c r="E652" s="618"/>
      <c r="F652" s="168"/>
      <c r="G652" s="168"/>
      <c r="H652" s="168"/>
      <c r="I652" s="168"/>
      <c r="J652" s="556" t="s">
        <v>1638</v>
      </c>
    </row>
    <row r="653" spans="1:10" ht="15" customHeight="1" x14ac:dyDescent="0.25">
      <c r="A653" s="560"/>
      <c r="B653" s="728"/>
      <c r="C653" s="83" t="s">
        <v>1858</v>
      </c>
      <c r="D653" s="539"/>
      <c r="E653" s="618"/>
      <c r="F653" s="168"/>
      <c r="G653" s="168"/>
      <c r="H653" s="168"/>
      <c r="I653" s="168"/>
      <c r="J653" s="556" t="s">
        <v>1639</v>
      </c>
    </row>
    <row r="654" spans="1:10" ht="15" customHeight="1" x14ac:dyDescent="0.25">
      <c r="A654" s="560"/>
      <c r="B654" s="728"/>
      <c r="C654" s="141" t="s">
        <v>1859</v>
      </c>
      <c r="D654" s="539"/>
      <c r="E654" s="618"/>
      <c r="F654" s="168"/>
      <c r="G654" s="168"/>
      <c r="H654" s="168"/>
      <c r="I654" s="168"/>
      <c r="J654" s="556" t="s">
        <v>1640</v>
      </c>
    </row>
    <row r="655" spans="1:10" ht="15" customHeight="1" x14ac:dyDescent="0.25">
      <c r="A655" s="560"/>
      <c r="B655" s="728"/>
      <c r="C655" s="515" t="s">
        <v>1860</v>
      </c>
      <c r="D655" s="539"/>
      <c r="E655" s="618"/>
      <c r="F655" s="168"/>
      <c r="G655" s="168"/>
      <c r="H655" s="168"/>
      <c r="I655" s="168"/>
      <c r="J655" s="730" t="s">
        <v>1861</v>
      </c>
    </row>
    <row r="656" spans="1:10" ht="15" customHeight="1" x14ac:dyDescent="0.25">
      <c r="A656" s="560"/>
      <c r="B656" s="728"/>
      <c r="C656" s="83" t="s">
        <v>1862</v>
      </c>
      <c r="D656" s="539"/>
      <c r="E656" s="618"/>
      <c r="F656" s="168"/>
      <c r="G656" s="168"/>
      <c r="H656" s="168"/>
      <c r="I656" s="168"/>
      <c r="J656" s="735" t="s">
        <v>622</v>
      </c>
    </row>
    <row r="657" spans="1:10" ht="15" customHeight="1" x14ac:dyDescent="0.25">
      <c r="A657" s="561"/>
      <c r="B657" s="739"/>
      <c r="C657" s="563"/>
      <c r="D657" s="563"/>
      <c r="E657" s="748"/>
      <c r="F657" s="169"/>
      <c r="G657" s="169"/>
      <c r="H657" s="169"/>
      <c r="I657" s="169"/>
      <c r="J657" s="565"/>
    </row>
    <row r="658" spans="1:10" ht="15" customHeight="1" x14ac:dyDescent="0.25">
      <c r="A658" s="557"/>
      <c r="B658" s="727"/>
      <c r="C658" s="558"/>
      <c r="D658" s="558"/>
      <c r="E658" s="613"/>
      <c r="F658" s="167"/>
      <c r="G658" s="167"/>
      <c r="H658" s="167"/>
      <c r="I658" s="167"/>
      <c r="J658" s="559"/>
    </row>
    <row r="659" spans="1:10" ht="15" customHeight="1" x14ac:dyDescent="0.25">
      <c r="A659" s="560"/>
      <c r="B659" s="728" t="s">
        <v>1863</v>
      </c>
      <c r="C659" s="539" t="s">
        <v>1864</v>
      </c>
      <c r="D659" s="539"/>
      <c r="E659" s="618"/>
      <c r="F659" s="168"/>
      <c r="G659" s="168"/>
      <c r="H659" s="849" t="s">
        <v>1865</v>
      </c>
      <c r="I659" s="168"/>
      <c r="J659" s="556" t="s">
        <v>1866</v>
      </c>
    </row>
    <row r="660" spans="1:10" ht="15" customHeight="1" x14ac:dyDescent="0.25">
      <c r="A660" s="560"/>
      <c r="B660" s="728" t="s">
        <v>66</v>
      </c>
      <c r="C660" s="539" t="s">
        <v>1867</v>
      </c>
      <c r="D660" s="560" t="s">
        <v>14</v>
      </c>
      <c r="E660" s="618">
        <v>960000</v>
      </c>
      <c r="F660" s="168"/>
      <c r="G660" s="168"/>
      <c r="H660" s="834">
        <v>558000</v>
      </c>
      <c r="I660" s="834">
        <v>558000</v>
      </c>
      <c r="J660" s="556" t="s">
        <v>1868</v>
      </c>
    </row>
    <row r="661" spans="1:10" ht="15" customHeight="1" x14ac:dyDescent="0.25">
      <c r="A661" s="560"/>
      <c r="B661" s="728"/>
      <c r="C661" s="539" t="s">
        <v>1869</v>
      </c>
      <c r="D661" s="560" t="s">
        <v>18</v>
      </c>
      <c r="E661" s="618">
        <v>1108000</v>
      </c>
      <c r="F661" s="168"/>
      <c r="G661" s="168"/>
      <c r="H661" s="834">
        <v>618000</v>
      </c>
      <c r="I661" s="834">
        <v>618000</v>
      </c>
      <c r="J661" s="556" t="s">
        <v>1870</v>
      </c>
    </row>
    <row r="662" spans="1:10" ht="15" customHeight="1" x14ac:dyDescent="0.25">
      <c r="A662" s="560"/>
      <c r="B662" s="728"/>
      <c r="C662" s="83" t="s">
        <v>1871</v>
      </c>
      <c r="D662" s="560" t="s">
        <v>24</v>
      </c>
      <c r="E662" s="618">
        <v>2400000</v>
      </c>
      <c r="F662" s="168"/>
      <c r="G662" s="168"/>
      <c r="H662" s="834">
        <v>1138000</v>
      </c>
      <c r="I662" s="834">
        <v>1138000</v>
      </c>
      <c r="J662" s="556" t="s">
        <v>1872</v>
      </c>
    </row>
    <row r="663" spans="1:10" ht="15" customHeight="1" x14ac:dyDescent="0.25">
      <c r="A663" s="560"/>
      <c r="B663" s="728"/>
      <c r="C663" s="83" t="s">
        <v>1873</v>
      </c>
      <c r="D663" s="539"/>
      <c r="E663" s="618"/>
      <c r="F663" s="168"/>
      <c r="G663" s="168"/>
      <c r="H663" s="730"/>
      <c r="I663" s="556"/>
      <c r="J663" s="556" t="s">
        <v>1874</v>
      </c>
    </row>
    <row r="664" spans="1:10" ht="15" customHeight="1" x14ac:dyDescent="0.25">
      <c r="A664" s="560"/>
      <c r="B664" s="728"/>
      <c r="C664" s="539"/>
      <c r="D664" s="539"/>
      <c r="E664" s="618"/>
      <c r="F664" s="168"/>
      <c r="G664" s="168"/>
      <c r="H664" s="730" t="s">
        <v>1875</v>
      </c>
      <c r="I664" s="556"/>
      <c r="J664" s="556" t="s">
        <v>1876</v>
      </c>
    </row>
    <row r="665" spans="1:10" ht="15" customHeight="1" x14ac:dyDescent="0.25">
      <c r="A665" s="560"/>
      <c r="B665" s="728"/>
      <c r="C665" s="529" t="s">
        <v>1877</v>
      </c>
      <c r="D665" s="539"/>
      <c r="E665" s="618"/>
      <c r="F665" s="168"/>
      <c r="G665" s="168"/>
      <c r="H665" s="834">
        <v>528000</v>
      </c>
      <c r="I665" s="834">
        <v>528000</v>
      </c>
      <c r="J665" s="556" t="s">
        <v>1878</v>
      </c>
    </row>
    <row r="666" spans="1:10" ht="15" customHeight="1" x14ac:dyDescent="0.25">
      <c r="A666" s="560"/>
      <c r="B666" s="728"/>
      <c r="C666" s="539" t="s">
        <v>1879</v>
      </c>
      <c r="D666" s="539"/>
      <c r="E666" s="618"/>
      <c r="F666" s="168"/>
      <c r="G666" s="168"/>
      <c r="H666" s="834">
        <v>598000</v>
      </c>
      <c r="I666" s="834">
        <v>598000</v>
      </c>
      <c r="J666" s="556" t="s">
        <v>1880</v>
      </c>
    </row>
    <row r="667" spans="1:10" ht="15" customHeight="1" x14ac:dyDescent="0.25">
      <c r="A667" s="560"/>
      <c r="B667" s="728"/>
      <c r="C667" s="75" t="s">
        <v>1881</v>
      </c>
      <c r="D667" s="539"/>
      <c r="E667" s="618"/>
      <c r="F667" s="168"/>
      <c r="G667" s="168"/>
      <c r="H667" s="834">
        <v>1108000</v>
      </c>
      <c r="I667" s="834">
        <v>1108000</v>
      </c>
      <c r="J667" s="556" t="s">
        <v>1882</v>
      </c>
    </row>
    <row r="668" spans="1:10" ht="15" customHeight="1" x14ac:dyDescent="0.25">
      <c r="A668" s="560"/>
      <c r="B668" s="728"/>
      <c r="C668" s="539"/>
      <c r="D668" s="539"/>
      <c r="E668" s="618"/>
      <c r="F668" s="168"/>
      <c r="G668" s="168"/>
      <c r="H668" s="168"/>
      <c r="I668" s="168"/>
      <c r="J668" s="730" t="s">
        <v>1883</v>
      </c>
    </row>
    <row r="669" spans="1:10" ht="15" customHeight="1" x14ac:dyDescent="0.25">
      <c r="A669" s="560"/>
      <c r="B669" s="728"/>
      <c r="C669" s="539"/>
      <c r="D669" s="539"/>
      <c r="E669" s="618"/>
      <c r="F669" s="168"/>
      <c r="G669" s="168"/>
      <c r="H669" s="168"/>
      <c r="I669" s="168"/>
      <c r="J669" s="740"/>
    </row>
    <row r="670" spans="1:10" ht="15" customHeight="1" x14ac:dyDescent="0.25">
      <c r="A670" s="561"/>
      <c r="B670" s="739"/>
      <c r="C670" s="563"/>
      <c r="D670" s="563"/>
      <c r="E670" s="748"/>
      <c r="F670" s="169"/>
      <c r="G670" s="169"/>
      <c r="H670" s="169"/>
      <c r="I670" s="169"/>
      <c r="J670" s="565"/>
    </row>
  </sheetData>
  <mergeCells count="10">
    <mergeCell ref="J3:J6"/>
    <mergeCell ref="F4:I4"/>
    <mergeCell ref="F5:G5"/>
    <mergeCell ref="H5:I5"/>
    <mergeCell ref="B1:I1"/>
    <mergeCell ref="A3:A6"/>
    <mergeCell ref="B3:B6"/>
    <mergeCell ref="C3:C6"/>
    <mergeCell ref="D3:D6"/>
    <mergeCell ref="F3:I3"/>
  </mergeCells>
  <hyperlinks>
    <hyperlink ref="C138" r:id="rId1"/>
    <hyperlink ref="C144" r:id="rId2"/>
    <hyperlink ref="C145" r:id="rId3"/>
    <hyperlink ref="C72" r:id="rId4"/>
    <hyperlink ref="C154" r:id="rId5"/>
    <hyperlink ref="C155" r:id="rId6"/>
    <hyperlink ref="C82" r:id="rId7" display="reservasion@atletcentury.com"/>
    <hyperlink ref="C13" r:id="rId8"/>
    <hyperlink ref="C14" r:id="rId9"/>
    <hyperlink ref="C25" r:id="rId10"/>
    <hyperlink ref="C26" r:id="rId11"/>
    <hyperlink ref="C316" r:id="rId12"/>
    <hyperlink ref="C317" r:id="rId13"/>
    <hyperlink ref="C139" r:id="rId14"/>
    <hyperlink ref="C146" r:id="rId15"/>
    <hyperlink ref="C163" r:id="rId16"/>
    <hyperlink ref="C343" r:id="rId17"/>
    <hyperlink ref="C355" r:id="rId18"/>
    <hyperlink ref="C356" r:id="rId19"/>
    <hyperlink ref="C642" r:id="rId20"/>
    <hyperlink ref="C227" r:id="rId21"/>
    <hyperlink ref="C653" r:id="rId22"/>
    <hyperlink ref="C493" r:id="rId23"/>
    <hyperlink ref="C230" r:id="rId24"/>
    <hyperlink ref="C74" r:id="rId25"/>
    <hyperlink ref="C196" r:id="rId26"/>
    <hyperlink ref="C382" r:id="rId27"/>
    <hyperlink ref="C175" r:id="rId28"/>
    <hyperlink ref="C174" r:id="rId29"/>
    <hyperlink ref="C164" r:id="rId30"/>
    <hyperlink ref="C322" r:id="rId31"/>
    <hyperlink ref="C323" r:id="rId32"/>
    <hyperlink ref="C334" r:id="rId33"/>
    <hyperlink ref="C330" r:id="rId34"/>
    <hyperlink ref="C80" r:id="rId35"/>
    <hyperlink ref="C81" r:id="rId36"/>
    <hyperlink ref="C83" r:id="rId37" display="mailto:reservation@atletcentury.com"/>
    <hyperlink ref="C101" r:id="rId38"/>
    <hyperlink ref="C104" r:id="rId39"/>
    <hyperlink ref="C95" r:id="rId40"/>
    <hyperlink ref="C94" r:id="rId41"/>
    <hyperlink ref="C656" r:id="rId42"/>
    <hyperlink ref="C618" r:id="rId43"/>
    <hyperlink ref="C620" r:id="rId44"/>
    <hyperlink ref="C534" r:id="rId45"/>
    <hyperlink ref="C535" r:id="rId46"/>
    <hyperlink ref="C543" r:id="rId47"/>
    <hyperlink ref="C553" r:id="rId48"/>
    <hyperlink ref="C564" r:id="rId49"/>
    <hyperlink ref="C575" r:id="rId50"/>
    <hyperlink ref="C342" r:id="rId51"/>
    <hyperlink ref="C447" r:id="rId52"/>
    <hyperlink ref="C448" r:id="rId53"/>
    <hyperlink ref="C459" r:id="rId54"/>
    <hyperlink ref="C460" r:id="rId55"/>
    <hyperlink ref="C471" r:id="rId56"/>
    <hyperlink ref="C472" r:id="rId57"/>
    <hyperlink ref="C483" r:id="rId58"/>
    <hyperlink ref="C484" r:id="rId59"/>
    <hyperlink ref="C364" r:id="rId60"/>
    <hyperlink ref="C245" r:id="rId61"/>
    <hyperlink ref="C246" r:id="rId62"/>
    <hyperlink ref="C373" r:id="rId63"/>
    <hyperlink ref="C376" r:id="rId64"/>
    <hyperlink ref="C585" r:id="rId65"/>
    <hyperlink ref="C586" r:id="rId66"/>
    <hyperlink ref="C662" r:id="rId67"/>
    <hyperlink ref="C663" r:id="rId68"/>
    <hyperlink ref="C667" r:id="rId69"/>
    <hyperlink ref="C238" r:id="rId70" display="mailto:tia@legrandeurhotels.com"/>
    <hyperlink ref="C389" r:id="rId71"/>
    <hyperlink ref="C397" r:id="rId72"/>
    <hyperlink ref="C645" r:id="rId73"/>
    <hyperlink ref="C600" r:id="rId74"/>
    <hyperlink ref="C524" r:id="rId75"/>
    <hyperlink ref="C29" r:id="rId76"/>
    <hyperlink ref="C17" r:id="rId77"/>
    <hyperlink ref="C255" r:id="rId78"/>
    <hyperlink ref="C256" r:id="rId79"/>
    <hyperlink ref="C260" r:id="rId80"/>
    <hyperlink ref="C406" r:id="rId81"/>
    <hyperlink ref="C407" r:id="rId82"/>
    <hyperlink ref="C415" r:id="rId83"/>
    <hyperlink ref="C420" r:id="rId84"/>
    <hyperlink ref="C416" r:id="rId85"/>
    <hyperlink ref="C41" r:id="rId86"/>
    <hyperlink ref="C55" r:id="rId87"/>
    <hyperlink ref="C52" r:id="rId88"/>
    <hyperlink ref="C629" r:id="rId89"/>
    <hyperlink ref="C630" r:id="rId90"/>
    <hyperlink ref="C296" r:id="rId91"/>
    <hyperlink ref="C300" r:id="rId92"/>
    <hyperlink ref="C187" r:id="rId93"/>
    <hyperlink ref="C62" r:id="rId94"/>
    <hyperlink ref="C63" r:id="rId95"/>
    <hyperlink ref="C111" r:id="rId96"/>
    <hyperlink ref="C110" r:id="rId97"/>
    <hyperlink ref="C118" r:id="rId98"/>
    <hyperlink ref="C117" r:id="rId99"/>
    <hyperlink ref="C124" r:id="rId100"/>
    <hyperlink ref="C125" r:id="rId101"/>
    <hyperlink ref="C132" r:id="rId102"/>
    <hyperlink ref="C131" r:id="rId103"/>
    <hyperlink ref="C203" r:id="rId104"/>
    <hyperlink ref="C425" r:id="rId105"/>
    <hyperlink ref="C305" r:id="rId106"/>
    <hyperlink ref="C306" r:id="rId107"/>
    <hyperlink ref="C436" r:id="rId108"/>
    <hyperlink ref="C440" r:id="rId109" display="mailto:itsiai@swiss-belhotel.com"/>
    <hyperlink ref="C210" r:id="rId110"/>
    <hyperlink ref="C213" r:id="rId111"/>
  </hyperlinks>
  <pageMargins left="0.7" right="0.7" top="0.75" bottom="0.75" header="0.3" footer="0.3"/>
  <pageSetup orientation="portrait" verticalDpi="0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opLeftCell="A772" zoomScale="70" zoomScaleNormal="70" workbookViewId="0">
      <selection activeCell="B693" sqref="B693"/>
    </sheetView>
  </sheetViews>
  <sheetFormatPr defaultRowHeight="14.25" x14ac:dyDescent="0.2"/>
  <cols>
    <col min="1" max="1" width="4" style="141" bestFit="1" customWidth="1"/>
    <col min="2" max="2" width="44.28515625" style="141" bestFit="1" customWidth="1"/>
    <col min="3" max="3" width="47.140625" style="141" bestFit="1" customWidth="1"/>
    <col min="4" max="4" width="39.140625" style="141" bestFit="1" customWidth="1"/>
    <col min="5" max="5" width="12.7109375" style="141" bestFit="1" customWidth="1"/>
    <col min="6" max="6" width="13.140625" style="141" customWidth="1"/>
    <col min="7" max="7" width="14" style="141" customWidth="1"/>
    <col min="8" max="9" width="12.7109375" style="141" bestFit="1" customWidth="1"/>
    <col min="10" max="10" width="107.140625" style="141" bestFit="1" customWidth="1"/>
    <col min="11" max="11" width="12.42578125" style="934" bestFit="1" customWidth="1"/>
    <col min="12" max="16384" width="9.140625" style="141"/>
  </cols>
  <sheetData>
    <row r="1" spans="1:11" s="512" customFormat="1" ht="39" customHeight="1" x14ac:dyDescent="0.2">
      <c r="A1" s="513"/>
      <c r="B1" s="1153" t="s">
        <v>1885</v>
      </c>
      <c r="C1" s="1153"/>
      <c r="D1" s="1153"/>
      <c r="E1" s="1153"/>
      <c r="F1" s="1153"/>
      <c r="G1" s="1153"/>
      <c r="H1" s="1153"/>
      <c r="I1" s="1153"/>
      <c r="K1" s="853"/>
    </row>
    <row r="2" spans="1:11" s="512" customFormat="1" ht="15" customHeight="1" x14ac:dyDescent="0.25">
      <c r="A2" s="513"/>
      <c r="B2" s="725"/>
      <c r="C2" s="515"/>
      <c r="D2" s="515"/>
      <c r="E2" s="599"/>
      <c r="F2" s="11"/>
      <c r="G2" s="11"/>
      <c r="H2" s="11"/>
      <c r="I2" s="11"/>
      <c r="K2" s="853"/>
    </row>
    <row r="3" spans="1:11" s="512" customFormat="1" ht="15" customHeight="1" x14ac:dyDescent="0.25">
      <c r="A3" s="1154" t="s">
        <v>1036</v>
      </c>
      <c r="B3" s="1157" t="s">
        <v>1</v>
      </c>
      <c r="C3" s="1154" t="s">
        <v>2</v>
      </c>
      <c r="D3" s="1154" t="s">
        <v>3</v>
      </c>
      <c r="E3" s="601"/>
      <c r="F3" s="1151" t="s">
        <v>120</v>
      </c>
      <c r="G3" s="1151"/>
      <c r="H3" s="1151"/>
      <c r="I3" s="1151"/>
      <c r="J3" s="1148" t="s">
        <v>4</v>
      </c>
      <c r="K3" s="853"/>
    </row>
    <row r="4" spans="1:11" s="512" customFormat="1" ht="15" customHeight="1" x14ac:dyDescent="0.25">
      <c r="A4" s="1155"/>
      <c r="B4" s="1158"/>
      <c r="C4" s="1155"/>
      <c r="D4" s="1155"/>
      <c r="E4" s="602" t="s">
        <v>5</v>
      </c>
      <c r="F4" s="1151" t="s">
        <v>6</v>
      </c>
      <c r="G4" s="1151"/>
      <c r="H4" s="1151"/>
      <c r="I4" s="1151"/>
      <c r="J4" s="1149"/>
      <c r="K4" s="853"/>
    </row>
    <row r="5" spans="1:11" s="512" customFormat="1" ht="15" customHeight="1" x14ac:dyDescent="0.25">
      <c r="A5" s="1155"/>
      <c r="B5" s="1158"/>
      <c r="C5" s="1155"/>
      <c r="D5" s="1155"/>
      <c r="E5" s="602"/>
      <c r="F5" s="1152" t="s">
        <v>176</v>
      </c>
      <c r="G5" s="1152"/>
      <c r="H5" s="1151" t="s">
        <v>8</v>
      </c>
      <c r="I5" s="1151"/>
      <c r="J5" s="1149"/>
      <c r="K5" s="853"/>
    </row>
    <row r="6" spans="1:11" s="512" customFormat="1" ht="15" customHeight="1" x14ac:dyDescent="0.25">
      <c r="A6" s="1156"/>
      <c r="B6" s="1159"/>
      <c r="C6" s="1156"/>
      <c r="D6" s="1156"/>
      <c r="E6" s="603"/>
      <c r="F6" s="16" t="s">
        <v>9</v>
      </c>
      <c r="G6" s="722" t="s">
        <v>10</v>
      </c>
      <c r="H6" s="18" t="s">
        <v>9</v>
      </c>
      <c r="I6" s="19" t="s">
        <v>10</v>
      </c>
      <c r="J6" s="1150"/>
      <c r="K6" s="853"/>
    </row>
    <row r="7" spans="1:11" s="512" customFormat="1" ht="15" customHeight="1" x14ac:dyDescent="0.2">
      <c r="A7" s="560"/>
      <c r="B7" s="726" t="s">
        <v>1886</v>
      </c>
      <c r="C7" s="22"/>
      <c r="D7" s="539"/>
      <c r="E7" s="608"/>
      <c r="F7" s="271"/>
      <c r="G7" s="271"/>
      <c r="H7" s="271"/>
      <c r="I7" s="25"/>
      <c r="J7" s="611"/>
      <c r="K7" s="853"/>
    </row>
    <row r="8" spans="1:11" s="512" customFormat="1" ht="15" customHeight="1" x14ac:dyDescent="0.25">
      <c r="A8" s="557"/>
      <c r="B8" s="727"/>
      <c r="C8" s="558"/>
      <c r="D8" s="558"/>
      <c r="E8" s="613"/>
      <c r="F8" s="167"/>
      <c r="G8" s="167"/>
      <c r="H8" s="167"/>
      <c r="I8" s="167"/>
      <c r="J8" s="559"/>
      <c r="K8" s="853"/>
    </row>
    <row r="9" spans="1:11" s="512" customFormat="1" ht="15" customHeight="1" x14ac:dyDescent="0.25">
      <c r="A9" s="737"/>
      <c r="B9" s="728" t="s">
        <v>1887</v>
      </c>
      <c r="C9" s="539" t="s">
        <v>1888</v>
      </c>
      <c r="D9" s="560" t="s">
        <v>14</v>
      </c>
      <c r="E9" s="854">
        <v>1400000</v>
      </c>
      <c r="F9" s="855"/>
      <c r="G9" s="855"/>
      <c r="H9" s="40">
        <v>970000</v>
      </c>
      <c r="I9" s="40">
        <v>970000</v>
      </c>
      <c r="J9" s="556" t="s">
        <v>732</v>
      </c>
      <c r="K9" s="853"/>
    </row>
    <row r="10" spans="1:11" s="512" customFormat="1" ht="15" customHeight="1" x14ac:dyDescent="0.25">
      <c r="A10" s="560"/>
      <c r="B10" s="728" t="s">
        <v>16</v>
      </c>
      <c r="C10" s="539" t="s">
        <v>1889</v>
      </c>
      <c r="D10" s="102" t="s">
        <v>225</v>
      </c>
      <c r="E10" s="856"/>
      <c r="F10" s="855"/>
      <c r="G10" s="855"/>
      <c r="H10" s="40">
        <v>970000</v>
      </c>
      <c r="I10" s="40">
        <v>970000</v>
      </c>
      <c r="J10" s="556" t="s">
        <v>736</v>
      </c>
      <c r="K10" s="853"/>
    </row>
    <row r="11" spans="1:11" s="512" customFormat="1" ht="15" customHeight="1" x14ac:dyDescent="0.2">
      <c r="A11" s="560"/>
      <c r="B11" s="815"/>
      <c r="C11" s="539" t="s">
        <v>1890</v>
      </c>
      <c r="D11" s="560" t="s">
        <v>1891</v>
      </c>
      <c r="E11" s="854">
        <v>1600000</v>
      </c>
      <c r="F11" s="855"/>
      <c r="G11" s="855"/>
      <c r="H11" s="40">
        <v>1170000</v>
      </c>
      <c r="I11" s="40">
        <v>1170000</v>
      </c>
      <c r="J11" s="556" t="s">
        <v>738</v>
      </c>
      <c r="K11" s="853"/>
    </row>
    <row r="12" spans="1:11" s="512" customFormat="1" ht="15" customHeight="1" x14ac:dyDescent="0.25">
      <c r="A12" s="560"/>
      <c r="B12" s="728"/>
      <c r="C12" s="539" t="s">
        <v>1892</v>
      </c>
      <c r="D12" s="560" t="s">
        <v>1893</v>
      </c>
      <c r="E12" s="856"/>
      <c r="F12" s="720"/>
      <c r="G12" s="720"/>
      <c r="H12" s="40"/>
      <c r="I12" s="40"/>
      <c r="J12" s="556" t="s">
        <v>1578</v>
      </c>
      <c r="K12" s="853"/>
    </row>
    <row r="13" spans="1:11" s="512" customFormat="1" ht="15" customHeight="1" x14ac:dyDescent="0.25">
      <c r="A13" s="560"/>
      <c r="B13" s="728"/>
      <c r="C13" s="539" t="s">
        <v>1894</v>
      </c>
      <c r="D13" s="560" t="s">
        <v>1895</v>
      </c>
      <c r="E13" s="854">
        <v>1970000</v>
      </c>
      <c r="F13" s="720"/>
      <c r="G13" s="720"/>
      <c r="H13" s="40">
        <v>1690000</v>
      </c>
      <c r="I13" s="40">
        <v>1690000</v>
      </c>
      <c r="J13" s="556" t="s">
        <v>746</v>
      </c>
      <c r="K13" s="853"/>
    </row>
    <row r="14" spans="1:11" s="512" customFormat="1" ht="15" customHeight="1" x14ac:dyDescent="0.25">
      <c r="A14" s="560"/>
      <c r="B14" s="728"/>
      <c r="C14" s="22" t="s">
        <v>1896</v>
      </c>
      <c r="D14" s="560"/>
      <c r="E14" s="746" t="s">
        <v>181</v>
      </c>
      <c r="F14" s="168"/>
      <c r="G14" s="168"/>
      <c r="H14" s="168"/>
      <c r="I14" s="168"/>
      <c r="J14" s="556" t="s">
        <v>1897</v>
      </c>
      <c r="K14" s="853"/>
    </row>
    <row r="15" spans="1:11" s="512" customFormat="1" ht="15" customHeight="1" x14ac:dyDescent="0.25">
      <c r="A15" s="560"/>
      <c r="B15" s="728"/>
      <c r="C15" s="22"/>
      <c r="D15" s="560"/>
      <c r="E15" s="616"/>
      <c r="F15" s="168"/>
      <c r="G15" s="168"/>
      <c r="H15" s="168"/>
      <c r="I15" s="168"/>
      <c r="J15" s="556" t="s">
        <v>1898</v>
      </c>
      <c r="K15" s="853"/>
    </row>
    <row r="16" spans="1:11" s="512" customFormat="1" ht="15" customHeight="1" x14ac:dyDescent="0.25">
      <c r="A16" s="560"/>
      <c r="B16" s="728"/>
      <c r="C16" s="22"/>
      <c r="D16" s="560"/>
      <c r="E16" s="616"/>
      <c r="F16" s="168"/>
      <c r="G16" s="168"/>
      <c r="H16" s="168"/>
      <c r="I16" s="168"/>
      <c r="J16" s="556" t="s">
        <v>747</v>
      </c>
      <c r="K16" s="853"/>
    </row>
    <row r="17" spans="1:12" s="512" customFormat="1" ht="15" customHeight="1" x14ac:dyDescent="0.25">
      <c r="A17" s="560"/>
      <c r="B17" s="728"/>
      <c r="C17" s="22"/>
      <c r="D17" s="560"/>
      <c r="E17" s="616"/>
      <c r="F17" s="168"/>
      <c r="G17" s="168"/>
      <c r="H17" s="168"/>
      <c r="I17" s="168"/>
      <c r="J17" s="556" t="s">
        <v>1486</v>
      </c>
      <c r="K17" s="853"/>
    </row>
    <row r="18" spans="1:12" s="512" customFormat="1" ht="15" customHeight="1" x14ac:dyDescent="0.25">
      <c r="A18" s="560"/>
      <c r="B18" s="728"/>
      <c r="C18" s="22"/>
      <c r="D18" s="560"/>
      <c r="E18" s="616"/>
      <c r="F18" s="168"/>
      <c r="G18" s="168"/>
      <c r="H18" s="168"/>
      <c r="I18" s="168"/>
      <c r="J18" s="556" t="s">
        <v>1487</v>
      </c>
      <c r="K18" s="853"/>
    </row>
    <row r="19" spans="1:12" s="512" customFormat="1" ht="15" customHeight="1" x14ac:dyDescent="0.25">
      <c r="A19" s="560"/>
      <c r="B19" s="728"/>
      <c r="C19" s="22"/>
      <c r="D19" s="560"/>
      <c r="E19" s="616"/>
      <c r="F19" s="168"/>
      <c r="G19" s="168"/>
      <c r="H19" s="168"/>
      <c r="I19" s="168"/>
      <c r="J19" s="730" t="s">
        <v>1437</v>
      </c>
      <c r="K19" s="853"/>
    </row>
    <row r="20" spans="1:12" s="512" customFormat="1" ht="15" customHeight="1" x14ac:dyDescent="0.25">
      <c r="A20" s="560"/>
      <c r="B20" s="728"/>
      <c r="C20" s="22"/>
      <c r="D20" s="560"/>
      <c r="E20" s="616"/>
      <c r="F20" s="168"/>
      <c r="G20" s="168"/>
      <c r="H20" s="168"/>
      <c r="I20" s="168"/>
      <c r="J20" s="735" t="s">
        <v>1579</v>
      </c>
      <c r="K20" s="853">
        <v>788000</v>
      </c>
      <c r="L20" s="512">
        <f>K20*21%+K20</f>
        <v>953480</v>
      </c>
    </row>
    <row r="21" spans="1:12" s="512" customFormat="1" ht="15" customHeight="1" x14ac:dyDescent="0.25">
      <c r="A21" s="561"/>
      <c r="B21" s="739"/>
      <c r="C21" s="563"/>
      <c r="D21" s="561"/>
      <c r="E21" s="781"/>
      <c r="F21" s="169"/>
      <c r="G21" s="169"/>
      <c r="H21" s="169"/>
      <c r="I21" s="169"/>
      <c r="J21" s="565"/>
      <c r="K21" s="853"/>
    </row>
    <row r="22" spans="1:12" s="512" customFormat="1" ht="15" customHeight="1" x14ac:dyDescent="0.25">
      <c r="A22" s="557"/>
      <c r="B22" s="727"/>
      <c r="C22" s="558"/>
      <c r="D22" s="557"/>
      <c r="E22" s="627"/>
      <c r="F22" s="167"/>
      <c r="G22" s="167"/>
      <c r="H22" s="167"/>
      <c r="I22" s="167"/>
      <c r="J22" s="559"/>
      <c r="K22" s="853"/>
    </row>
    <row r="23" spans="1:12" s="512" customFormat="1" ht="15" customHeight="1" x14ac:dyDescent="0.25">
      <c r="A23" s="560"/>
      <c r="B23" s="728" t="s">
        <v>1899</v>
      </c>
      <c r="C23" s="180" t="s">
        <v>1900</v>
      </c>
      <c r="D23" s="857" t="s">
        <v>1901</v>
      </c>
      <c r="E23" s="858"/>
      <c r="F23" s="168"/>
      <c r="G23" s="168"/>
      <c r="H23" s="168"/>
      <c r="I23" s="168"/>
      <c r="J23" s="556" t="s">
        <v>732</v>
      </c>
      <c r="K23" s="853"/>
    </row>
    <row r="24" spans="1:12" s="512" customFormat="1" ht="15" customHeight="1" x14ac:dyDescent="0.25">
      <c r="A24" s="560"/>
      <c r="B24" s="728" t="s">
        <v>1902</v>
      </c>
      <c r="C24" s="180" t="s">
        <v>1903</v>
      </c>
      <c r="D24" s="222" t="s">
        <v>14</v>
      </c>
      <c r="E24" s="859">
        <v>1320000</v>
      </c>
      <c r="F24" s="168"/>
      <c r="G24" s="168"/>
      <c r="H24" s="860">
        <v>698000</v>
      </c>
      <c r="I24" s="860">
        <v>698000</v>
      </c>
      <c r="J24" s="556" t="s">
        <v>736</v>
      </c>
      <c r="K24" s="853"/>
    </row>
    <row r="25" spans="1:12" s="512" customFormat="1" ht="15" customHeight="1" x14ac:dyDescent="0.25">
      <c r="A25" s="560"/>
      <c r="B25" s="728" t="s">
        <v>16</v>
      </c>
      <c r="C25" s="1" t="s">
        <v>1904</v>
      </c>
      <c r="D25" s="222" t="s">
        <v>225</v>
      </c>
      <c r="E25" s="859">
        <v>1440500</v>
      </c>
      <c r="F25" s="168"/>
      <c r="G25" s="168"/>
      <c r="H25" s="860">
        <v>748000</v>
      </c>
      <c r="I25" s="860">
        <v>748000</v>
      </c>
      <c r="J25" s="556" t="s">
        <v>738</v>
      </c>
      <c r="K25" s="853"/>
    </row>
    <row r="26" spans="1:12" s="512" customFormat="1" ht="15" customHeight="1" x14ac:dyDescent="0.25">
      <c r="A26" s="560"/>
      <c r="B26" s="728"/>
      <c r="C26" s="1" t="s">
        <v>1905</v>
      </c>
      <c r="D26" s="146" t="s">
        <v>391</v>
      </c>
      <c r="E26" s="859">
        <v>1650000</v>
      </c>
      <c r="F26" s="168"/>
      <c r="G26" s="168"/>
      <c r="H26" s="860">
        <v>818000</v>
      </c>
      <c r="I26" s="860">
        <v>818000</v>
      </c>
      <c r="J26" s="556" t="s">
        <v>746</v>
      </c>
      <c r="K26" s="853"/>
    </row>
    <row r="27" spans="1:12" s="512" customFormat="1" ht="15" customHeight="1" x14ac:dyDescent="0.25">
      <c r="A27" s="560"/>
      <c r="B27" s="728"/>
      <c r="C27" s="180"/>
      <c r="D27" s="146" t="s">
        <v>32</v>
      </c>
      <c r="E27" s="859">
        <v>3125000</v>
      </c>
      <c r="F27" s="168"/>
      <c r="G27" s="168"/>
      <c r="H27" s="860">
        <v>2508000</v>
      </c>
      <c r="I27" s="860">
        <v>2508000</v>
      </c>
      <c r="J27" s="556" t="s">
        <v>1906</v>
      </c>
      <c r="K27" s="853"/>
    </row>
    <row r="28" spans="1:12" s="512" customFormat="1" ht="15" customHeight="1" x14ac:dyDescent="0.25">
      <c r="A28" s="560"/>
      <c r="B28" s="728"/>
      <c r="C28" s="180"/>
      <c r="D28" s="560" t="s">
        <v>1907</v>
      </c>
      <c r="E28" s="861">
        <v>5625000</v>
      </c>
      <c r="F28" s="168"/>
      <c r="G28" s="168"/>
      <c r="H28" s="860">
        <v>4508000</v>
      </c>
      <c r="I28" s="860">
        <v>4508000</v>
      </c>
      <c r="J28" s="556" t="s">
        <v>1486</v>
      </c>
      <c r="K28" s="853"/>
    </row>
    <row r="29" spans="1:12" s="512" customFormat="1" ht="15" customHeight="1" x14ac:dyDescent="0.25">
      <c r="A29" s="560"/>
      <c r="B29" s="728"/>
      <c r="C29" s="180"/>
      <c r="D29" s="539"/>
      <c r="E29" s="862"/>
      <c r="F29" s="168"/>
      <c r="G29" s="168"/>
      <c r="H29" s="860"/>
      <c r="I29" s="860"/>
      <c r="J29" s="556" t="s">
        <v>1487</v>
      </c>
      <c r="K29" s="853"/>
    </row>
    <row r="30" spans="1:12" s="512" customFormat="1" ht="15" customHeight="1" x14ac:dyDescent="0.25">
      <c r="A30" s="560"/>
      <c r="B30" s="728"/>
      <c r="C30" s="180"/>
      <c r="D30" s="863" t="s">
        <v>1908</v>
      </c>
      <c r="E30" s="859"/>
      <c r="F30" s="168"/>
      <c r="G30" s="168"/>
      <c r="H30" s="860"/>
      <c r="I30" s="860"/>
      <c r="J30" s="730" t="s">
        <v>1437</v>
      </c>
      <c r="K30" s="853"/>
    </row>
    <row r="31" spans="1:12" s="512" customFormat="1" ht="15" customHeight="1" x14ac:dyDescent="0.25">
      <c r="A31" s="560"/>
      <c r="B31" s="728"/>
      <c r="C31" s="180"/>
      <c r="D31" s="222" t="s">
        <v>14</v>
      </c>
      <c r="E31" s="859">
        <v>1320000</v>
      </c>
      <c r="F31" s="168"/>
      <c r="G31" s="168"/>
      <c r="H31" s="860">
        <v>748000</v>
      </c>
      <c r="I31" s="860">
        <v>748000</v>
      </c>
      <c r="J31" s="735" t="s">
        <v>1579</v>
      </c>
      <c r="K31" s="853"/>
    </row>
    <row r="32" spans="1:12" s="512" customFormat="1" ht="15" customHeight="1" x14ac:dyDescent="0.25">
      <c r="A32" s="560"/>
      <c r="B32" s="728"/>
      <c r="C32" s="539"/>
      <c r="D32" s="222" t="s">
        <v>225</v>
      </c>
      <c r="E32" s="859">
        <v>1440500</v>
      </c>
      <c r="F32" s="168"/>
      <c r="G32" s="168"/>
      <c r="H32" s="860">
        <v>798000</v>
      </c>
      <c r="I32" s="860">
        <v>798000</v>
      </c>
      <c r="J32" s="556"/>
      <c r="K32" s="853"/>
    </row>
    <row r="33" spans="1:11" s="512" customFormat="1" ht="15" customHeight="1" x14ac:dyDescent="0.25">
      <c r="A33" s="560"/>
      <c r="B33" s="728"/>
      <c r="C33" s="539"/>
      <c r="D33" s="146" t="s">
        <v>391</v>
      </c>
      <c r="E33" s="859">
        <v>1650000</v>
      </c>
      <c r="F33" s="168"/>
      <c r="G33" s="168"/>
      <c r="H33" s="860">
        <v>868000</v>
      </c>
      <c r="I33" s="860">
        <v>868000</v>
      </c>
      <c r="J33" s="556"/>
      <c r="K33" s="853"/>
    </row>
    <row r="34" spans="1:11" s="512" customFormat="1" ht="15" customHeight="1" x14ac:dyDescent="0.25">
      <c r="A34" s="560"/>
      <c r="B34" s="728"/>
      <c r="C34" s="539"/>
      <c r="D34" s="146" t="s">
        <v>32</v>
      </c>
      <c r="E34" s="859">
        <v>3125000</v>
      </c>
      <c r="F34" s="168"/>
      <c r="G34" s="168"/>
      <c r="H34" s="860">
        <v>2508000</v>
      </c>
      <c r="I34" s="860">
        <v>2508000</v>
      </c>
      <c r="J34" s="556"/>
      <c r="K34" s="853"/>
    </row>
    <row r="35" spans="1:11" s="512" customFormat="1" ht="15" customHeight="1" x14ac:dyDescent="0.25">
      <c r="A35" s="560"/>
      <c r="B35" s="728"/>
      <c r="C35" s="539"/>
      <c r="D35" s="560" t="s">
        <v>1907</v>
      </c>
      <c r="E35" s="861">
        <v>5625000</v>
      </c>
      <c r="F35" s="168"/>
      <c r="G35" s="168"/>
      <c r="H35" s="860">
        <v>4508000</v>
      </c>
      <c r="I35" s="860">
        <v>4508000</v>
      </c>
      <c r="J35" s="556"/>
      <c r="K35" s="853"/>
    </row>
    <row r="36" spans="1:11" s="512" customFormat="1" ht="15" customHeight="1" x14ac:dyDescent="0.25">
      <c r="A36" s="561"/>
      <c r="B36" s="739"/>
      <c r="C36" s="563"/>
      <c r="D36" s="561"/>
      <c r="E36" s="781"/>
      <c r="F36" s="169"/>
      <c r="G36" s="169"/>
      <c r="H36" s="169"/>
      <c r="I36" s="169"/>
      <c r="J36" s="565"/>
      <c r="K36" s="853"/>
    </row>
    <row r="37" spans="1:11" s="512" customFormat="1" ht="15" customHeight="1" x14ac:dyDescent="0.25">
      <c r="A37" s="557"/>
      <c r="B37" s="727"/>
      <c r="C37" s="199"/>
      <c r="D37" s="557"/>
      <c r="E37" s="613"/>
      <c r="F37" s="167"/>
      <c r="G37" s="167"/>
      <c r="H37" s="167"/>
      <c r="I37" s="167"/>
      <c r="J37" s="559"/>
      <c r="K37" s="853"/>
    </row>
    <row r="38" spans="1:11" s="512" customFormat="1" ht="15" customHeight="1" x14ac:dyDescent="0.25">
      <c r="A38" s="560"/>
      <c r="B38" s="728" t="s">
        <v>1909</v>
      </c>
      <c r="C38" s="216" t="s">
        <v>1910</v>
      </c>
      <c r="D38" s="146" t="s">
        <v>14</v>
      </c>
      <c r="E38" s="859">
        <v>1500000</v>
      </c>
      <c r="F38" s="168"/>
      <c r="G38" s="168"/>
      <c r="H38" s="860">
        <v>800000</v>
      </c>
      <c r="I38" s="860">
        <v>800000</v>
      </c>
      <c r="J38" s="556" t="s">
        <v>732</v>
      </c>
      <c r="K38" s="853"/>
    </row>
    <row r="39" spans="1:11" s="512" customFormat="1" ht="15" customHeight="1" x14ac:dyDescent="0.25">
      <c r="A39" s="560"/>
      <c r="B39" s="728" t="s">
        <v>16</v>
      </c>
      <c r="C39" s="216" t="s">
        <v>1911</v>
      </c>
      <c r="D39" s="146" t="s">
        <v>18</v>
      </c>
      <c r="E39" s="859">
        <v>1800000</v>
      </c>
      <c r="F39" s="168"/>
      <c r="G39" s="168"/>
      <c r="H39" s="860">
        <v>850000</v>
      </c>
      <c r="I39" s="860">
        <v>850000</v>
      </c>
      <c r="J39" s="556" t="s">
        <v>736</v>
      </c>
      <c r="K39" s="853"/>
    </row>
    <row r="40" spans="1:11" s="512" customFormat="1" ht="15" customHeight="1" x14ac:dyDescent="0.25">
      <c r="A40" s="560"/>
      <c r="B40" s="728"/>
      <c r="C40" s="83" t="s">
        <v>1912</v>
      </c>
      <c r="D40" s="146" t="s">
        <v>149</v>
      </c>
      <c r="E40" s="859">
        <v>3000000</v>
      </c>
      <c r="F40" s="168"/>
      <c r="G40" s="168"/>
      <c r="H40" s="860">
        <v>1600000</v>
      </c>
      <c r="I40" s="860">
        <v>1600000</v>
      </c>
      <c r="J40" s="556" t="s">
        <v>738</v>
      </c>
      <c r="K40" s="853"/>
    </row>
    <row r="41" spans="1:11" s="512" customFormat="1" ht="15" customHeight="1" x14ac:dyDescent="0.25">
      <c r="A41" s="560"/>
      <c r="B41" s="728"/>
      <c r="C41" s="83" t="s">
        <v>1913</v>
      </c>
      <c r="D41" s="146" t="s">
        <v>279</v>
      </c>
      <c r="E41" s="859">
        <v>11000000</v>
      </c>
      <c r="F41" s="168"/>
      <c r="G41" s="168"/>
      <c r="H41" s="860">
        <v>8000000</v>
      </c>
      <c r="I41" s="860">
        <v>8000000</v>
      </c>
      <c r="J41" s="556" t="s">
        <v>1914</v>
      </c>
      <c r="K41" s="853"/>
    </row>
    <row r="42" spans="1:11" s="512" customFormat="1" ht="15" customHeight="1" x14ac:dyDescent="0.25">
      <c r="A42" s="560"/>
      <c r="B42" s="728"/>
      <c r="C42" s="83" t="s">
        <v>1915</v>
      </c>
      <c r="D42" s="146" t="s">
        <v>522</v>
      </c>
      <c r="E42" s="859">
        <v>17000000</v>
      </c>
      <c r="F42" s="168"/>
      <c r="G42" s="168"/>
      <c r="H42" s="860">
        <v>12000000</v>
      </c>
      <c r="I42" s="860">
        <v>12000000</v>
      </c>
      <c r="J42" s="556" t="s">
        <v>1916</v>
      </c>
      <c r="K42" s="853"/>
    </row>
    <row r="43" spans="1:11" s="512" customFormat="1" ht="15" customHeight="1" x14ac:dyDescent="0.25">
      <c r="A43" s="560"/>
      <c r="B43" s="728"/>
      <c r="C43" s="22"/>
      <c r="D43" s="146" t="s">
        <v>1917</v>
      </c>
      <c r="E43" s="859">
        <v>12000000</v>
      </c>
      <c r="F43" s="168"/>
      <c r="G43" s="168"/>
      <c r="H43" s="860">
        <v>8000000</v>
      </c>
      <c r="I43" s="860">
        <v>8000000</v>
      </c>
      <c r="J43" s="556" t="s">
        <v>1486</v>
      </c>
      <c r="K43" s="853"/>
    </row>
    <row r="44" spans="1:11" s="512" customFormat="1" ht="15" customHeight="1" x14ac:dyDescent="0.25">
      <c r="A44" s="560"/>
      <c r="B44" s="728"/>
      <c r="C44" s="22"/>
      <c r="D44" s="560"/>
      <c r="E44" s="618"/>
      <c r="F44" s="168"/>
      <c r="G44" s="168"/>
      <c r="H44" s="168"/>
      <c r="I44" s="168"/>
      <c r="J44" s="556" t="s">
        <v>1918</v>
      </c>
      <c r="K44" s="853"/>
    </row>
    <row r="45" spans="1:11" s="512" customFormat="1" ht="15" customHeight="1" x14ac:dyDescent="0.25">
      <c r="A45" s="560"/>
      <c r="B45" s="728"/>
      <c r="C45" s="22"/>
      <c r="D45" s="560"/>
      <c r="E45" s="618"/>
      <c r="F45" s="168"/>
      <c r="G45" s="168"/>
      <c r="H45" s="168"/>
      <c r="I45" s="168"/>
      <c r="J45" s="730" t="s">
        <v>1919</v>
      </c>
      <c r="K45" s="853"/>
    </row>
    <row r="46" spans="1:11" s="512" customFormat="1" ht="15" customHeight="1" x14ac:dyDescent="0.25">
      <c r="A46" s="561"/>
      <c r="B46" s="739"/>
      <c r="C46" s="64"/>
      <c r="D46" s="561"/>
      <c r="E46" s="748"/>
      <c r="F46" s="169"/>
      <c r="G46" s="169"/>
      <c r="H46" s="169"/>
      <c r="I46" s="169"/>
      <c r="J46" s="565"/>
      <c r="K46" s="853"/>
    </row>
    <row r="47" spans="1:11" s="512" customFormat="1" ht="15" customHeight="1" x14ac:dyDescent="0.25">
      <c r="A47" s="557"/>
      <c r="B47" s="727"/>
      <c r="C47" s="199"/>
      <c r="D47" s="557"/>
      <c r="E47" s="613"/>
      <c r="F47" s="167"/>
      <c r="G47" s="167"/>
      <c r="H47" s="167"/>
      <c r="I47" s="167"/>
      <c r="J47" s="559"/>
      <c r="K47" s="853"/>
    </row>
    <row r="48" spans="1:11" s="512" customFormat="1" ht="15" customHeight="1" x14ac:dyDescent="0.25">
      <c r="A48" s="560"/>
      <c r="B48" s="728" t="s">
        <v>1920</v>
      </c>
      <c r="C48" s="216" t="s">
        <v>1921</v>
      </c>
      <c r="D48" s="222" t="s">
        <v>205</v>
      </c>
      <c r="E48" s="618">
        <v>1089000</v>
      </c>
      <c r="F48" s="168">
        <v>734580</v>
      </c>
      <c r="G48" s="168">
        <v>682110</v>
      </c>
      <c r="H48" s="168">
        <v>734580</v>
      </c>
      <c r="I48" s="168">
        <v>682110</v>
      </c>
      <c r="J48" s="556" t="s">
        <v>732</v>
      </c>
      <c r="K48" s="853"/>
    </row>
    <row r="49" spans="1:11" s="512" customFormat="1" ht="15" customHeight="1" x14ac:dyDescent="0.25">
      <c r="A49" s="560"/>
      <c r="B49" s="728" t="s">
        <v>16</v>
      </c>
      <c r="C49" s="216" t="s">
        <v>1922</v>
      </c>
      <c r="D49" s="222" t="s">
        <v>225</v>
      </c>
      <c r="E49" s="618">
        <v>1452000</v>
      </c>
      <c r="F49" s="168">
        <v>979440</v>
      </c>
      <c r="G49" s="168">
        <v>909480</v>
      </c>
      <c r="H49" s="168">
        <v>979440</v>
      </c>
      <c r="I49" s="168">
        <v>909480</v>
      </c>
      <c r="J49" s="556" t="s">
        <v>736</v>
      </c>
      <c r="K49" s="853"/>
    </row>
    <row r="50" spans="1:11" s="512" customFormat="1" ht="15" customHeight="1" x14ac:dyDescent="0.25">
      <c r="A50" s="560"/>
      <c r="B50" s="728"/>
      <c r="C50" s="83" t="s">
        <v>1923</v>
      </c>
      <c r="D50" s="560" t="s">
        <v>179</v>
      </c>
      <c r="E50" s="618">
        <v>2178000</v>
      </c>
      <c r="F50" s="168">
        <v>1469160</v>
      </c>
      <c r="G50" s="168">
        <v>1364220</v>
      </c>
      <c r="H50" s="168">
        <v>1469160</v>
      </c>
      <c r="I50" s="168">
        <v>1364220</v>
      </c>
      <c r="J50" s="556" t="s">
        <v>738</v>
      </c>
      <c r="K50" s="853"/>
    </row>
    <row r="51" spans="1:11" s="512" customFormat="1" ht="15" customHeight="1" x14ac:dyDescent="0.25">
      <c r="A51" s="560"/>
      <c r="B51" s="728"/>
      <c r="C51" s="83" t="s">
        <v>1924</v>
      </c>
      <c r="D51" s="560" t="s">
        <v>180</v>
      </c>
      <c r="E51" s="618">
        <v>3993000</v>
      </c>
      <c r="F51" s="168">
        <v>2693460</v>
      </c>
      <c r="G51" s="168">
        <v>2501070</v>
      </c>
      <c r="H51" s="168">
        <v>2693460</v>
      </c>
      <c r="I51" s="168">
        <v>2501070</v>
      </c>
      <c r="J51" s="556" t="s">
        <v>1486</v>
      </c>
      <c r="K51" s="853"/>
    </row>
    <row r="52" spans="1:11" s="512" customFormat="1" ht="15" customHeight="1" x14ac:dyDescent="0.25">
      <c r="A52" s="560"/>
      <c r="B52" s="728"/>
      <c r="C52" s="22"/>
      <c r="D52" s="560" t="s">
        <v>29</v>
      </c>
      <c r="E52" s="618">
        <v>450000</v>
      </c>
      <c r="F52" s="168">
        <v>350000</v>
      </c>
      <c r="G52" s="168">
        <v>350000</v>
      </c>
      <c r="H52" s="168">
        <v>350000</v>
      </c>
      <c r="I52" s="168">
        <v>350000</v>
      </c>
      <c r="J52" s="556" t="s">
        <v>1487</v>
      </c>
      <c r="K52" s="853"/>
    </row>
    <row r="53" spans="1:11" s="512" customFormat="1" ht="15" customHeight="1" x14ac:dyDescent="0.25">
      <c r="A53" s="560"/>
      <c r="B53" s="728"/>
      <c r="C53" s="22"/>
      <c r="D53" s="560"/>
      <c r="E53" s="618"/>
      <c r="F53" s="168"/>
      <c r="G53" s="168"/>
      <c r="H53" s="168"/>
      <c r="I53" s="168"/>
      <c r="J53" s="730" t="s">
        <v>1925</v>
      </c>
      <c r="K53" s="853"/>
    </row>
    <row r="54" spans="1:11" s="512" customFormat="1" ht="15" customHeight="1" x14ac:dyDescent="0.25">
      <c r="A54" s="561"/>
      <c r="B54" s="739"/>
      <c r="C54" s="64"/>
      <c r="D54" s="561"/>
      <c r="E54" s="748"/>
      <c r="F54" s="169"/>
      <c r="G54" s="169"/>
      <c r="H54" s="169"/>
      <c r="I54" s="169"/>
      <c r="J54" s="565"/>
      <c r="K54" s="853"/>
    </row>
    <row r="55" spans="1:11" s="512" customFormat="1" ht="15" customHeight="1" x14ac:dyDescent="0.25">
      <c r="A55" s="560"/>
      <c r="B55" s="728"/>
      <c r="C55" s="22"/>
      <c r="D55" s="560"/>
      <c r="E55" s="618"/>
      <c r="F55" s="168"/>
      <c r="G55" s="168"/>
      <c r="H55" s="168"/>
      <c r="I55" s="168"/>
      <c r="J55" s="556"/>
      <c r="K55" s="853"/>
    </row>
    <row r="56" spans="1:11" s="512" customFormat="1" ht="15" customHeight="1" x14ac:dyDescent="0.25">
      <c r="A56" s="560"/>
      <c r="B56" s="728" t="s">
        <v>1926</v>
      </c>
      <c r="C56" s="216" t="s">
        <v>1927</v>
      </c>
      <c r="D56" s="222" t="s">
        <v>225</v>
      </c>
      <c r="E56" s="618">
        <v>1750000</v>
      </c>
      <c r="F56" s="168"/>
      <c r="H56" s="860">
        <v>780000</v>
      </c>
      <c r="I56" s="860">
        <v>780000</v>
      </c>
      <c r="J56" s="556" t="s">
        <v>732</v>
      </c>
      <c r="K56" s="853"/>
    </row>
    <row r="57" spans="1:11" s="512" customFormat="1" ht="15" customHeight="1" x14ac:dyDescent="0.25">
      <c r="A57" s="560"/>
      <c r="B57" s="728" t="s">
        <v>16</v>
      </c>
      <c r="C57" s="216" t="s">
        <v>1928</v>
      </c>
      <c r="D57" s="560" t="s">
        <v>179</v>
      </c>
      <c r="E57" s="618">
        <v>2000000</v>
      </c>
      <c r="F57" s="168"/>
      <c r="H57" s="860">
        <v>915000</v>
      </c>
      <c r="I57" s="860">
        <v>915000</v>
      </c>
      <c r="J57" s="556" t="s">
        <v>736</v>
      </c>
      <c r="K57" s="853"/>
    </row>
    <row r="58" spans="1:11" s="512" customFormat="1" ht="15" customHeight="1" x14ac:dyDescent="0.25">
      <c r="A58" s="560"/>
      <c r="B58" s="728"/>
      <c r="C58" s="83" t="s">
        <v>1929</v>
      </c>
      <c r="D58" s="560" t="s">
        <v>149</v>
      </c>
      <c r="E58" s="618">
        <v>2600000</v>
      </c>
      <c r="F58" s="168"/>
      <c r="H58" s="860">
        <v>1300000</v>
      </c>
      <c r="I58" s="860">
        <v>1300000</v>
      </c>
      <c r="J58" s="556" t="s">
        <v>738</v>
      </c>
      <c r="K58" s="853"/>
    </row>
    <row r="59" spans="1:11" s="512" customFormat="1" ht="15" customHeight="1" x14ac:dyDescent="0.25">
      <c r="A59" s="560"/>
      <c r="B59" s="728"/>
      <c r="C59" s="83" t="s">
        <v>1930</v>
      </c>
      <c r="D59" s="560"/>
      <c r="E59" s="618"/>
      <c r="F59" s="168"/>
      <c r="G59" s="168"/>
      <c r="H59" s="168"/>
      <c r="I59" s="168"/>
      <c r="J59" s="556" t="s">
        <v>1486</v>
      </c>
      <c r="K59" s="853"/>
    </row>
    <row r="60" spans="1:11" s="512" customFormat="1" ht="15" customHeight="1" x14ac:dyDescent="0.25">
      <c r="A60" s="560"/>
      <c r="B60" s="728"/>
      <c r="C60" s="22"/>
      <c r="D60" s="560"/>
      <c r="E60" s="618"/>
      <c r="F60" s="168"/>
      <c r="G60" s="168"/>
      <c r="H60" s="168"/>
      <c r="I60" s="168"/>
      <c r="J60" s="556" t="s">
        <v>1487</v>
      </c>
      <c r="K60" s="853"/>
    </row>
    <row r="61" spans="1:11" s="512" customFormat="1" ht="15" customHeight="1" x14ac:dyDescent="0.25">
      <c r="A61" s="560"/>
      <c r="B61" s="728"/>
      <c r="C61" s="22"/>
      <c r="D61" s="560"/>
      <c r="E61" s="618"/>
      <c r="F61" s="168"/>
      <c r="G61" s="168"/>
      <c r="H61" s="168"/>
      <c r="I61" s="168"/>
      <c r="J61" s="556" t="s">
        <v>1931</v>
      </c>
      <c r="K61" s="853"/>
    </row>
    <row r="62" spans="1:11" s="512" customFormat="1" ht="15" customHeight="1" x14ac:dyDescent="0.25">
      <c r="A62" s="560"/>
      <c r="B62" s="728"/>
      <c r="C62" s="22"/>
      <c r="D62" s="560"/>
      <c r="E62" s="618"/>
      <c r="F62" s="168"/>
      <c r="G62" s="168"/>
      <c r="H62" s="168"/>
      <c r="I62" s="168"/>
      <c r="J62" s="556" t="s">
        <v>1932</v>
      </c>
      <c r="K62" s="853"/>
    </row>
    <row r="63" spans="1:11" s="512" customFormat="1" ht="15" customHeight="1" x14ac:dyDescent="0.25">
      <c r="A63" s="560"/>
      <c r="B63" s="728"/>
      <c r="C63" s="22"/>
      <c r="D63" s="560"/>
      <c r="E63" s="618"/>
      <c r="F63" s="168"/>
      <c r="G63" s="168"/>
      <c r="H63" s="168"/>
      <c r="I63" s="168"/>
      <c r="J63" s="730" t="s">
        <v>1488</v>
      </c>
      <c r="K63" s="853"/>
    </row>
    <row r="64" spans="1:11" s="512" customFormat="1" ht="15" customHeight="1" x14ac:dyDescent="0.25">
      <c r="A64" s="560"/>
      <c r="B64" s="728"/>
      <c r="C64" s="22"/>
      <c r="D64" s="560"/>
      <c r="E64" s="618"/>
      <c r="F64" s="168"/>
      <c r="G64" s="168"/>
      <c r="H64" s="168"/>
      <c r="I64" s="168"/>
      <c r="J64" s="864" t="s">
        <v>1933</v>
      </c>
      <c r="K64" s="853"/>
    </row>
    <row r="65" spans="1:11" s="512" customFormat="1" ht="15" customHeight="1" x14ac:dyDescent="0.25">
      <c r="A65" s="560"/>
      <c r="B65" s="728"/>
      <c r="C65" s="22"/>
      <c r="D65" s="560"/>
      <c r="E65" s="618"/>
      <c r="F65" s="168"/>
      <c r="G65" s="168"/>
      <c r="H65" s="168"/>
      <c r="I65" s="168"/>
      <c r="J65" s="556"/>
      <c r="K65" s="853"/>
    </row>
    <row r="66" spans="1:11" s="512" customFormat="1" ht="15" customHeight="1" x14ac:dyDescent="0.25">
      <c r="A66" s="560"/>
      <c r="B66" s="728"/>
      <c r="C66" s="22"/>
      <c r="D66" s="560"/>
      <c r="E66" s="618"/>
      <c r="F66" s="168"/>
      <c r="G66" s="168"/>
      <c r="H66" s="168"/>
      <c r="I66" s="168"/>
      <c r="J66" s="556"/>
      <c r="K66" s="853"/>
    </row>
    <row r="67" spans="1:11" s="512" customFormat="1" ht="15" customHeight="1" x14ac:dyDescent="0.25">
      <c r="A67" s="560"/>
      <c r="B67" s="728" t="s">
        <v>1934</v>
      </c>
      <c r="C67" s="160" t="s">
        <v>1506</v>
      </c>
      <c r="D67" s="560" t="s">
        <v>1507</v>
      </c>
      <c r="E67" s="618"/>
      <c r="F67" s="168"/>
      <c r="G67" s="168"/>
      <c r="H67" s="168">
        <v>739750</v>
      </c>
      <c r="I67" s="168">
        <v>739750</v>
      </c>
      <c r="J67" s="556" t="s">
        <v>732</v>
      </c>
      <c r="K67" s="853"/>
    </row>
    <row r="68" spans="1:11" s="512" customFormat="1" ht="15" customHeight="1" x14ac:dyDescent="0.25">
      <c r="A68" s="560"/>
      <c r="B68" s="728" t="s">
        <v>16</v>
      </c>
      <c r="C68" s="160" t="s">
        <v>1508</v>
      </c>
      <c r="D68" s="560"/>
      <c r="E68" s="618"/>
      <c r="F68" s="168"/>
      <c r="G68" s="168"/>
      <c r="H68" s="168"/>
      <c r="I68" s="168"/>
      <c r="J68" s="556" t="s">
        <v>736</v>
      </c>
      <c r="K68" s="853"/>
    </row>
    <row r="69" spans="1:11" s="512" customFormat="1" ht="15" customHeight="1" x14ac:dyDescent="0.25">
      <c r="A69" s="560"/>
      <c r="B69" s="728"/>
      <c r="C69" s="160" t="s">
        <v>1510</v>
      </c>
      <c r="D69" s="560"/>
      <c r="E69" s="618"/>
      <c r="F69" s="168"/>
      <c r="G69" s="168"/>
      <c r="H69" s="168"/>
      <c r="I69" s="168"/>
      <c r="J69" s="556" t="s">
        <v>738</v>
      </c>
      <c r="K69" s="853"/>
    </row>
    <row r="70" spans="1:11" s="512" customFormat="1" ht="15" customHeight="1" x14ac:dyDescent="0.25">
      <c r="A70" s="560"/>
      <c r="B70" s="728" t="s">
        <v>1935</v>
      </c>
      <c r="C70" s="160" t="s">
        <v>1512</v>
      </c>
      <c r="D70" s="560" t="s">
        <v>1507</v>
      </c>
      <c r="E70" s="618"/>
      <c r="F70" s="168"/>
      <c r="G70" s="168"/>
      <c r="H70" s="168">
        <v>662800</v>
      </c>
      <c r="I70" s="168">
        <v>740150</v>
      </c>
      <c r="J70" s="556" t="s">
        <v>1486</v>
      </c>
      <c r="K70" s="853"/>
    </row>
    <row r="71" spans="1:11" s="512" customFormat="1" ht="15" customHeight="1" x14ac:dyDescent="0.25">
      <c r="A71" s="560"/>
      <c r="B71" s="728" t="s">
        <v>16</v>
      </c>
      <c r="C71" s="160" t="s">
        <v>1513</v>
      </c>
      <c r="D71" s="560" t="s">
        <v>1936</v>
      </c>
      <c r="E71" s="618"/>
      <c r="F71" s="168"/>
      <c r="G71" s="168"/>
      <c r="H71" s="168">
        <v>732800</v>
      </c>
      <c r="I71" s="168">
        <v>810150</v>
      </c>
      <c r="J71" s="556" t="s">
        <v>1487</v>
      </c>
      <c r="K71" s="853"/>
    </row>
    <row r="72" spans="1:11" s="512" customFormat="1" ht="15" customHeight="1" x14ac:dyDescent="0.25">
      <c r="A72" s="560"/>
      <c r="B72" s="728"/>
      <c r="C72" s="75" t="s">
        <v>1514</v>
      </c>
      <c r="D72" s="560"/>
      <c r="E72" s="618"/>
      <c r="F72" s="168"/>
      <c r="G72" s="168"/>
      <c r="H72" s="168"/>
      <c r="I72" s="168"/>
      <c r="J72" s="730" t="s">
        <v>1515</v>
      </c>
      <c r="K72" s="853"/>
    </row>
    <row r="73" spans="1:11" s="512" customFormat="1" ht="15" customHeight="1" x14ac:dyDescent="0.25">
      <c r="A73" s="560"/>
      <c r="B73" s="728"/>
      <c r="C73" s="1"/>
      <c r="D73" s="560"/>
      <c r="E73" s="618"/>
      <c r="F73" s="168"/>
      <c r="G73" s="168"/>
      <c r="H73" s="168"/>
      <c r="I73" s="168"/>
      <c r="J73" s="800" t="s">
        <v>1517</v>
      </c>
      <c r="K73" s="853"/>
    </row>
    <row r="74" spans="1:11" s="512" customFormat="1" ht="15" customHeight="1" x14ac:dyDescent="0.25">
      <c r="A74" s="560"/>
      <c r="B74" s="728"/>
      <c r="C74" s="160" t="s">
        <v>1519</v>
      </c>
      <c r="D74" s="560"/>
      <c r="E74" s="618"/>
      <c r="F74" s="168"/>
      <c r="G74" s="168"/>
      <c r="H74" s="168"/>
      <c r="I74" s="168"/>
      <c r="J74" s="556"/>
      <c r="K74" s="853"/>
    </row>
    <row r="75" spans="1:11" s="512" customFormat="1" ht="15" customHeight="1" x14ac:dyDescent="0.25">
      <c r="A75" s="560"/>
      <c r="B75" s="728"/>
      <c r="C75" s="160" t="s">
        <v>1520</v>
      </c>
      <c r="D75" s="560"/>
      <c r="E75" s="618"/>
      <c r="F75" s="168"/>
      <c r="G75" s="168"/>
      <c r="H75" s="168"/>
      <c r="I75" s="168"/>
      <c r="J75" s="556"/>
      <c r="K75" s="853"/>
    </row>
    <row r="76" spans="1:11" s="512" customFormat="1" ht="15" customHeight="1" x14ac:dyDescent="0.25">
      <c r="A76" s="560"/>
      <c r="B76" s="728"/>
      <c r="C76" s="75" t="s">
        <v>1521</v>
      </c>
      <c r="D76" s="560"/>
      <c r="E76" s="618"/>
      <c r="F76" s="168"/>
      <c r="G76" s="168"/>
      <c r="H76" s="168"/>
      <c r="I76" s="168"/>
      <c r="J76" s="556"/>
      <c r="K76" s="853"/>
    </row>
    <row r="77" spans="1:11" s="512" customFormat="1" ht="15" customHeight="1" x14ac:dyDescent="0.25">
      <c r="A77" s="560"/>
      <c r="B77" s="728"/>
      <c r="C77" s="75"/>
      <c r="D77" s="560"/>
      <c r="E77" s="618"/>
      <c r="F77" s="168"/>
      <c r="G77" s="168"/>
      <c r="H77" s="168"/>
      <c r="I77" s="168"/>
      <c r="J77" s="556"/>
      <c r="K77" s="853"/>
    </row>
    <row r="78" spans="1:11" s="512" customFormat="1" ht="15" customHeight="1" x14ac:dyDescent="0.25">
      <c r="A78" s="560"/>
      <c r="B78" s="728" t="s">
        <v>1516</v>
      </c>
      <c r="C78" s="83"/>
      <c r="D78" s="222" t="s">
        <v>1507</v>
      </c>
      <c r="E78" s="616"/>
      <c r="F78" s="92"/>
      <c r="G78" s="168"/>
      <c r="H78" s="92">
        <v>826300</v>
      </c>
      <c r="I78" s="92">
        <v>826300</v>
      </c>
      <c r="J78" s="556"/>
      <c r="K78" s="853"/>
    </row>
    <row r="79" spans="1:11" s="512" customFormat="1" ht="15" customHeight="1" x14ac:dyDescent="0.25">
      <c r="A79" s="560"/>
      <c r="B79" s="728" t="s">
        <v>1937</v>
      </c>
      <c r="C79" s="83"/>
      <c r="D79" s="222" t="s">
        <v>1509</v>
      </c>
      <c r="E79" s="616"/>
      <c r="F79" s="92"/>
      <c r="G79" s="168"/>
      <c r="H79" s="92">
        <v>976300</v>
      </c>
      <c r="I79" s="92">
        <v>976300</v>
      </c>
      <c r="J79" s="556"/>
      <c r="K79" s="853"/>
    </row>
    <row r="80" spans="1:11" s="512" customFormat="1" ht="15" customHeight="1" x14ac:dyDescent="0.25">
      <c r="A80" s="560"/>
      <c r="B80" s="728" t="s">
        <v>16</v>
      </c>
      <c r="C80" s="83"/>
      <c r="D80" s="222"/>
      <c r="E80" s="616"/>
      <c r="F80" s="92"/>
      <c r="G80" s="168"/>
      <c r="H80" s="92"/>
      <c r="I80" s="168"/>
      <c r="J80" s="556"/>
      <c r="K80" s="853"/>
    </row>
    <row r="81" spans="1:11" s="512" customFormat="1" ht="15" customHeight="1" x14ac:dyDescent="0.25">
      <c r="A81" s="560"/>
      <c r="B81" s="728"/>
      <c r="C81" s="22"/>
      <c r="D81" s="560"/>
      <c r="E81" s="618"/>
      <c r="F81" s="168"/>
      <c r="G81" s="168"/>
      <c r="H81" s="168"/>
      <c r="I81" s="168"/>
      <c r="J81" s="556"/>
      <c r="K81" s="853"/>
    </row>
    <row r="82" spans="1:11" s="512" customFormat="1" ht="15" customHeight="1" x14ac:dyDescent="0.25">
      <c r="A82" s="557"/>
      <c r="B82" s="727"/>
      <c r="C82" s="199"/>
      <c r="D82" s="558"/>
      <c r="E82" s="613"/>
      <c r="F82" s="167"/>
      <c r="G82" s="167"/>
      <c r="H82" s="167"/>
      <c r="I82" s="167"/>
      <c r="J82" s="559"/>
      <c r="K82" s="853"/>
    </row>
    <row r="83" spans="1:11" s="512" customFormat="1" ht="15" customHeight="1" x14ac:dyDescent="0.25">
      <c r="A83" s="737"/>
      <c r="B83" s="728" t="s">
        <v>1938</v>
      </c>
      <c r="C83" s="539" t="s">
        <v>1939</v>
      </c>
      <c r="D83" s="222" t="s">
        <v>14</v>
      </c>
      <c r="E83" s="616">
        <v>1034550</v>
      </c>
      <c r="F83" s="92"/>
      <c r="G83" s="92"/>
      <c r="H83" s="40">
        <v>682803</v>
      </c>
      <c r="I83" s="40">
        <v>713840</v>
      </c>
      <c r="J83" s="556" t="s">
        <v>732</v>
      </c>
      <c r="K83" s="853"/>
    </row>
    <row r="84" spans="1:11" s="512" customFormat="1" ht="15" customHeight="1" x14ac:dyDescent="0.25">
      <c r="A84" s="560"/>
      <c r="B84" s="728" t="s">
        <v>66</v>
      </c>
      <c r="C84" s="539" t="s">
        <v>1940</v>
      </c>
      <c r="D84" s="222" t="s">
        <v>225</v>
      </c>
      <c r="E84" s="616">
        <v>1252350</v>
      </c>
      <c r="F84" s="92"/>
      <c r="G84" s="92"/>
      <c r="H84" s="40">
        <v>826551</v>
      </c>
      <c r="I84" s="40">
        <v>864122</v>
      </c>
      <c r="J84" s="556" t="s">
        <v>736</v>
      </c>
      <c r="K84" s="853"/>
    </row>
    <row r="85" spans="1:11" s="512" customFormat="1" ht="15" customHeight="1" x14ac:dyDescent="0.25">
      <c r="A85" s="560"/>
      <c r="B85" s="728"/>
      <c r="C85" s="539" t="s">
        <v>1941</v>
      </c>
      <c r="D85" s="560" t="s">
        <v>179</v>
      </c>
      <c r="E85" s="616">
        <v>1607145</v>
      </c>
      <c r="F85" s="92"/>
      <c r="G85" s="92"/>
      <c r="H85" s="92">
        <v>1060719</v>
      </c>
      <c r="I85" s="92">
        <v>1108934</v>
      </c>
      <c r="J85" s="556" t="s">
        <v>738</v>
      </c>
      <c r="K85" s="853"/>
    </row>
    <row r="86" spans="1:11" s="512" customFormat="1" ht="15" customHeight="1" x14ac:dyDescent="0.25">
      <c r="A86" s="560"/>
      <c r="B86" s="728"/>
      <c r="C86" s="83" t="s">
        <v>1942</v>
      </c>
      <c r="D86" s="560" t="s">
        <v>149</v>
      </c>
      <c r="E86" s="618">
        <v>2504700</v>
      </c>
      <c r="F86" s="168"/>
      <c r="G86" s="168"/>
      <c r="H86" s="168">
        <v>1653102</v>
      </c>
      <c r="I86" s="92">
        <v>1729243</v>
      </c>
      <c r="J86" s="556" t="s">
        <v>1486</v>
      </c>
      <c r="K86" s="853"/>
    </row>
    <row r="87" spans="1:11" s="512" customFormat="1" ht="15" customHeight="1" x14ac:dyDescent="0.25">
      <c r="A87" s="560"/>
      <c r="B87" s="728"/>
      <c r="C87" s="22" t="s">
        <v>1943</v>
      </c>
      <c r="D87" s="560" t="s">
        <v>279</v>
      </c>
      <c r="E87" s="618">
        <v>4007520</v>
      </c>
      <c r="F87" s="92"/>
      <c r="G87" s="92"/>
      <c r="H87" s="92">
        <v>2644963</v>
      </c>
      <c r="I87" s="92">
        <v>2765189</v>
      </c>
      <c r="J87" s="556" t="s">
        <v>1487</v>
      </c>
      <c r="K87" s="853"/>
    </row>
    <row r="88" spans="1:11" s="512" customFormat="1" ht="15" customHeight="1" x14ac:dyDescent="0.25">
      <c r="A88" s="560"/>
      <c r="B88" s="728"/>
      <c r="C88" s="83" t="s">
        <v>1944</v>
      </c>
      <c r="D88" s="539"/>
      <c r="E88" s="618"/>
      <c r="F88" s="168"/>
      <c r="G88" s="168"/>
      <c r="H88" s="168"/>
      <c r="I88" s="168"/>
      <c r="J88" s="556" t="s">
        <v>1906</v>
      </c>
      <c r="K88" s="853"/>
    </row>
    <row r="89" spans="1:11" s="512" customFormat="1" ht="15" customHeight="1" x14ac:dyDescent="0.25">
      <c r="A89" s="560"/>
      <c r="B89" s="728"/>
      <c r="C89" s="22"/>
      <c r="D89" s="539"/>
      <c r="E89" s="618"/>
      <c r="F89" s="168"/>
      <c r="G89" s="168"/>
      <c r="H89" s="168"/>
      <c r="I89" s="168"/>
      <c r="J89" s="730" t="s">
        <v>1488</v>
      </c>
      <c r="K89" s="853"/>
    </row>
    <row r="90" spans="1:11" s="512" customFormat="1" ht="15" customHeight="1" x14ac:dyDescent="0.25">
      <c r="A90" s="561"/>
      <c r="B90" s="739"/>
      <c r="C90" s="64"/>
      <c r="D90" s="563"/>
      <c r="E90" s="748"/>
      <c r="F90" s="169"/>
      <c r="G90" s="169"/>
      <c r="H90" s="169"/>
      <c r="I90" s="169"/>
      <c r="J90" s="565"/>
      <c r="K90" s="853"/>
    </row>
    <row r="91" spans="1:11" s="512" customFormat="1" ht="15" customHeight="1" x14ac:dyDescent="0.25">
      <c r="A91" s="560"/>
      <c r="B91" s="728"/>
      <c r="C91" s="22"/>
      <c r="D91" s="539"/>
      <c r="E91" s="618"/>
      <c r="F91" s="168"/>
      <c r="G91" s="168"/>
      <c r="H91" s="168"/>
      <c r="I91" s="168"/>
      <c r="J91" s="730"/>
      <c r="K91" s="853"/>
    </row>
    <row r="92" spans="1:11" s="512" customFormat="1" ht="15" customHeight="1" x14ac:dyDescent="0.25">
      <c r="A92" s="560"/>
      <c r="B92" s="728" t="s">
        <v>1945</v>
      </c>
      <c r="C92" s="216" t="s">
        <v>1946</v>
      </c>
      <c r="D92" s="560" t="s">
        <v>72</v>
      </c>
      <c r="E92" s="618">
        <v>500000</v>
      </c>
      <c r="F92" s="168"/>
      <c r="G92" s="168"/>
      <c r="H92" s="865">
        <v>380000</v>
      </c>
      <c r="I92" s="865">
        <v>380000</v>
      </c>
      <c r="J92" s="556" t="s">
        <v>732</v>
      </c>
      <c r="K92" s="853"/>
    </row>
    <row r="93" spans="1:11" s="512" customFormat="1" ht="15" customHeight="1" x14ac:dyDescent="0.25">
      <c r="A93" s="560"/>
      <c r="B93" s="728" t="s">
        <v>66</v>
      </c>
      <c r="C93" s="216" t="s">
        <v>1947</v>
      </c>
      <c r="D93" s="222" t="s">
        <v>225</v>
      </c>
      <c r="E93" s="618">
        <v>725000</v>
      </c>
      <c r="F93" s="168"/>
      <c r="G93" s="168"/>
      <c r="H93" s="865">
        <v>550000</v>
      </c>
      <c r="I93" s="865">
        <v>550000</v>
      </c>
      <c r="J93" s="556" t="s">
        <v>736</v>
      </c>
      <c r="K93" s="853"/>
    </row>
    <row r="94" spans="1:11" s="512" customFormat="1" ht="15" customHeight="1" x14ac:dyDescent="0.25">
      <c r="A94" s="560"/>
      <c r="B94" s="728"/>
      <c r="C94" s="216" t="s">
        <v>1948</v>
      </c>
      <c r="D94" s="222" t="s">
        <v>226</v>
      </c>
      <c r="E94" s="618">
        <v>800000</v>
      </c>
      <c r="F94" s="168"/>
      <c r="G94" s="168"/>
      <c r="H94" s="865">
        <v>605000</v>
      </c>
      <c r="I94" s="865">
        <v>605000</v>
      </c>
      <c r="J94" s="556" t="s">
        <v>1638</v>
      </c>
      <c r="K94" s="853"/>
    </row>
    <row r="95" spans="1:11" s="512" customFormat="1" ht="15" customHeight="1" x14ac:dyDescent="0.25">
      <c r="A95" s="560"/>
      <c r="B95" s="728"/>
      <c r="C95" s="83" t="s">
        <v>1949</v>
      </c>
      <c r="D95" s="560" t="s">
        <v>179</v>
      </c>
      <c r="E95" s="618">
        <v>1100000</v>
      </c>
      <c r="F95" s="168"/>
      <c r="G95" s="168"/>
      <c r="H95" s="865">
        <v>830000</v>
      </c>
      <c r="I95" s="865">
        <v>830000</v>
      </c>
      <c r="J95" s="556" t="s">
        <v>1639</v>
      </c>
      <c r="K95" s="853"/>
    </row>
    <row r="96" spans="1:11" s="512" customFormat="1" ht="15" customHeight="1" x14ac:dyDescent="0.25">
      <c r="A96" s="560"/>
      <c r="B96" s="728"/>
      <c r="C96" s="22"/>
      <c r="D96" s="560" t="s">
        <v>149</v>
      </c>
      <c r="E96" s="618">
        <v>1250000</v>
      </c>
      <c r="F96" s="168"/>
      <c r="G96" s="168"/>
      <c r="H96" s="865">
        <v>945000</v>
      </c>
      <c r="I96" s="865">
        <v>945000</v>
      </c>
      <c r="J96" s="556" t="s">
        <v>1640</v>
      </c>
      <c r="K96" s="853"/>
    </row>
    <row r="97" spans="1:11" s="512" customFormat="1" ht="15" customHeight="1" x14ac:dyDescent="0.25">
      <c r="A97" s="560"/>
      <c r="B97" s="728"/>
      <c r="C97" s="216" t="s">
        <v>1950</v>
      </c>
      <c r="D97" s="560" t="s">
        <v>127</v>
      </c>
      <c r="E97" s="618">
        <v>1600000</v>
      </c>
      <c r="F97" s="168"/>
      <c r="G97" s="168"/>
      <c r="H97" s="865">
        <v>1205000</v>
      </c>
      <c r="I97" s="865">
        <v>1205000</v>
      </c>
      <c r="J97" s="730" t="s">
        <v>1861</v>
      </c>
      <c r="K97" s="853"/>
    </row>
    <row r="98" spans="1:11" s="512" customFormat="1" ht="15" customHeight="1" x14ac:dyDescent="0.25">
      <c r="A98" s="560"/>
      <c r="B98" s="728"/>
      <c r="C98" s="83" t="s">
        <v>1951</v>
      </c>
      <c r="D98" s="539"/>
      <c r="E98" s="618"/>
      <c r="F98" s="168"/>
      <c r="G98" s="168"/>
      <c r="H98" s="168"/>
      <c r="I98" s="168"/>
      <c r="J98" s="740"/>
      <c r="K98" s="853"/>
    </row>
    <row r="99" spans="1:11" s="512" customFormat="1" ht="15" customHeight="1" x14ac:dyDescent="0.25">
      <c r="A99" s="560"/>
      <c r="B99" s="728"/>
      <c r="C99" s="22"/>
      <c r="D99" s="539"/>
      <c r="E99" s="618"/>
      <c r="F99" s="168"/>
      <c r="G99" s="168"/>
      <c r="H99" s="168"/>
      <c r="I99" s="168"/>
      <c r="J99" s="740"/>
      <c r="K99" s="853"/>
    </row>
    <row r="100" spans="1:11" s="512" customFormat="1" ht="15" customHeight="1" x14ac:dyDescent="0.25">
      <c r="A100" s="557"/>
      <c r="B100" s="727"/>
      <c r="C100" s="199"/>
      <c r="D100" s="558"/>
      <c r="E100" s="613"/>
      <c r="F100" s="167"/>
      <c r="G100" s="167"/>
      <c r="H100" s="167"/>
      <c r="I100" s="167"/>
      <c r="J100" s="866"/>
      <c r="K100" s="853"/>
    </row>
    <row r="101" spans="1:11" s="512" customFormat="1" ht="15" customHeight="1" x14ac:dyDescent="0.25">
      <c r="A101" s="560"/>
      <c r="B101" s="529" t="s">
        <v>1952</v>
      </c>
      <c r="C101" s="568" t="s">
        <v>1953</v>
      </c>
      <c r="D101" s="146" t="s">
        <v>14</v>
      </c>
      <c r="E101" s="859">
        <v>680000</v>
      </c>
      <c r="F101" s="168"/>
      <c r="G101" s="168"/>
      <c r="H101" s="860">
        <v>488000</v>
      </c>
      <c r="I101" s="860">
        <v>488000</v>
      </c>
      <c r="J101" s="556" t="s">
        <v>732</v>
      </c>
      <c r="K101" s="853"/>
    </row>
    <row r="102" spans="1:11" s="512" customFormat="1" ht="15" customHeight="1" x14ac:dyDescent="0.25">
      <c r="A102" s="560"/>
      <c r="B102" s="529" t="s">
        <v>66</v>
      </c>
      <c r="C102" s="568" t="s">
        <v>1954</v>
      </c>
      <c r="D102" s="146" t="s">
        <v>18</v>
      </c>
      <c r="E102" s="859">
        <v>700000</v>
      </c>
      <c r="F102" s="168"/>
      <c r="G102" s="168"/>
      <c r="H102" s="860">
        <v>508000</v>
      </c>
      <c r="I102" s="860">
        <v>508000</v>
      </c>
      <c r="J102" s="556" t="s">
        <v>736</v>
      </c>
      <c r="K102" s="853"/>
    </row>
    <row r="103" spans="1:11" s="512" customFormat="1" ht="15" customHeight="1" x14ac:dyDescent="0.25">
      <c r="A103" s="560"/>
      <c r="B103" s="529"/>
      <c r="C103" s="568" t="s">
        <v>2646</v>
      </c>
      <c r="D103" s="146"/>
      <c r="E103" s="867"/>
      <c r="F103" s="168"/>
      <c r="G103" s="168"/>
      <c r="H103" s="168"/>
      <c r="I103" s="168"/>
      <c r="J103" s="556" t="s">
        <v>1638</v>
      </c>
      <c r="K103" s="853"/>
    </row>
    <row r="104" spans="1:11" s="512" customFormat="1" ht="15" customHeight="1" x14ac:dyDescent="0.25">
      <c r="A104" s="560"/>
      <c r="B104" s="529"/>
      <c r="C104" s="22" t="s">
        <v>1955</v>
      </c>
      <c r="D104" s="146"/>
      <c r="E104" s="867"/>
      <c r="F104" s="168"/>
      <c r="G104" s="168"/>
      <c r="H104" s="168"/>
      <c r="I104" s="168"/>
      <c r="J104" s="556" t="s">
        <v>1639</v>
      </c>
      <c r="K104" s="853"/>
    </row>
    <row r="105" spans="1:11" s="512" customFormat="1" ht="15" customHeight="1" x14ac:dyDescent="0.25">
      <c r="A105" s="560"/>
      <c r="B105" s="529"/>
      <c r="C105" s="75" t="s">
        <v>1956</v>
      </c>
      <c r="D105" s="146"/>
      <c r="E105" s="867"/>
      <c r="F105" s="168"/>
      <c r="G105" s="168"/>
      <c r="H105" s="168"/>
      <c r="I105" s="168"/>
      <c r="J105" s="556" t="s">
        <v>1640</v>
      </c>
      <c r="K105" s="853"/>
    </row>
    <row r="106" spans="1:11" s="512" customFormat="1" ht="15" customHeight="1" x14ac:dyDescent="0.25">
      <c r="A106" s="560"/>
      <c r="B106" s="529"/>
      <c r="C106" s="556"/>
      <c r="D106" s="146"/>
      <c r="E106" s="867"/>
      <c r="F106" s="168"/>
      <c r="G106" s="168"/>
      <c r="H106" s="168"/>
      <c r="I106" s="168"/>
      <c r="J106" s="556" t="s">
        <v>1154</v>
      </c>
      <c r="K106" s="853"/>
    </row>
    <row r="107" spans="1:11" s="512" customFormat="1" ht="15" customHeight="1" x14ac:dyDescent="0.25">
      <c r="A107" s="560"/>
      <c r="B107" s="529"/>
      <c r="C107" s="180" t="s">
        <v>1957</v>
      </c>
      <c r="D107" s="146"/>
      <c r="E107" s="867"/>
      <c r="F107" s="168"/>
      <c r="G107" s="168"/>
      <c r="H107" s="168"/>
      <c r="I107" s="168"/>
      <c r="J107" s="730" t="s">
        <v>1861</v>
      </c>
      <c r="K107" s="853"/>
    </row>
    <row r="108" spans="1:11" s="512" customFormat="1" ht="15" customHeight="1" x14ac:dyDescent="0.25">
      <c r="A108" s="561"/>
      <c r="B108" s="868"/>
      <c r="C108" s="869"/>
      <c r="D108" s="149"/>
      <c r="E108" s="870"/>
      <c r="F108" s="169"/>
      <c r="G108" s="169"/>
      <c r="H108" s="169"/>
      <c r="I108" s="169"/>
      <c r="J108" s="871"/>
      <c r="K108" s="853"/>
    </row>
    <row r="109" spans="1:11" s="512" customFormat="1" ht="15" customHeight="1" x14ac:dyDescent="0.25">
      <c r="A109" s="557"/>
      <c r="B109" s="536"/>
      <c r="C109" s="872"/>
      <c r="D109" s="873"/>
      <c r="E109" s="874"/>
      <c r="F109" s="167"/>
      <c r="G109" s="167"/>
      <c r="H109" s="167"/>
      <c r="I109" s="167"/>
      <c r="J109" s="866"/>
      <c r="K109" s="853"/>
    </row>
    <row r="110" spans="1:11" s="512" customFormat="1" ht="15" customHeight="1" x14ac:dyDescent="0.25">
      <c r="A110" s="560"/>
      <c r="B110" s="529" t="s">
        <v>1958</v>
      </c>
      <c r="C110" s="875" t="s">
        <v>1959</v>
      </c>
      <c r="D110" s="146" t="s">
        <v>1960</v>
      </c>
      <c r="E110" s="859">
        <v>810000</v>
      </c>
      <c r="F110" s="168"/>
      <c r="G110" s="168"/>
      <c r="H110" s="860">
        <v>600000</v>
      </c>
      <c r="I110" s="860">
        <v>600000</v>
      </c>
      <c r="J110" s="556" t="s">
        <v>732</v>
      </c>
      <c r="K110" s="853"/>
    </row>
    <row r="111" spans="1:11" s="512" customFormat="1" ht="15" customHeight="1" x14ac:dyDescent="0.25">
      <c r="A111" s="560"/>
      <c r="B111" s="529" t="s">
        <v>66</v>
      </c>
      <c r="C111" s="875" t="s">
        <v>1961</v>
      </c>
      <c r="D111" s="146" t="s">
        <v>387</v>
      </c>
      <c r="E111" s="859">
        <v>1150000</v>
      </c>
      <c r="F111" s="168"/>
      <c r="G111" s="168"/>
      <c r="H111" s="860">
        <v>800000</v>
      </c>
      <c r="I111" s="860">
        <v>800000</v>
      </c>
      <c r="J111" s="556" t="s">
        <v>736</v>
      </c>
      <c r="K111" s="853"/>
    </row>
    <row r="112" spans="1:11" s="512" customFormat="1" ht="15" customHeight="1" x14ac:dyDescent="0.25">
      <c r="A112" s="560"/>
      <c r="B112" s="529"/>
      <c r="C112" s="875" t="s">
        <v>1962</v>
      </c>
      <c r="D112" s="146" t="s">
        <v>1963</v>
      </c>
      <c r="E112" s="859">
        <v>1400000</v>
      </c>
      <c r="F112" s="168"/>
      <c r="G112" s="168"/>
      <c r="H112" s="860">
        <v>1000000</v>
      </c>
      <c r="I112" s="860">
        <v>1000000</v>
      </c>
      <c r="J112" s="556" t="s">
        <v>1638</v>
      </c>
      <c r="K112" s="853"/>
    </row>
    <row r="113" spans="1:11" s="512" customFormat="1" ht="15" customHeight="1" x14ac:dyDescent="0.25">
      <c r="A113" s="560"/>
      <c r="B113" s="529"/>
      <c r="C113" s="876" t="s">
        <v>1964</v>
      </c>
      <c r="D113" s="146"/>
      <c r="E113" s="867"/>
      <c r="F113" s="168"/>
      <c r="G113" s="168"/>
      <c r="H113" s="168"/>
      <c r="I113" s="168"/>
      <c r="J113" s="556" t="s">
        <v>1639</v>
      </c>
      <c r="K113" s="853"/>
    </row>
    <row r="114" spans="1:11" s="512" customFormat="1" ht="15" customHeight="1" x14ac:dyDescent="0.25">
      <c r="A114" s="560"/>
      <c r="B114" s="529"/>
      <c r="C114" s="875"/>
      <c r="D114" s="146"/>
      <c r="E114" s="867"/>
      <c r="F114" s="168"/>
      <c r="G114" s="168"/>
      <c r="H114" s="168"/>
      <c r="I114" s="168"/>
      <c r="J114" s="556" t="s">
        <v>1640</v>
      </c>
      <c r="K114" s="853"/>
    </row>
    <row r="115" spans="1:11" s="512" customFormat="1" ht="15" customHeight="1" x14ac:dyDescent="0.25">
      <c r="A115" s="560"/>
      <c r="B115" s="529"/>
      <c r="C115" s="875" t="s">
        <v>1965</v>
      </c>
      <c r="D115" s="146"/>
      <c r="E115" s="867"/>
      <c r="F115" s="168"/>
      <c r="G115" s="168"/>
      <c r="H115" s="168"/>
      <c r="I115" s="168"/>
      <c r="J115" s="556" t="s">
        <v>1966</v>
      </c>
      <c r="K115" s="853"/>
    </row>
    <row r="116" spans="1:11" s="512" customFormat="1" ht="15" customHeight="1" x14ac:dyDescent="0.25">
      <c r="A116" s="560"/>
      <c r="B116" s="529"/>
      <c r="C116" s="876" t="s">
        <v>1967</v>
      </c>
      <c r="D116" s="146"/>
      <c r="E116" s="867"/>
      <c r="F116" s="168"/>
      <c r="G116" s="168"/>
      <c r="H116" s="168"/>
      <c r="I116" s="168"/>
      <c r="J116" s="730" t="s">
        <v>1861</v>
      </c>
      <c r="K116" s="853"/>
    </row>
    <row r="117" spans="1:11" s="512" customFormat="1" ht="15" customHeight="1" x14ac:dyDescent="0.25">
      <c r="A117" s="560"/>
      <c r="B117" s="529"/>
      <c r="C117" s="875" t="s">
        <v>1968</v>
      </c>
      <c r="D117" s="146"/>
      <c r="E117" s="867"/>
      <c r="F117" s="168"/>
      <c r="G117" s="168"/>
      <c r="H117" s="168"/>
      <c r="I117" s="168"/>
      <c r="J117" s="740"/>
      <c r="K117" s="853"/>
    </row>
    <row r="118" spans="1:11" s="512" customFormat="1" ht="15" customHeight="1" x14ac:dyDescent="0.25">
      <c r="A118" s="560"/>
      <c r="B118" s="529"/>
      <c r="C118" s="876" t="s">
        <v>1969</v>
      </c>
      <c r="D118" s="146"/>
      <c r="E118" s="867"/>
      <c r="F118" s="168"/>
      <c r="G118" s="168"/>
      <c r="H118" s="168"/>
      <c r="I118" s="168"/>
      <c r="J118" s="740"/>
      <c r="K118" s="853"/>
    </row>
    <row r="119" spans="1:11" s="512" customFormat="1" ht="15" customHeight="1" x14ac:dyDescent="0.25">
      <c r="A119" s="560"/>
      <c r="B119" s="529"/>
      <c r="C119" s="875" t="s">
        <v>1970</v>
      </c>
      <c r="D119" s="146"/>
      <c r="E119" s="867"/>
      <c r="F119" s="168"/>
      <c r="G119" s="168"/>
      <c r="H119" s="168"/>
      <c r="I119" s="168"/>
      <c r="J119" s="740"/>
      <c r="K119" s="853"/>
    </row>
    <row r="120" spans="1:11" s="512" customFormat="1" ht="15" customHeight="1" x14ac:dyDescent="0.25">
      <c r="A120" s="561"/>
      <c r="B120" s="868"/>
      <c r="C120" s="869"/>
      <c r="D120" s="149"/>
      <c r="E120" s="870"/>
      <c r="F120" s="169"/>
      <c r="G120" s="169"/>
      <c r="H120" s="169"/>
      <c r="I120" s="169"/>
      <c r="J120" s="871"/>
      <c r="K120" s="853"/>
    </row>
    <row r="121" spans="1:11" s="512" customFormat="1" ht="15" customHeight="1" x14ac:dyDescent="0.25">
      <c r="A121" s="557"/>
      <c r="B121" s="727"/>
      <c r="C121" s="199"/>
      <c r="D121" s="558"/>
      <c r="E121" s="613"/>
      <c r="F121" s="167"/>
      <c r="G121" s="167"/>
      <c r="H121" s="167"/>
      <c r="I121" s="167"/>
      <c r="J121" s="866"/>
      <c r="K121" s="853"/>
    </row>
    <row r="122" spans="1:11" s="512" customFormat="1" ht="15" customHeight="1" x14ac:dyDescent="0.25">
      <c r="A122" s="560"/>
      <c r="B122" s="728" t="s">
        <v>1971</v>
      </c>
      <c r="C122" s="556" t="s">
        <v>1972</v>
      </c>
      <c r="D122" s="222" t="s">
        <v>65</v>
      </c>
      <c r="E122" s="828">
        <v>1000000</v>
      </c>
      <c r="F122" s="168"/>
      <c r="G122" s="168"/>
      <c r="H122" s="832">
        <v>648000</v>
      </c>
      <c r="I122" s="832">
        <v>648000</v>
      </c>
      <c r="J122" s="632" t="s">
        <v>1197</v>
      </c>
      <c r="K122" s="853"/>
    </row>
    <row r="123" spans="1:11" s="512" customFormat="1" ht="15" customHeight="1" x14ac:dyDescent="0.25">
      <c r="A123" s="560"/>
      <c r="B123" s="728" t="s">
        <v>325</v>
      </c>
      <c r="C123" s="216" t="s">
        <v>1973</v>
      </c>
      <c r="D123" s="222" t="s">
        <v>1974</v>
      </c>
      <c r="E123" s="828">
        <v>1150000</v>
      </c>
      <c r="H123" s="832">
        <v>688000</v>
      </c>
      <c r="I123" s="832">
        <v>688000</v>
      </c>
      <c r="J123" s="632" t="s">
        <v>1200</v>
      </c>
      <c r="K123" s="853"/>
    </row>
    <row r="124" spans="1:11" s="512" customFormat="1" ht="15" customHeight="1" x14ac:dyDescent="0.25">
      <c r="A124" s="560"/>
      <c r="B124" s="728"/>
      <c r="C124" s="83" t="s">
        <v>1975</v>
      </c>
      <c r="D124" s="222" t="s">
        <v>1976</v>
      </c>
      <c r="E124" s="828">
        <v>1300000</v>
      </c>
      <c r="F124" s="168"/>
      <c r="G124" s="168"/>
      <c r="H124" s="168">
        <v>728000</v>
      </c>
      <c r="I124" s="168">
        <v>728001</v>
      </c>
      <c r="J124" s="632" t="s">
        <v>1202</v>
      </c>
      <c r="K124" s="853"/>
    </row>
    <row r="125" spans="1:11" s="512" customFormat="1" ht="15" customHeight="1" x14ac:dyDescent="0.25">
      <c r="A125" s="560"/>
      <c r="B125" s="728"/>
      <c r="C125" s="83" t="s">
        <v>1685</v>
      </c>
      <c r="D125" s="877" t="s">
        <v>149</v>
      </c>
      <c r="E125" s="828">
        <v>2850000</v>
      </c>
      <c r="F125" s="168"/>
      <c r="G125" s="168"/>
      <c r="H125" s="832">
        <v>1098000</v>
      </c>
      <c r="I125" s="832">
        <v>1098001</v>
      </c>
      <c r="J125" s="632" t="s">
        <v>1204</v>
      </c>
      <c r="K125" s="853"/>
    </row>
    <row r="126" spans="1:11" s="512" customFormat="1" ht="15" customHeight="1" x14ac:dyDescent="0.25">
      <c r="A126" s="560"/>
      <c r="B126" s="728"/>
      <c r="C126" s="556"/>
      <c r="D126" s="539"/>
      <c r="E126" s="618"/>
      <c r="F126" s="168"/>
      <c r="G126" s="168"/>
      <c r="H126" s="168"/>
      <c r="I126" s="168"/>
      <c r="J126" s="632" t="s">
        <v>1385</v>
      </c>
      <c r="K126" s="853"/>
    </row>
    <row r="127" spans="1:11" s="512" customFormat="1" ht="15" customHeight="1" x14ac:dyDescent="0.25">
      <c r="A127" s="560"/>
      <c r="B127" s="728"/>
      <c r="C127" s="783"/>
      <c r="D127" s="539"/>
      <c r="E127" s="618"/>
      <c r="F127" s="168"/>
      <c r="G127" s="168"/>
      <c r="H127" s="168"/>
      <c r="I127" s="168"/>
      <c r="J127" s="632" t="s">
        <v>1977</v>
      </c>
      <c r="K127" s="853"/>
    </row>
    <row r="128" spans="1:11" s="512" customFormat="1" ht="15" customHeight="1" x14ac:dyDescent="0.25">
      <c r="A128" s="560"/>
      <c r="B128" s="728"/>
      <c r="C128" s="784"/>
      <c r="D128" s="539"/>
      <c r="E128" s="618"/>
      <c r="F128" s="168"/>
      <c r="G128" s="168"/>
      <c r="H128" s="168"/>
      <c r="I128" s="168"/>
      <c r="J128" s="632" t="s">
        <v>1978</v>
      </c>
      <c r="K128" s="853"/>
    </row>
    <row r="129" spans="1:11" s="512" customFormat="1" ht="15" customHeight="1" x14ac:dyDescent="0.25">
      <c r="A129" s="560"/>
      <c r="B129" s="728"/>
      <c r="C129" s="180"/>
      <c r="D129" s="539"/>
      <c r="E129" s="618"/>
      <c r="F129" s="168"/>
      <c r="G129" s="168"/>
      <c r="H129" s="168"/>
      <c r="I129" s="168"/>
      <c r="J129" s="632" t="s">
        <v>1979</v>
      </c>
      <c r="K129" s="853"/>
    </row>
    <row r="130" spans="1:11" s="512" customFormat="1" ht="15" customHeight="1" x14ac:dyDescent="0.25">
      <c r="A130" s="560"/>
      <c r="B130" s="728"/>
      <c r="C130" s="83"/>
      <c r="D130" s="539"/>
      <c r="E130" s="618"/>
      <c r="F130" s="168"/>
      <c r="G130" s="168"/>
      <c r="H130" s="168"/>
      <c r="I130" s="168"/>
      <c r="J130" s="730" t="s">
        <v>1980</v>
      </c>
      <c r="K130" s="853"/>
    </row>
    <row r="131" spans="1:11" s="512" customFormat="1" ht="15" customHeight="1" x14ac:dyDescent="0.25">
      <c r="A131" s="560"/>
      <c r="B131" s="728"/>
      <c r="C131" s="22"/>
      <c r="D131" s="539"/>
      <c r="E131" s="618"/>
      <c r="F131" s="168"/>
      <c r="G131" s="168"/>
      <c r="H131" s="168"/>
      <c r="I131" s="168"/>
      <c r="J131" s="735" t="s">
        <v>182</v>
      </c>
      <c r="K131" s="853"/>
    </row>
    <row r="132" spans="1:11" s="512" customFormat="1" ht="15" customHeight="1" x14ac:dyDescent="0.25">
      <c r="A132" s="561"/>
      <c r="B132" s="739"/>
      <c r="C132" s="64"/>
      <c r="D132" s="563"/>
      <c r="E132" s="748"/>
      <c r="F132" s="169"/>
      <c r="G132" s="169"/>
      <c r="H132" s="169"/>
      <c r="I132" s="169"/>
      <c r="J132" s="871"/>
      <c r="K132" s="853"/>
    </row>
    <row r="133" spans="1:11" s="512" customFormat="1" ht="15" customHeight="1" x14ac:dyDescent="0.25">
      <c r="A133" s="560"/>
      <c r="B133" s="728"/>
      <c r="C133" s="22"/>
      <c r="D133" s="539"/>
      <c r="E133" s="618"/>
      <c r="F133" s="168"/>
      <c r="G133" s="168"/>
      <c r="H133" s="168"/>
      <c r="I133" s="168"/>
      <c r="J133" s="740"/>
      <c r="K133" s="853"/>
    </row>
    <row r="134" spans="1:11" s="512" customFormat="1" ht="15" customHeight="1" x14ac:dyDescent="0.25">
      <c r="A134" s="560"/>
      <c r="B134" s="728" t="s">
        <v>1981</v>
      </c>
      <c r="C134" s="216" t="s">
        <v>1982</v>
      </c>
      <c r="D134" s="560" t="s">
        <v>65</v>
      </c>
      <c r="E134" s="618">
        <v>838000</v>
      </c>
      <c r="F134" s="168"/>
      <c r="G134" s="168"/>
      <c r="H134" s="865">
        <v>538000</v>
      </c>
      <c r="I134" s="865">
        <v>538000</v>
      </c>
      <c r="J134" s="632" t="s">
        <v>1692</v>
      </c>
      <c r="K134" s="853"/>
    </row>
    <row r="135" spans="1:11" s="512" customFormat="1" ht="15" customHeight="1" x14ac:dyDescent="0.25">
      <c r="A135" s="560"/>
      <c r="B135" s="728" t="s">
        <v>116</v>
      </c>
      <c r="C135" s="216" t="s">
        <v>1983</v>
      </c>
      <c r="D135" s="560" t="s">
        <v>14</v>
      </c>
      <c r="E135" s="618">
        <v>1038000</v>
      </c>
      <c r="F135" s="168"/>
      <c r="G135" s="168"/>
      <c r="H135" s="865">
        <v>738000</v>
      </c>
      <c r="I135" s="865">
        <v>738000</v>
      </c>
      <c r="J135" s="632" t="s">
        <v>1200</v>
      </c>
      <c r="K135" s="853"/>
    </row>
    <row r="136" spans="1:11" s="512" customFormat="1" ht="15" customHeight="1" x14ac:dyDescent="0.25">
      <c r="A136" s="560"/>
      <c r="B136" s="728"/>
      <c r="C136" s="83" t="s">
        <v>1984</v>
      </c>
      <c r="D136" s="539"/>
      <c r="E136" s="618"/>
      <c r="F136" s="168"/>
      <c r="G136" s="168"/>
      <c r="H136" s="168"/>
      <c r="I136" s="168"/>
      <c r="J136" s="632" t="s">
        <v>1202</v>
      </c>
      <c r="K136" s="853"/>
    </row>
    <row r="137" spans="1:11" s="512" customFormat="1" ht="15" customHeight="1" x14ac:dyDescent="0.25">
      <c r="A137" s="560"/>
      <c r="B137" s="728"/>
      <c r="C137" s="83" t="s">
        <v>193</v>
      </c>
      <c r="D137" s="539"/>
      <c r="E137" s="618"/>
      <c r="F137" s="168"/>
      <c r="G137" s="168"/>
      <c r="H137" s="168"/>
      <c r="I137" s="168"/>
      <c r="J137" s="632" t="s">
        <v>1385</v>
      </c>
      <c r="K137" s="853"/>
    </row>
    <row r="138" spans="1:11" s="512" customFormat="1" ht="15" customHeight="1" x14ac:dyDescent="0.25">
      <c r="A138" s="560"/>
      <c r="B138" s="728"/>
      <c r="C138" s="556"/>
      <c r="D138" s="539"/>
      <c r="E138" s="618"/>
      <c r="F138" s="168"/>
      <c r="G138" s="168"/>
      <c r="H138" s="168"/>
      <c r="I138" s="168"/>
      <c r="J138" s="878" t="s">
        <v>1985</v>
      </c>
      <c r="K138" s="853"/>
    </row>
    <row r="139" spans="1:11" s="512" customFormat="1" ht="15" customHeight="1" x14ac:dyDescent="0.25">
      <c r="A139" s="560"/>
      <c r="B139" s="728"/>
      <c r="C139" s="783" t="s">
        <v>194</v>
      </c>
      <c r="D139" s="539"/>
      <c r="E139" s="618"/>
      <c r="F139" s="168"/>
      <c r="G139" s="168"/>
      <c r="H139" s="168"/>
      <c r="I139" s="168"/>
      <c r="J139" s="632" t="s">
        <v>1697</v>
      </c>
      <c r="K139" s="853"/>
    </row>
    <row r="140" spans="1:11" s="512" customFormat="1" ht="15" customHeight="1" x14ac:dyDescent="0.25">
      <c r="A140" s="560"/>
      <c r="B140" s="728"/>
      <c r="C140" s="784" t="s">
        <v>195</v>
      </c>
      <c r="D140" s="539"/>
      <c r="E140" s="618"/>
      <c r="F140" s="168"/>
      <c r="G140" s="168"/>
      <c r="H140" s="168"/>
      <c r="I140" s="168"/>
      <c r="J140" s="730" t="s">
        <v>1986</v>
      </c>
      <c r="K140" s="853"/>
    </row>
    <row r="141" spans="1:11" s="512" customFormat="1" ht="15" customHeight="1" x14ac:dyDescent="0.25">
      <c r="A141" s="560"/>
      <c r="B141" s="728"/>
      <c r="C141" s="180" t="s">
        <v>196</v>
      </c>
      <c r="D141" s="539"/>
      <c r="E141" s="618"/>
      <c r="F141" s="168"/>
      <c r="G141" s="168"/>
      <c r="H141" s="168"/>
      <c r="I141" s="168"/>
      <c r="J141" s="735" t="s">
        <v>182</v>
      </c>
      <c r="K141" s="853"/>
    </row>
    <row r="142" spans="1:11" s="512" customFormat="1" ht="15" customHeight="1" x14ac:dyDescent="0.25">
      <c r="A142" s="560"/>
      <c r="B142" s="728"/>
      <c r="C142" s="83" t="s">
        <v>197</v>
      </c>
      <c r="D142" s="539"/>
      <c r="E142" s="618"/>
      <c r="F142" s="168"/>
      <c r="G142" s="168"/>
      <c r="H142" s="168"/>
      <c r="I142" s="168"/>
      <c r="J142" s="556"/>
      <c r="K142" s="853"/>
    </row>
    <row r="143" spans="1:11" s="512" customFormat="1" ht="15" customHeight="1" x14ac:dyDescent="0.25">
      <c r="A143" s="561"/>
      <c r="B143" s="739"/>
      <c r="C143" s="751"/>
      <c r="D143" s="563"/>
      <c r="E143" s="748"/>
      <c r="F143" s="169"/>
      <c r="G143" s="169"/>
      <c r="H143" s="169"/>
      <c r="I143" s="169"/>
      <c r="J143" s="871"/>
      <c r="K143" s="853"/>
    </row>
    <row r="144" spans="1:11" s="512" customFormat="1" ht="15" customHeight="1" x14ac:dyDescent="0.25">
      <c r="A144" s="557"/>
      <c r="B144" s="727"/>
      <c r="C144" s="199"/>
      <c r="D144" s="558"/>
      <c r="E144" s="613"/>
      <c r="F144" s="167"/>
      <c r="G144" s="167"/>
      <c r="H144" s="167"/>
      <c r="I144" s="167"/>
      <c r="J144" s="810"/>
      <c r="K144" s="853"/>
    </row>
    <row r="145" spans="1:11" s="512" customFormat="1" ht="15" customHeight="1" x14ac:dyDescent="0.25">
      <c r="A145" s="560"/>
      <c r="B145" s="728" t="s">
        <v>1987</v>
      </c>
      <c r="C145" s="556" t="s">
        <v>1988</v>
      </c>
      <c r="D145" s="879" t="s">
        <v>1989</v>
      </c>
      <c r="E145" s="618"/>
      <c r="F145" s="168"/>
      <c r="G145" s="168"/>
      <c r="H145" s="168"/>
      <c r="I145" s="168"/>
      <c r="J145" s="556" t="s">
        <v>732</v>
      </c>
      <c r="K145" s="853"/>
    </row>
    <row r="146" spans="1:11" s="512" customFormat="1" ht="15" customHeight="1" x14ac:dyDescent="0.25">
      <c r="A146" s="560"/>
      <c r="B146" s="728" t="s">
        <v>116</v>
      </c>
      <c r="C146" s="556" t="s">
        <v>1990</v>
      </c>
      <c r="D146" s="560" t="s">
        <v>65</v>
      </c>
      <c r="E146" s="618">
        <v>1000000</v>
      </c>
      <c r="F146" s="168"/>
      <c r="G146" s="168"/>
      <c r="H146" s="168">
        <v>508000</v>
      </c>
      <c r="I146" s="168">
        <v>508000</v>
      </c>
      <c r="J146" s="556" t="s">
        <v>736</v>
      </c>
      <c r="K146" s="853"/>
    </row>
    <row r="147" spans="1:11" s="512" customFormat="1" ht="15" customHeight="1" x14ac:dyDescent="0.2">
      <c r="A147" s="560"/>
      <c r="B147" s="880"/>
      <c r="C147" s="556" t="s">
        <v>1991</v>
      </c>
      <c r="D147" s="222" t="s">
        <v>14</v>
      </c>
      <c r="E147" s="618">
        <v>1250000</v>
      </c>
      <c r="F147" s="168"/>
      <c r="G147" s="168"/>
      <c r="H147" s="168">
        <v>598000</v>
      </c>
      <c r="I147" s="168">
        <v>598000</v>
      </c>
      <c r="J147" s="556" t="s">
        <v>738</v>
      </c>
      <c r="K147" s="853"/>
    </row>
    <row r="148" spans="1:11" s="512" customFormat="1" ht="15" customHeight="1" x14ac:dyDescent="0.2">
      <c r="A148" s="560"/>
      <c r="B148" s="880"/>
      <c r="C148" s="83" t="s">
        <v>1992</v>
      </c>
      <c r="D148" s="835"/>
      <c r="E148" s="618"/>
      <c r="F148" s="168"/>
      <c r="G148" s="168"/>
      <c r="H148" s="168"/>
      <c r="I148" s="168"/>
      <c r="J148" s="556" t="s">
        <v>746</v>
      </c>
      <c r="K148" s="853"/>
    </row>
    <row r="149" spans="1:11" s="512" customFormat="1" ht="15" customHeight="1" x14ac:dyDescent="0.2">
      <c r="A149" s="560"/>
      <c r="B149" s="880"/>
      <c r="C149" s="83" t="s">
        <v>193</v>
      </c>
      <c r="D149" s="881" t="s">
        <v>1908</v>
      </c>
      <c r="E149" s="618"/>
      <c r="F149" s="168"/>
      <c r="G149" s="168"/>
      <c r="H149" s="168"/>
      <c r="I149" s="168"/>
      <c r="J149" s="556" t="s">
        <v>1993</v>
      </c>
      <c r="K149" s="853"/>
    </row>
    <row r="150" spans="1:11" s="512" customFormat="1" ht="15" customHeight="1" x14ac:dyDescent="0.2">
      <c r="A150" s="560"/>
      <c r="B150" s="880"/>
      <c r="C150" s="556"/>
      <c r="D150" s="560" t="s">
        <v>65</v>
      </c>
      <c r="E150" s="618">
        <v>1000000</v>
      </c>
      <c r="F150" s="168"/>
      <c r="G150" s="168"/>
      <c r="H150" s="168">
        <v>558000</v>
      </c>
      <c r="I150" s="168">
        <v>558000</v>
      </c>
      <c r="J150" s="556" t="s">
        <v>1486</v>
      </c>
      <c r="K150" s="853"/>
    </row>
    <row r="151" spans="1:11" s="512" customFormat="1" ht="15" customHeight="1" x14ac:dyDescent="0.2">
      <c r="A151" s="560"/>
      <c r="B151" s="880"/>
      <c r="C151" s="556"/>
      <c r="D151" s="222" t="s">
        <v>14</v>
      </c>
      <c r="E151" s="618">
        <v>1250000</v>
      </c>
      <c r="F151" s="168"/>
      <c r="G151" s="168"/>
      <c r="H151" s="168">
        <v>648000</v>
      </c>
      <c r="I151" s="168">
        <v>648000</v>
      </c>
      <c r="J151" s="556" t="s">
        <v>1487</v>
      </c>
      <c r="K151" s="853"/>
    </row>
    <row r="152" spans="1:11" s="512" customFormat="1" ht="15" customHeight="1" x14ac:dyDescent="0.25">
      <c r="A152" s="560"/>
      <c r="B152" s="728"/>
      <c r="C152" s="22"/>
      <c r="D152" s="539"/>
      <c r="E152" s="618"/>
      <c r="F152" s="168"/>
      <c r="G152" s="168"/>
      <c r="H152" s="168"/>
      <c r="I152" s="168"/>
      <c r="J152" s="730" t="s">
        <v>1437</v>
      </c>
      <c r="K152" s="853"/>
    </row>
    <row r="153" spans="1:11" s="512" customFormat="1" ht="15" customHeight="1" x14ac:dyDescent="0.25">
      <c r="A153" s="560"/>
      <c r="B153" s="728"/>
      <c r="C153" s="22"/>
      <c r="D153" s="539"/>
      <c r="E153" s="618"/>
      <c r="F153" s="168"/>
      <c r="G153" s="168"/>
      <c r="H153" s="168"/>
      <c r="I153" s="168"/>
      <c r="J153" s="735" t="s">
        <v>1579</v>
      </c>
      <c r="K153" s="853"/>
    </row>
    <row r="154" spans="1:11" s="512" customFormat="1" ht="15" customHeight="1" x14ac:dyDescent="0.25">
      <c r="A154" s="561"/>
      <c r="B154" s="739"/>
      <c r="C154" s="64"/>
      <c r="D154" s="563"/>
      <c r="E154" s="748"/>
      <c r="F154" s="169"/>
      <c r="G154" s="169"/>
      <c r="H154" s="169"/>
      <c r="I154" s="169"/>
      <c r="J154" s="809"/>
      <c r="K154" s="853"/>
    </row>
    <row r="155" spans="1:11" s="512" customFormat="1" ht="15" customHeight="1" x14ac:dyDescent="0.25">
      <c r="A155" s="560"/>
      <c r="B155" s="728"/>
      <c r="C155" s="22"/>
      <c r="D155" s="539"/>
      <c r="E155" s="618"/>
      <c r="F155" s="168"/>
      <c r="G155" s="168"/>
      <c r="H155" s="168"/>
      <c r="I155" s="168"/>
      <c r="J155" s="735"/>
      <c r="K155" s="853"/>
    </row>
    <row r="156" spans="1:11" s="512" customFormat="1" ht="15" customHeight="1" x14ac:dyDescent="0.25">
      <c r="A156" s="560"/>
      <c r="B156" s="728" t="s">
        <v>1994</v>
      </c>
      <c r="C156" s="216" t="s">
        <v>1995</v>
      </c>
      <c r="D156" s="560" t="s">
        <v>65</v>
      </c>
      <c r="E156" s="618"/>
      <c r="F156" s="168"/>
      <c r="G156" s="168"/>
      <c r="H156" s="168">
        <v>440000</v>
      </c>
      <c r="I156" s="168">
        <v>440000</v>
      </c>
      <c r="J156" s="556" t="s">
        <v>732</v>
      </c>
      <c r="K156" s="853"/>
    </row>
    <row r="157" spans="1:11" s="512" customFormat="1" ht="15" customHeight="1" x14ac:dyDescent="0.25">
      <c r="A157" s="560"/>
      <c r="B157" s="728" t="s">
        <v>66</v>
      </c>
      <c r="C157" s="216" t="s">
        <v>1996</v>
      </c>
      <c r="D157" s="222" t="s">
        <v>14</v>
      </c>
      <c r="E157" s="618"/>
      <c r="F157" s="168"/>
      <c r="G157" s="168"/>
      <c r="H157" s="168">
        <v>540000</v>
      </c>
      <c r="I157" s="168">
        <v>540000</v>
      </c>
      <c r="J157" s="556" t="s">
        <v>736</v>
      </c>
      <c r="K157" s="853"/>
    </row>
    <row r="158" spans="1:11" s="512" customFormat="1" ht="15" customHeight="1" x14ac:dyDescent="0.25">
      <c r="A158" s="560"/>
      <c r="B158" s="728"/>
      <c r="C158" s="22" t="s">
        <v>1997</v>
      </c>
      <c r="D158" s="560" t="s">
        <v>225</v>
      </c>
      <c r="E158" s="618"/>
      <c r="F158" s="168"/>
      <c r="G158" s="168"/>
      <c r="H158" s="168">
        <v>640000</v>
      </c>
      <c r="I158" s="168">
        <v>640000</v>
      </c>
      <c r="J158" s="556" t="s">
        <v>178</v>
      </c>
      <c r="K158" s="853"/>
    </row>
    <row r="159" spans="1:11" s="512" customFormat="1" ht="15" customHeight="1" x14ac:dyDescent="0.25">
      <c r="A159" s="560"/>
      <c r="B159" s="728"/>
      <c r="C159" s="22"/>
      <c r="D159" s="539"/>
      <c r="E159" s="618"/>
      <c r="F159" s="168"/>
      <c r="G159" s="168"/>
      <c r="H159" s="168"/>
      <c r="I159" s="168"/>
      <c r="J159" s="556" t="s">
        <v>1998</v>
      </c>
      <c r="K159" s="853"/>
    </row>
    <row r="160" spans="1:11" s="512" customFormat="1" ht="15" customHeight="1" x14ac:dyDescent="0.25">
      <c r="A160" s="560"/>
      <c r="B160" s="728"/>
      <c r="C160" s="22"/>
      <c r="D160" s="539"/>
      <c r="E160" s="618"/>
      <c r="F160" s="168"/>
      <c r="G160" s="168"/>
      <c r="H160" s="168"/>
      <c r="I160" s="168"/>
      <c r="J160" s="556" t="s">
        <v>1999</v>
      </c>
      <c r="K160" s="853"/>
    </row>
    <row r="161" spans="1:11" s="512" customFormat="1" ht="15" customHeight="1" x14ac:dyDescent="0.25">
      <c r="A161" s="560"/>
      <c r="B161" s="728"/>
      <c r="C161" s="22"/>
      <c r="D161" s="539"/>
      <c r="E161" s="618"/>
      <c r="F161" s="168"/>
      <c r="G161" s="168"/>
      <c r="H161" s="168"/>
      <c r="I161" s="168"/>
      <c r="J161" s="730" t="s">
        <v>2000</v>
      </c>
      <c r="K161" s="853"/>
    </row>
    <row r="162" spans="1:11" s="512" customFormat="1" ht="15" customHeight="1" x14ac:dyDescent="0.25">
      <c r="A162" s="561"/>
      <c r="B162" s="739"/>
      <c r="C162" s="64"/>
      <c r="D162" s="563"/>
      <c r="E162" s="748"/>
      <c r="F162" s="169"/>
      <c r="G162" s="169"/>
      <c r="H162" s="169"/>
      <c r="I162" s="169"/>
      <c r="J162" s="809"/>
      <c r="K162" s="853"/>
    </row>
    <row r="163" spans="1:11" s="512" customFormat="1" ht="15" customHeight="1" x14ac:dyDescent="0.2">
      <c r="A163" s="560"/>
      <c r="B163" s="882" t="s">
        <v>2001</v>
      </c>
      <c r="C163" s="22"/>
      <c r="D163" s="539"/>
      <c r="E163" s="844"/>
      <c r="F163" s="11"/>
      <c r="G163" s="11"/>
      <c r="H163" s="11"/>
      <c r="I163" s="11"/>
      <c r="J163" s="740"/>
      <c r="K163" s="853"/>
    </row>
    <row r="164" spans="1:11" s="512" customFormat="1" ht="15" customHeight="1" x14ac:dyDescent="0.25">
      <c r="A164" s="557"/>
      <c r="B164" s="727"/>
      <c r="C164" s="199"/>
      <c r="D164" s="558"/>
      <c r="E164" s="613"/>
      <c r="F164" s="90"/>
      <c r="G164" s="90"/>
      <c r="H164" s="90"/>
      <c r="I164" s="90"/>
      <c r="J164" s="866"/>
      <c r="K164" s="853"/>
    </row>
    <row r="165" spans="1:11" s="512" customFormat="1" ht="15" customHeight="1" x14ac:dyDescent="0.25">
      <c r="A165" s="560"/>
      <c r="B165" s="728" t="s">
        <v>2002</v>
      </c>
      <c r="C165" s="539" t="s">
        <v>2003</v>
      </c>
      <c r="D165" s="560" t="s">
        <v>200</v>
      </c>
      <c r="E165" s="883">
        <v>1331000</v>
      </c>
      <c r="F165" s="884">
        <v>695000</v>
      </c>
      <c r="G165" s="884">
        <v>695000</v>
      </c>
      <c r="H165" s="884">
        <v>695000</v>
      </c>
      <c r="I165" s="884">
        <v>695000</v>
      </c>
      <c r="J165" s="556" t="s">
        <v>1663</v>
      </c>
      <c r="K165" s="853"/>
    </row>
    <row r="166" spans="1:11" s="512" customFormat="1" ht="15" customHeight="1" x14ac:dyDescent="0.25">
      <c r="A166" s="560"/>
      <c r="B166" s="728" t="s">
        <v>177</v>
      </c>
      <c r="C166" s="539" t="s">
        <v>2004</v>
      </c>
      <c r="D166" s="560" t="s">
        <v>201</v>
      </c>
      <c r="E166" s="883">
        <v>1512500</v>
      </c>
      <c r="F166" s="884">
        <v>825000</v>
      </c>
      <c r="G166" s="884">
        <v>825000</v>
      </c>
      <c r="H166" s="884">
        <v>825000</v>
      </c>
      <c r="I166" s="884">
        <v>825000</v>
      </c>
      <c r="J166" s="556" t="s">
        <v>2005</v>
      </c>
      <c r="K166" s="853"/>
    </row>
    <row r="167" spans="1:11" s="512" customFormat="1" ht="15" customHeight="1" x14ac:dyDescent="0.25">
      <c r="A167" s="560"/>
      <c r="B167" s="728"/>
      <c r="C167" s="83" t="s">
        <v>2006</v>
      </c>
      <c r="D167" s="560" t="s">
        <v>1314</v>
      </c>
      <c r="E167" s="883">
        <v>2420000</v>
      </c>
      <c r="F167" s="884">
        <v>995000</v>
      </c>
      <c r="G167" s="884">
        <v>995000</v>
      </c>
      <c r="H167" s="884">
        <v>995000</v>
      </c>
      <c r="I167" s="884">
        <v>995000</v>
      </c>
      <c r="J167" s="556" t="s">
        <v>2007</v>
      </c>
      <c r="K167" s="853"/>
    </row>
    <row r="168" spans="1:11" s="512" customFormat="1" ht="15" customHeight="1" x14ac:dyDescent="0.25">
      <c r="A168" s="560"/>
      <c r="B168" s="728"/>
      <c r="C168" s="22" t="s">
        <v>2008</v>
      </c>
      <c r="D168" s="560" t="s">
        <v>1309</v>
      </c>
      <c r="E168" s="883">
        <v>3680000</v>
      </c>
      <c r="F168" s="884">
        <v>1500000</v>
      </c>
      <c r="G168" s="884">
        <v>1500000</v>
      </c>
      <c r="H168" s="884">
        <v>1500000</v>
      </c>
      <c r="I168" s="884">
        <v>1500000</v>
      </c>
      <c r="J168" s="556" t="s">
        <v>1638</v>
      </c>
      <c r="K168" s="853"/>
    </row>
    <row r="169" spans="1:11" s="512" customFormat="1" ht="15" customHeight="1" x14ac:dyDescent="0.25">
      <c r="A169" s="560"/>
      <c r="B169" s="728"/>
      <c r="C169" s="539" t="s">
        <v>2009</v>
      </c>
      <c r="D169" s="222"/>
      <c r="E169" s="616"/>
      <c r="F169" s="92"/>
      <c r="G169" s="92"/>
      <c r="H169" s="92"/>
      <c r="I169" s="92"/>
      <c r="J169" s="556" t="s">
        <v>1639</v>
      </c>
      <c r="K169" s="853"/>
    </row>
    <row r="170" spans="1:11" s="512" customFormat="1" ht="15" customHeight="1" x14ac:dyDescent="0.25">
      <c r="A170" s="560"/>
      <c r="B170" s="728"/>
      <c r="C170" s="539" t="s">
        <v>2010</v>
      </c>
      <c r="D170" s="222"/>
      <c r="E170" s="616"/>
      <c r="F170" s="92"/>
      <c r="G170" s="92"/>
      <c r="H170" s="92"/>
      <c r="I170" s="92"/>
      <c r="J170" s="391" t="s">
        <v>2011</v>
      </c>
      <c r="K170" s="853"/>
    </row>
    <row r="171" spans="1:11" s="512" customFormat="1" ht="15" customHeight="1" x14ac:dyDescent="0.25">
      <c r="A171" s="560"/>
      <c r="B171" s="728"/>
      <c r="C171" s="539"/>
      <c r="D171" s="222"/>
      <c r="E171" s="616"/>
      <c r="F171" s="92"/>
      <c r="G171" s="92"/>
      <c r="H171" s="92"/>
      <c r="I171" s="92"/>
      <c r="J171" s="632" t="s">
        <v>2012</v>
      </c>
      <c r="K171" s="853"/>
    </row>
    <row r="172" spans="1:11" s="512" customFormat="1" ht="15" customHeight="1" x14ac:dyDescent="0.25">
      <c r="A172" s="560"/>
      <c r="B172" s="728"/>
      <c r="C172" s="83" t="s">
        <v>2013</v>
      </c>
      <c r="D172" s="222"/>
      <c r="E172" s="616"/>
      <c r="F172" s="92"/>
      <c r="G172" s="92"/>
      <c r="H172" s="92"/>
      <c r="I172" s="92"/>
      <c r="J172" s="730" t="s">
        <v>2014</v>
      </c>
      <c r="K172" s="853"/>
    </row>
    <row r="173" spans="1:11" s="512" customFormat="1" ht="15" customHeight="1" x14ac:dyDescent="0.25">
      <c r="A173" s="561"/>
      <c r="B173" s="739"/>
      <c r="C173" s="751"/>
      <c r="D173" s="226"/>
      <c r="E173" s="781"/>
      <c r="F173" s="93"/>
      <c r="G173" s="93"/>
      <c r="H173" s="93"/>
      <c r="I173" s="93"/>
      <c r="J173" s="565"/>
      <c r="K173" s="853"/>
    </row>
    <row r="174" spans="1:11" s="512" customFormat="1" ht="15" customHeight="1" x14ac:dyDescent="0.25">
      <c r="A174" s="557"/>
      <c r="B174" s="727"/>
      <c r="C174" s="199"/>
      <c r="D174" s="554"/>
      <c r="E174" s="627"/>
      <c r="F174" s="90"/>
      <c r="G174" s="90"/>
      <c r="H174" s="90"/>
      <c r="I174" s="90"/>
      <c r="J174" s="559"/>
      <c r="K174" s="853"/>
    </row>
    <row r="175" spans="1:11" s="512" customFormat="1" ht="15" customHeight="1" x14ac:dyDescent="0.25">
      <c r="A175" s="560"/>
      <c r="B175" s="728" t="s">
        <v>2015</v>
      </c>
      <c r="C175" s="216" t="s">
        <v>2016</v>
      </c>
      <c r="D175" s="222" t="s">
        <v>2017</v>
      </c>
      <c r="E175" s="616">
        <v>2500000</v>
      </c>
      <c r="F175" s="885">
        <v>1135000</v>
      </c>
      <c r="G175" s="885">
        <v>1350000</v>
      </c>
      <c r="H175" s="885">
        <v>1070000</v>
      </c>
      <c r="I175" s="885">
        <v>1300000</v>
      </c>
      <c r="J175" s="556" t="s">
        <v>732</v>
      </c>
      <c r="K175" s="853"/>
    </row>
    <row r="176" spans="1:11" s="512" customFormat="1" ht="15" customHeight="1" x14ac:dyDescent="0.25">
      <c r="A176" s="560"/>
      <c r="B176" s="728" t="s">
        <v>177</v>
      </c>
      <c r="C176" s="216" t="s">
        <v>2018</v>
      </c>
      <c r="D176" s="647" t="s">
        <v>2019</v>
      </c>
      <c r="E176" s="616">
        <v>2700000</v>
      </c>
      <c r="F176" s="885">
        <v>1460000</v>
      </c>
      <c r="G176" s="885">
        <v>1680000</v>
      </c>
      <c r="H176" s="885">
        <v>1410000</v>
      </c>
      <c r="I176" s="885">
        <v>1630000</v>
      </c>
      <c r="J176" s="556" t="s">
        <v>2020</v>
      </c>
      <c r="K176" s="853"/>
    </row>
    <row r="177" spans="1:11" s="512" customFormat="1" ht="15" customHeight="1" x14ac:dyDescent="0.25">
      <c r="A177" s="560"/>
      <c r="B177" s="728"/>
      <c r="C177" s="22" t="s">
        <v>2021</v>
      </c>
      <c r="D177" s="647" t="s">
        <v>2022</v>
      </c>
      <c r="E177" s="616">
        <v>2900000</v>
      </c>
      <c r="F177" s="885">
        <v>1810000</v>
      </c>
      <c r="G177" s="885">
        <v>2035000</v>
      </c>
      <c r="H177" s="885">
        <v>1750000</v>
      </c>
      <c r="I177" s="885">
        <v>1980000</v>
      </c>
      <c r="J177" s="556" t="s">
        <v>2023</v>
      </c>
      <c r="K177" s="853"/>
    </row>
    <row r="178" spans="1:11" s="512" customFormat="1" ht="15" customHeight="1" x14ac:dyDescent="0.25">
      <c r="A178" s="560"/>
      <c r="B178" s="728"/>
      <c r="C178" s="22" t="s">
        <v>2024</v>
      </c>
      <c r="D178" s="222" t="s">
        <v>2025</v>
      </c>
      <c r="E178" s="616">
        <v>6700000</v>
      </c>
      <c r="F178" s="885">
        <v>3970000</v>
      </c>
      <c r="G178" s="885">
        <v>4200000</v>
      </c>
      <c r="H178" s="885">
        <v>3920000</v>
      </c>
      <c r="I178" s="885">
        <v>4140000</v>
      </c>
      <c r="J178" s="556" t="s">
        <v>2026</v>
      </c>
      <c r="K178" s="853"/>
    </row>
    <row r="179" spans="1:11" s="512" customFormat="1" ht="15" customHeight="1" x14ac:dyDescent="0.25">
      <c r="A179" s="560"/>
      <c r="B179" s="728"/>
      <c r="D179" s="222" t="s">
        <v>839</v>
      </c>
      <c r="E179" s="616">
        <v>25000000</v>
      </c>
      <c r="F179" s="886" t="s">
        <v>2027</v>
      </c>
      <c r="G179" s="886" t="s">
        <v>2027</v>
      </c>
      <c r="H179" s="886" t="s">
        <v>2027</v>
      </c>
      <c r="I179" s="886" t="s">
        <v>2027</v>
      </c>
      <c r="J179" s="556" t="s">
        <v>2028</v>
      </c>
      <c r="K179" s="853"/>
    </row>
    <row r="180" spans="1:11" s="512" customFormat="1" ht="15" customHeight="1" x14ac:dyDescent="0.25">
      <c r="A180" s="560"/>
      <c r="B180" s="728"/>
      <c r="C180" s="556" t="s">
        <v>2029</v>
      </c>
      <c r="D180" s="222"/>
      <c r="E180" s="616"/>
      <c r="F180" s="92"/>
      <c r="G180" s="92"/>
      <c r="H180" s="92"/>
      <c r="I180" s="92"/>
      <c r="J180" s="556" t="s">
        <v>2030</v>
      </c>
      <c r="K180" s="853"/>
    </row>
    <row r="181" spans="1:11" s="512" customFormat="1" ht="15" customHeight="1" x14ac:dyDescent="0.25">
      <c r="A181" s="560"/>
      <c r="B181" s="728"/>
      <c r="C181" s="83" t="s">
        <v>2031</v>
      </c>
      <c r="D181" s="222"/>
      <c r="E181" s="616"/>
      <c r="F181" s="92"/>
      <c r="G181" s="92"/>
      <c r="H181" s="92"/>
      <c r="I181" s="92"/>
      <c r="J181" s="556" t="s">
        <v>2032</v>
      </c>
      <c r="K181" s="853"/>
    </row>
    <row r="182" spans="1:11" s="512" customFormat="1" ht="15" customHeight="1" x14ac:dyDescent="0.25">
      <c r="A182" s="560"/>
      <c r="B182" s="728"/>
      <c r="C182" s="216" t="s">
        <v>2033</v>
      </c>
      <c r="D182" s="222"/>
      <c r="E182" s="616"/>
      <c r="F182" s="92"/>
      <c r="G182" s="92"/>
      <c r="H182" s="92"/>
      <c r="I182" s="92"/>
      <c r="J182" s="556" t="s">
        <v>2034</v>
      </c>
      <c r="K182" s="853"/>
    </row>
    <row r="183" spans="1:11" s="512" customFormat="1" ht="15" customHeight="1" x14ac:dyDescent="0.25">
      <c r="A183" s="560"/>
      <c r="B183" s="728"/>
      <c r="C183" s="83" t="s">
        <v>2035</v>
      </c>
      <c r="D183" s="647"/>
      <c r="E183" s="616"/>
      <c r="F183" s="92"/>
      <c r="G183" s="92"/>
      <c r="H183" s="92"/>
      <c r="I183" s="92"/>
      <c r="J183" s="556" t="s">
        <v>2036</v>
      </c>
      <c r="K183" s="853"/>
    </row>
    <row r="184" spans="1:11" s="512" customFormat="1" ht="15" customHeight="1" x14ac:dyDescent="0.25">
      <c r="A184" s="560"/>
      <c r="B184" s="728"/>
      <c r="C184" s="556"/>
      <c r="D184" s="647"/>
      <c r="E184" s="616"/>
      <c r="F184" s="92"/>
      <c r="G184" s="92"/>
      <c r="H184" s="92"/>
      <c r="I184" s="92"/>
      <c r="J184" s="730" t="s">
        <v>2037</v>
      </c>
      <c r="K184" s="853"/>
    </row>
    <row r="185" spans="1:11" s="512" customFormat="1" ht="15" customHeight="1" x14ac:dyDescent="0.25">
      <c r="A185" s="561"/>
      <c r="B185" s="739"/>
      <c r="C185" s="64"/>
      <c r="D185" s="226"/>
      <c r="E185" s="781"/>
      <c r="F185" s="93"/>
      <c r="G185" s="93"/>
      <c r="H185" s="93"/>
      <c r="I185" s="93"/>
      <c r="J185" s="565"/>
      <c r="K185" s="853"/>
    </row>
    <row r="186" spans="1:11" s="512" customFormat="1" ht="15" customHeight="1" x14ac:dyDescent="0.25">
      <c r="A186" s="557"/>
      <c r="B186" s="727"/>
      <c r="C186" s="199"/>
      <c r="D186" s="554"/>
      <c r="E186" s="627"/>
      <c r="F186" s="167"/>
      <c r="G186" s="167"/>
      <c r="H186" s="167"/>
      <c r="I186" s="167"/>
      <c r="J186" s="559"/>
      <c r="K186" s="853"/>
    </row>
    <row r="187" spans="1:11" s="512" customFormat="1" ht="15" customHeight="1" x14ac:dyDescent="0.25">
      <c r="A187" s="560"/>
      <c r="B187" s="728" t="s">
        <v>2038</v>
      </c>
      <c r="C187" s="216" t="s">
        <v>2039</v>
      </c>
      <c r="D187" s="560" t="s">
        <v>201</v>
      </c>
      <c r="E187" s="616">
        <v>1900000</v>
      </c>
      <c r="F187" s="884">
        <v>1283040</v>
      </c>
      <c r="G187" s="884">
        <v>1566000</v>
      </c>
      <c r="H187" s="884">
        <v>1224720</v>
      </c>
      <c r="I187" s="884">
        <v>1512000</v>
      </c>
      <c r="J187" s="556" t="s">
        <v>1663</v>
      </c>
      <c r="K187" s="853"/>
    </row>
    <row r="188" spans="1:11" s="512" customFormat="1" ht="15" customHeight="1" x14ac:dyDescent="0.25">
      <c r="A188" s="560"/>
      <c r="B188" s="728" t="s">
        <v>177</v>
      </c>
      <c r="C188" s="216" t="s">
        <v>2040</v>
      </c>
      <c r="D188" s="560" t="s">
        <v>2041</v>
      </c>
      <c r="E188" s="616">
        <v>2100000</v>
      </c>
      <c r="F188" s="884">
        <v>1404000</v>
      </c>
      <c r="G188" s="884">
        <v>1674000</v>
      </c>
      <c r="H188" s="884">
        <v>1341360</v>
      </c>
      <c r="I188" s="884">
        <v>1620000</v>
      </c>
      <c r="J188" s="556" t="s">
        <v>2005</v>
      </c>
      <c r="K188" s="853"/>
    </row>
    <row r="189" spans="1:11" s="512" customFormat="1" ht="15" customHeight="1" x14ac:dyDescent="0.25">
      <c r="A189" s="560"/>
      <c r="B189" s="728"/>
      <c r="C189" s="216" t="s">
        <v>2042</v>
      </c>
      <c r="D189" s="222" t="s">
        <v>2043</v>
      </c>
      <c r="E189" s="616">
        <v>2400000</v>
      </c>
      <c r="F189" s="884">
        <v>1632960</v>
      </c>
      <c r="G189" s="884">
        <v>1890000</v>
      </c>
      <c r="H189" s="884">
        <v>1566000</v>
      </c>
      <c r="I189" s="884">
        <v>1836000</v>
      </c>
      <c r="J189" s="556" t="s">
        <v>2044</v>
      </c>
      <c r="K189" s="853"/>
    </row>
    <row r="190" spans="1:11" s="512" customFormat="1" ht="15" customHeight="1" x14ac:dyDescent="0.25">
      <c r="A190" s="560"/>
      <c r="B190" s="728"/>
      <c r="C190" s="216"/>
      <c r="D190" s="222" t="s">
        <v>2045</v>
      </c>
      <c r="E190" s="616">
        <v>2800000</v>
      </c>
      <c r="F190" s="884">
        <v>1807920</v>
      </c>
      <c r="G190" s="884">
        <v>2106000</v>
      </c>
      <c r="H190" s="884">
        <v>1728000</v>
      </c>
      <c r="I190" s="884">
        <v>2052000</v>
      </c>
      <c r="J190" s="556" t="s">
        <v>2046</v>
      </c>
      <c r="K190" s="853"/>
    </row>
    <row r="191" spans="1:11" s="512" customFormat="1" ht="15" customHeight="1" x14ac:dyDescent="0.25">
      <c r="A191" s="560"/>
      <c r="B191" s="728"/>
      <c r="C191" s="216" t="s">
        <v>2047</v>
      </c>
      <c r="D191" s="222" t="s">
        <v>2048</v>
      </c>
      <c r="E191" s="616">
        <v>5000000</v>
      </c>
      <c r="F191" s="884">
        <v>3049500</v>
      </c>
      <c r="G191" s="884">
        <v>3531000</v>
      </c>
      <c r="H191" s="884">
        <v>2996000</v>
      </c>
      <c r="I191" s="884">
        <v>3477500</v>
      </c>
      <c r="J191" s="556" t="s">
        <v>2049</v>
      </c>
      <c r="K191" s="853"/>
    </row>
    <row r="192" spans="1:11" s="512" customFormat="1" ht="15" customHeight="1" x14ac:dyDescent="0.25">
      <c r="A192" s="560"/>
      <c r="B192" s="728"/>
      <c r="C192" s="216" t="s">
        <v>2050</v>
      </c>
      <c r="D192" s="222" t="s">
        <v>2051</v>
      </c>
      <c r="E192" s="616">
        <v>6000000</v>
      </c>
      <c r="F192" s="884">
        <v>3551000</v>
      </c>
      <c r="G192" s="884">
        <v>4028000</v>
      </c>
      <c r="H192" s="884">
        <v>3498000</v>
      </c>
      <c r="I192" s="884">
        <v>3975000</v>
      </c>
      <c r="J192" s="556" t="s">
        <v>2052</v>
      </c>
      <c r="K192" s="853"/>
    </row>
    <row r="193" spans="1:11" s="512" customFormat="1" ht="15" customHeight="1" x14ac:dyDescent="0.25">
      <c r="A193" s="560"/>
      <c r="B193" s="728"/>
      <c r="C193" s="83" t="s">
        <v>2053</v>
      </c>
      <c r="D193" s="556"/>
      <c r="E193" s="887" t="s">
        <v>181</v>
      </c>
      <c r="F193" s="556"/>
      <c r="G193" s="556"/>
      <c r="H193" s="556"/>
      <c r="I193" s="556"/>
      <c r="J193" s="556" t="s">
        <v>2054</v>
      </c>
      <c r="K193" s="853"/>
    </row>
    <row r="194" spans="1:11" s="512" customFormat="1" ht="15" customHeight="1" x14ac:dyDescent="0.25">
      <c r="A194" s="560"/>
      <c r="B194" s="728"/>
      <c r="C194" s="216" t="s">
        <v>2055</v>
      </c>
      <c r="D194" s="222"/>
      <c r="E194" s="618"/>
      <c r="F194" s="92"/>
      <c r="G194" s="92"/>
      <c r="H194" s="92"/>
      <c r="I194" s="92"/>
      <c r="J194" s="556" t="s">
        <v>2056</v>
      </c>
      <c r="K194" s="853"/>
    </row>
    <row r="195" spans="1:11" s="512" customFormat="1" ht="15" customHeight="1" x14ac:dyDescent="0.25">
      <c r="A195" s="560"/>
      <c r="B195" s="728"/>
      <c r="C195" s="22"/>
      <c r="D195" s="556"/>
      <c r="E195" s="556"/>
      <c r="F195" s="556"/>
      <c r="G195" s="556"/>
      <c r="H195" s="556"/>
      <c r="I195" s="556"/>
      <c r="J195" s="556" t="s">
        <v>2057</v>
      </c>
      <c r="K195" s="853"/>
    </row>
    <row r="196" spans="1:11" s="512" customFormat="1" ht="15" customHeight="1" x14ac:dyDescent="0.25">
      <c r="A196" s="560"/>
      <c r="B196" s="728"/>
      <c r="C196" s="22"/>
      <c r="D196" s="222"/>
      <c r="E196" s="618"/>
      <c r="F196" s="92"/>
      <c r="G196" s="92"/>
      <c r="H196" s="92"/>
      <c r="I196" s="92"/>
      <c r="J196" s="556" t="s">
        <v>2058</v>
      </c>
      <c r="K196" s="853"/>
    </row>
    <row r="197" spans="1:11" s="512" customFormat="1" ht="15" customHeight="1" x14ac:dyDescent="0.25">
      <c r="A197" s="560"/>
      <c r="B197" s="728"/>
      <c r="C197" s="22"/>
      <c r="D197" s="556"/>
      <c r="E197" s="556"/>
      <c r="F197" s="556"/>
      <c r="G197" s="556"/>
      <c r="H197" s="556"/>
      <c r="I197" s="556"/>
      <c r="J197" s="556" t="s">
        <v>2059</v>
      </c>
      <c r="K197" s="853"/>
    </row>
    <row r="198" spans="1:11" s="512" customFormat="1" ht="15" customHeight="1" x14ac:dyDescent="0.25">
      <c r="A198" s="560"/>
      <c r="B198" s="728"/>
      <c r="C198" s="22"/>
      <c r="D198" s="222"/>
      <c r="E198" s="616"/>
      <c r="F198" s="92"/>
      <c r="G198" s="92"/>
      <c r="H198" s="92"/>
      <c r="I198" s="92"/>
      <c r="J198" s="556" t="s">
        <v>2060</v>
      </c>
      <c r="K198" s="853"/>
    </row>
    <row r="199" spans="1:11" s="512" customFormat="1" ht="15" customHeight="1" x14ac:dyDescent="0.25">
      <c r="A199" s="560"/>
      <c r="B199" s="728"/>
      <c r="C199" s="22"/>
      <c r="D199" s="222"/>
      <c r="E199" s="616"/>
      <c r="F199" s="92"/>
      <c r="G199" s="92"/>
      <c r="H199" s="92"/>
      <c r="I199" s="92"/>
      <c r="J199" s="556" t="s">
        <v>2061</v>
      </c>
      <c r="K199" s="853"/>
    </row>
    <row r="200" spans="1:11" s="512" customFormat="1" ht="15" customHeight="1" x14ac:dyDescent="0.25">
      <c r="A200" s="560"/>
      <c r="B200" s="728"/>
      <c r="C200" s="22"/>
      <c r="D200" s="222"/>
      <c r="E200" s="616"/>
      <c r="F200" s="92"/>
      <c r="G200" s="92"/>
      <c r="H200" s="92"/>
      <c r="I200" s="92"/>
      <c r="J200" s="769" t="s">
        <v>2062</v>
      </c>
      <c r="K200" s="853"/>
    </row>
    <row r="201" spans="1:11" s="512" customFormat="1" ht="15" customHeight="1" x14ac:dyDescent="0.25">
      <c r="A201" s="561"/>
      <c r="B201" s="739"/>
      <c r="C201" s="64"/>
      <c r="D201" s="226"/>
      <c r="E201" s="781"/>
      <c r="F201" s="93"/>
      <c r="G201" s="93"/>
      <c r="H201" s="93"/>
      <c r="I201" s="93"/>
      <c r="K201" s="853"/>
    </row>
    <row r="202" spans="1:11" s="512" customFormat="1" ht="15" customHeight="1" x14ac:dyDescent="0.25">
      <c r="A202" s="557"/>
      <c r="B202" s="727"/>
      <c r="C202" s="889"/>
      <c r="D202" s="558"/>
      <c r="E202" s="613"/>
      <c r="F202" s="90"/>
      <c r="G202" s="90"/>
      <c r="H202" s="90"/>
      <c r="I202" s="90"/>
      <c r="J202" s="866"/>
      <c r="K202" s="853"/>
    </row>
    <row r="203" spans="1:11" s="512" customFormat="1" ht="15" customHeight="1" x14ac:dyDescent="0.25">
      <c r="A203" s="560"/>
      <c r="B203" s="728" t="s">
        <v>2067</v>
      </c>
      <c r="C203" s="418" t="s">
        <v>2068</v>
      </c>
      <c r="D203" s="730" t="s">
        <v>2069</v>
      </c>
      <c r="E203" s="556"/>
      <c r="F203" s="556"/>
      <c r="G203" s="556"/>
      <c r="H203" s="556"/>
      <c r="I203" s="92"/>
      <c r="J203" s="556" t="s">
        <v>2066</v>
      </c>
      <c r="K203" s="853"/>
    </row>
    <row r="204" spans="1:11" s="512" customFormat="1" ht="15" customHeight="1" x14ac:dyDescent="0.25">
      <c r="A204" s="560"/>
      <c r="B204" s="728" t="s">
        <v>2065</v>
      </c>
      <c r="C204" s="418" t="s">
        <v>2070</v>
      </c>
      <c r="D204" s="730" t="s">
        <v>2071</v>
      </c>
      <c r="E204" s="618"/>
      <c r="F204" s="92"/>
      <c r="G204" s="92"/>
      <c r="H204" s="92"/>
      <c r="I204" s="92"/>
      <c r="J204" s="556" t="s">
        <v>2072</v>
      </c>
      <c r="K204" s="853"/>
    </row>
    <row r="205" spans="1:11" s="512" customFormat="1" ht="15" customHeight="1" x14ac:dyDescent="0.25">
      <c r="A205" s="560"/>
      <c r="B205" s="728" t="s">
        <v>177</v>
      </c>
      <c r="C205" s="418" t="s">
        <v>2073</v>
      </c>
      <c r="D205" s="560" t="s">
        <v>1381</v>
      </c>
      <c r="E205" s="618">
        <v>3500000</v>
      </c>
      <c r="F205" s="92"/>
      <c r="G205" s="92"/>
      <c r="H205" s="884">
        <v>1500000</v>
      </c>
      <c r="I205" s="884">
        <v>2050000</v>
      </c>
      <c r="J205" s="556" t="s">
        <v>2063</v>
      </c>
      <c r="K205" s="853"/>
    </row>
    <row r="206" spans="1:11" s="512" customFormat="1" ht="15" customHeight="1" x14ac:dyDescent="0.25">
      <c r="A206" s="560"/>
      <c r="B206" s="728"/>
      <c r="C206" s="83" t="s">
        <v>2074</v>
      </c>
      <c r="D206" s="560" t="s">
        <v>2075</v>
      </c>
      <c r="E206" s="618">
        <v>4250000</v>
      </c>
      <c r="F206" s="92"/>
      <c r="G206" s="92"/>
      <c r="H206" s="884">
        <v>2050000</v>
      </c>
      <c r="I206" s="884">
        <v>3000000</v>
      </c>
      <c r="J206" s="556" t="s">
        <v>2064</v>
      </c>
      <c r="K206" s="853"/>
    </row>
    <row r="207" spans="1:11" s="512" customFormat="1" ht="15" customHeight="1" x14ac:dyDescent="0.25">
      <c r="A207" s="560"/>
      <c r="B207" s="728"/>
      <c r="C207" s="418" t="s">
        <v>2076</v>
      </c>
      <c r="D207" s="560" t="s">
        <v>2077</v>
      </c>
      <c r="E207" s="618">
        <v>8000000</v>
      </c>
      <c r="F207" s="92"/>
      <c r="G207" s="92"/>
      <c r="H207" s="884">
        <v>5900000</v>
      </c>
      <c r="I207" s="884">
        <v>6950000</v>
      </c>
      <c r="J207" s="730" t="s">
        <v>2078</v>
      </c>
      <c r="K207" s="853"/>
    </row>
    <row r="208" spans="1:11" s="512" customFormat="1" ht="15" customHeight="1" x14ac:dyDescent="0.25">
      <c r="A208" s="560"/>
      <c r="B208" s="728"/>
      <c r="C208" s="556" t="s">
        <v>2079</v>
      </c>
      <c r="D208" s="539"/>
      <c r="E208" s="746" t="s">
        <v>181</v>
      </c>
      <c r="F208" s="92"/>
      <c r="G208" s="92"/>
      <c r="H208" s="742" t="s">
        <v>181</v>
      </c>
      <c r="I208" s="742" t="s">
        <v>181</v>
      </c>
      <c r="J208" s="632" t="s">
        <v>2080</v>
      </c>
      <c r="K208" s="853"/>
    </row>
    <row r="209" spans="1:11" s="512" customFormat="1" ht="15" customHeight="1" x14ac:dyDescent="0.25">
      <c r="A209" s="560"/>
      <c r="B209" s="728"/>
      <c r="C209" s="890" t="s">
        <v>2081</v>
      </c>
      <c r="D209" s="556"/>
      <c r="E209" s="556"/>
      <c r="F209" s="556"/>
      <c r="G209" s="556"/>
      <c r="H209" s="556"/>
      <c r="I209" s="556"/>
      <c r="J209" s="632" t="s">
        <v>2082</v>
      </c>
      <c r="K209" s="853"/>
    </row>
    <row r="210" spans="1:11" s="512" customFormat="1" ht="15" customHeight="1" x14ac:dyDescent="0.25">
      <c r="A210" s="560"/>
      <c r="B210" s="728"/>
      <c r="C210" s="83" t="s">
        <v>2083</v>
      </c>
      <c r="D210" s="556"/>
      <c r="E210" s="556"/>
      <c r="F210" s="556"/>
      <c r="G210" s="556"/>
      <c r="H210" s="556"/>
      <c r="I210" s="556"/>
      <c r="J210" s="632" t="s">
        <v>2084</v>
      </c>
      <c r="K210" s="853"/>
    </row>
    <row r="211" spans="1:11" s="512" customFormat="1" ht="15" customHeight="1" x14ac:dyDescent="0.25">
      <c r="A211" s="560"/>
      <c r="B211" s="728"/>
      <c r="C211" s="539" t="s">
        <v>2085</v>
      </c>
      <c r="D211" s="556"/>
      <c r="E211" s="556"/>
      <c r="F211" s="556"/>
      <c r="G211" s="556"/>
      <c r="H211" s="556"/>
      <c r="I211" s="556"/>
      <c r="J211" s="632" t="s">
        <v>2086</v>
      </c>
      <c r="K211" s="853"/>
    </row>
    <row r="212" spans="1:11" s="512" customFormat="1" ht="15" customHeight="1" x14ac:dyDescent="0.25">
      <c r="A212" s="560"/>
      <c r="B212" s="728"/>
      <c r="C212" s="891"/>
      <c r="D212" s="556"/>
      <c r="E212" s="556"/>
      <c r="F212" s="556"/>
      <c r="G212" s="556"/>
      <c r="H212" s="556"/>
      <c r="I212" s="556"/>
      <c r="J212" s="632" t="s">
        <v>2087</v>
      </c>
      <c r="K212" s="853"/>
    </row>
    <row r="213" spans="1:11" s="512" customFormat="1" ht="15" customHeight="1" x14ac:dyDescent="0.25">
      <c r="A213" s="560"/>
      <c r="B213" s="728"/>
      <c r="C213" s="891"/>
      <c r="D213" s="539"/>
      <c r="E213" s="618"/>
      <c r="F213" s="92"/>
      <c r="G213" s="92"/>
      <c r="H213" s="92"/>
      <c r="I213" s="92"/>
      <c r="J213" s="632" t="s">
        <v>2088</v>
      </c>
      <c r="K213" s="853"/>
    </row>
    <row r="214" spans="1:11" s="512" customFormat="1" ht="15" customHeight="1" x14ac:dyDescent="0.25">
      <c r="A214" s="560"/>
      <c r="B214" s="728"/>
      <c r="C214" s="891"/>
      <c r="D214" s="539"/>
      <c r="E214" s="618"/>
      <c r="F214" s="92"/>
      <c r="G214" s="92"/>
      <c r="H214" s="92"/>
      <c r="I214" s="92"/>
      <c r="J214" s="730" t="s">
        <v>2089</v>
      </c>
      <c r="K214" s="853"/>
    </row>
    <row r="215" spans="1:11" s="512" customFormat="1" ht="15" customHeight="1" x14ac:dyDescent="0.25">
      <c r="A215" s="561"/>
      <c r="B215" s="739"/>
      <c r="C215" s="888"/>
      <c r="D215" s="563"/>
      <c r="E215" s="748"/>
      <c r="F215" s="93"/>
      <c r="G215" s="93"/>
      <c r="H215" s="93"/>
      <c r="I215" s="93"/>
      <c r="J215" s="871"/>
      <c r="K215" s="853"/>
    </row>
    <row r="216" spans="1:11" s="512" customFormat="1" ht="15" customHeight="1" x14ac:dyDescent="0.25">
      <c r="A216" s="557"/>
      <c r="B216" s="727"/>
      <c r="C216" s="558"/>
      <c r="D216" s="554"/>
      <c r="E216" s="627"/>
      <c r="F216" s="167"/>
      <c r="G216" s="167"/>
      <c r="H216" s="167"/>
      <c r="I216" s="167"/>
      <c r="J216" s="559"/>
      <c r="K216" s="853"/>
    </row>
    <row r="217" spans="1:11" s="512" customFormat="1" ht="15" customHeight="1" x14ac:dyDescent="0.25">
      <c r="A217" s="560"/>
      <c r="B217" s="728" t="s">
        <v>2090</v>
      </c>
      <c r="C217" s="892" t="s">
        <v>2091</v>
      </c>
      <c r="D217" s="222" t="s">
        <v>14</v>
      </c>
      <c r="E217" s="893">
        <v>1750000</v>
      </c>
      <c r="F217" s="885">
        <v>850000</v>
      </c>
      <c r="G217" s="885">
        <v>950000</v>
      </c>
      <c r="H217" s="885">
        <v>850000</v>
      </c>
      <c r="I217" s="885">
        <v>950000</v>
      </c>
      <c r="J217" s="556" t="s">
        <v>2066</v>
      </c>
      <c r="K217" s="853"/>
    </row>
    <row r="218" spans="1:11" s="512" customFormat="1" ht="15" customHeight="1" x14ac:dyDescent="0.25">
      <c r="A218" s="560"/>
      <c r="B218" s="728" t="s">
        <v>2065</v>
      </c>
      <c r="C218" s="892" t="s">
        <v>2092</v>
      </c>
      <c r="D218" s="222" t="s">
        <v>2093</v>
      </c>
      <c r="E218" s="893">
        <v>2750000</v>
      </c>
      <c r="F218" s="885">
        <v>1400000</v>
      </c>
      <c r="G218" s="885">
        <v>1500000</v>
      </c>
      <c r="H218" s="885">
        <v>1400000</v>
      </c>
      <c r="I218" s="885">
        <v>1500000</v>
      </c>
      <c r="J218" s="556" t="s">
        <v>2020</v>
      </c>
      <c r="K218" s="853"/>
    </row>
    <row r="219" spans="1:11" s="512" customFormat="1" ht="15" customHeight="1" x14ac:dyDescent="0.25">
      <c r="A219" s="560"/>
      <c r="B219" s="728" t="s">
        <v>177</v>
      </c>
      <c r="C219" s="83" t="s">
        <v>2094</v>
      </c>
      <c r="D219" s="222" t="s">
        <v>2095</v>
      </c>
      <c r="E219" s="893">
        <v>3250000</v>
      </c>
      <c r="F219" s="885">
        <v>1700000</v>
      </c>
      <c r="G219" s="885">
        <v>1800000</v>
      </c>
      <c r="H219" s="885">
        <v>1700000</v>
      </c>
      <c r="I219" s="885">
        <v>1800000</v>
      </c>
      <c r="J219" s="556" t="s">
        <v>2096</v>
      </c>
      <c r="K219" s="853"/>
    </row>
    <row r="220" spans="1:11" s="512" customFormat="1" ht="15" customHeight="1" x14ac:dyDescent="0.25">
      <c r="A220" s="560"/>
      <c r="B220" s="728"/>
      <c r="C220" s="539"/>
      <c r="D220" s="222" t="s">
        <v>2097</v>
      </c>
      <c r="E220" s="893">
        <v>4000000</v>
      </c>
      <c r="F220" s="885">
        <v>2150000</v>
      </c>
      <c r="G220" s="885">
        <v>2250000</v>
      </c>
      <c r="H220" s="885">
        <v>2150000</v>
      </c>
      <c r="I220" s="885">
        <v>2250000</v>
      </c>
      <c r="J220" s="556" t="s">
        <v>2098</v>
      </c>
      <c r="K220" s="853"/>
    </row>
    <row r="221" spans="1:11" s="512" customFormat="1" ht="15" customHeight="1" x14ac:dyDescent="0.25">
      <c r="A221" s="560"/>
      <c r="B221" s="728"/>
      <c r="C221" s="81" t="s">
        <v>2099</v>
      </c>
      <c r="D221" s="222" t="s">
        <v>2100</v>
      </c>
      <c r="E221" s="893">
        <v>5000000</v>
      </c>
      <c r="F221" s="885">
        <v>2550000</v>
      </c>
      <c r="G221" s="885">
        <v>2650000</v>
      </c>
      <c r="H221" s="885">
        <v>2550000</v>
      </c>
      <c r="I221" s="885">
        <v>2650000</v>
      </c>
      <c r="J221" s="556" t="s">
        <v>2101</v>
      </c>
      <c r="K221" s="853"/>
    </row>
    <row r="222" spans="1:11" s="512" customFormat="1" ht="15" customHeight="1" x14ac:dyDescent="0.25">
      <c r="A222" s="560"/>
      <c r="B222" s="728"/>
      <c r="C222" s="83" t="s">
        <v>2102</v>
      </c>
      <c r="D222" s="222" t="s">
        <v>2103</v>
      </c>
      <c r="E222" s="893">
        <v>6750000</v>
      </c>
      <c r="F222" s="885">
        <v>3550000</v>
      </c>
      <c r="G222" s="885">
        <v>3650000</v>
      </c>
      <c r="H222" s="885">
        <v>3550000</v>
      </c>
      <c r="I222" s="885">
        <v>3650000</v>
      </c>
      <c r="J222" s="556" t="s">
        <v>2063</v>
      </c>
      <c r="K222" s="853"/>
    </row>
    <row r="223" spans="1:11" s="512" customFormat="1" ht="15" customHeight="1" x14ac:dyDescent="0.25">
      <c r="A223" s="560"/>
      <c r="B223" s="728"/>
      <c r="D223" s="222" t="s">
        <v>2104</v>
      </c>
      <c r="E223" s="893">
        <v>9000000</v>
      </c>
      <c r="F223" s="885">
        <v>5250000</v>
      </c>
      <c r="G223" s="885">
        <v>5350000</v>
      </c>
      <c r="H223" s="885">
        <v>5250000</v>
      </c>
      <c r="I223" s="885">
        <v>5350000</v>
      </c>
      <c r="J223" s="556" t="s">
        <v>2105</v>
      </c>
      <c r="K223" s="853"/>
    </row>
    <row r="224" spans="1:11" s="512" customFormat="1" ht="15" customHeight="1" x14ac:dyDescent="0.25">
      <c r="A224" s="560"/>
      <c r="B224" s="728"/>
      <c r="C224" s="539"/>
      <c r="D224" s="222" t="s">
        <v>2106</v>
      </c>
      <c r="E224" s="893">
        <v>10000000</v>
      </c>
      <c r="F224" s="885">
        <v>6150000</v>
      </c>
      <c r="G224" s="885">
        <v>6250000</v>
      </c>
      <c r="H224" s="885">
        <v>6150000</v>
      </c>
      <c r="I224" s="885">
        <v>6250000</v>
      </c>
      <c r="J224" s="730" t="s">
        <v>2107</v>
      </c>
      <c r="K224" s="853"/>
    </row>
    <row r="225" spans="1:11" s="512" customFormat="1" ht="15" customHeight="1" x14ac:dyDescent="0.25">
      <c r="A225" s="560"/>
      <c r="B225" s="728"/>
      <c r="C225" s="539"/>
      <c r="D225" s="222" t="s">
        <v>279</v>
      </c>
      <c r="E225" s="893">
        <v>15000000</v>
      </c>
      <c r="F225" s="885">
        <v>9150000</v>
      </c>
      <c r="G225" s="885">
        <v>9250000</v>
      </c>
      <c r="H225" s="885">
        <v>9150000</v>
      </c>
      <c r="I225" s="885">
        <v>9250000</v>
      </c>
      <c r="J225" s="740"/>
      <c r="K225" s="853"/>
    </row>
    <row r="226" spans="1:11" s="512" customFormat="1" ht="15" customHeight="1" x14ac:dyDescent="0.25">
      <c r="A226" s="561"/>
      <c r="B226" s="739"/>
      <c r="C226" s="563"/>
      <c r="D226" s="226"/>
      <c r="E226" s="781"/>
      <c r="F226" s="169"/>
      <c r="G226" s="169"/>
      <c r="H226" s="169"/>
      <c r="I226" s="169"/>
      <c r="J226" s="565"/>
      <c r="K226" s="853"/>
    </row>
    <row r="227" spans="1:11" s="512" customFormat="1" ht="15" customHeight="1" x14ac:dyDescent="0.25">
      <c r="A227" s="557"/>
      <c r="B227" s="727"/>
      <c r="C227" s="558"/>
      <c r="D227" s="558"/>
      <c r="E227" s="760"/>
      <c r="F227" s="167"/>
      <c r="G227" s="167"/>
      <c r="H227" s="167"/>
      <c r="I227" s="167"/>
      <c r="J227" s="559"/>
      <c r="K227" s="853"/>
    </row>
    <row r="228" spans="1:11" s="512" customFormat="1" ht="15" customHeight="1" x14ac:dyDescent="0.25">
      <c r="A228" s="560"/>
      <c r="B228" s="728" t="s">
        <v>2108</v>
      </c>
      <c r="C228" s="543" t="s">
        <v>2109</v>
      </c>
      <c r="D228" s="222" t="s">
        <v>201</v>
      </c>
      <c r="E228" s="761">
        <v>1450000</v>
      </c>
      <c r="F228" s="40"/>
      <c r="G228" s="40"/>
      <c r="H228" s="884">
        <v>725000</v>
      </c>
      <c r="I228" s="884">
        <v>725000</v>
      </c>
      <c r="J228" s="556" t="s">
        <v>832</v>
      </c>
      <c r="K228" s="853"/>
    </row>
    <row r="229" spans="1:11" s="512" customFormat="1" ht="15" customHeight="1" x14ac:dyDescent="0.25">
      <c r="A229" s="560"/>
      <c r="B229" s="728" t="s">
        <v>16</v>
      </c>
      <c r="C229" s="543" t="s">
        <v>2110</v>
      </c>
      <c r="D229" s="222" t="s">
        <v>2111</v>
      </c>
      <c r="E229" s="761">
        <v>1550000</v>
      </c>
      <c r="F229" s="40"/>
      <c r="G229" s="40"/>
      <c r="H229" s="884">
        <v>825000</v>
      </c>
      <c r="I229" s="884">
        <v>825000</v>
      </c>
      <c r="J229" s="556" t="s">
        <v>1673</v>
      </c>
      <c r="K229" s="853"/>
    </row>
    <row r="230" spans="1:11" s="512" customFormat="1" ht="15" customHeight="1" x14ac:dyDescent="0.2">
      <c r="A230" s="560"/>
      <c r="C230" s="83" t="s">
        <v>2112</v>
      </c>
      <c r="D230" s="222" t="s">
        <v>1308</v>
      </c>
      <c r="E230" s="761">
        <v>1650000</v>
      </c>
      <c r="F230" s="40"/>
      <c r="G230" s="40"/>
      <c r="H230" s="884">
        <v>925000</v>
      </c>
      <c r="I230" s="884">
        <v>925000</v>
      </c>
      <c r="J230" s="556" t="s">
        <v>1675</v>
      </c>
      <c r="K230" s="853"/>
    </row>
    <row r="231" spans="1:11" s="512" customFormat="1" ht="15" customHeight="1" x14ac:dyDescent="0.25">
      <c r="A231" s="560"/>
      <c r="B231" s="728"/>
      <c r="C231" s="543"/>
      <c r="D231" s="222" t="s">
        <v>2113</v>
      </c>
      <c r="E231" s="761">
        <v>1650000</v>
      </c>
      <c r="F231" s="40"/>
      <c r="G231" s="40"/>
      <c r="H231" s="884">
        <v>1025000</v>
      </c>
      <c r="I231" s="884">
        <v>1025000</v>
      </c>
      <c r="J231" s="556" t="s">
        <v>838</v>
      </c>
      <c r="K231" s="853"/>
    </row>
    <row r="232" spans="1:11" s="512" customFormat="1" ht="15" customHeight="1" x14ac:dyDescent="0.25">
      <c r="A232" s="560"/>
      <c r="B232" s="728"/>
      <c r="C232" s="850" t="s">
        <v>2114</v>
      </c>
      <c r="D232" s="222" t="s">
        <v>2115</v>
      </c>
      <c r="E232" s="761">
        <v>1750000</v>
      </c>
      <c r="F232" s="556"/>
      <c r="G232" s="556"/>
      <c r="H232" s="510"/>
      <c r="I232" s="40"/>
      <c r="J232" s="556" t="s">
        <v>1247</v>
      </c>
      <c r="K232" s="853"/>
    </row>
    <row r="233" spans="1:11" s="512" customFormat="1" ht="15" customHeight="1" x14ac:dyDescent="0.25">
      <c r="A233" s="560"/>
      <c r="B233" s="728"/>
      <c r="C233" s="851" t="s">
        <v>2116</v>
      </c>
      <c r="D233" s="222" t="s">
        <v>204</v>
      </c>
      <c r="E233" s="761">
        <v>1750000</v>
      </c>
      <c r="F233" s="40"/>
      <c r="G233" s="40"/>
      <c r="H233" s="884">
        <v>1125000</v>
      </c>
      <c r="I233" s="884">
        <v>1125000</v>
      </c>
      <c r="J233" s="730" t="s">
        <v>819</v>
      </c>
      <c r="K233" s="853"/>
    </row>
    <row r="234" spans="1:11" s="512" customFormat="1" ht="15" customHeight="1" x14ac:dyDescent="0.25">
      <c r="A234" s="560"/>
      <c r="B234" s="728"/>
      <c r="C234" s="759" t="s">
        <v>2117</v>
      </c>
      <c r="D234" s="222" t="s">
        <v>719</v>
      </c>
      <c r="E234" s="761">
        <v>2350000</v>
      </c>
      <c r="F234" s="40"/>
      <c r="G234" s="40"/>
      <c r="H234" s="884">
        <v>1625000</v>
      </c>
      <c r="I234" s="884">
        <v>1625000</v>
      </c>
      <c r="J234" s="556" t="s">
        <v>1248</v>
      </c>
      <c r="K234" s="853"/>
    </row>
    <row r="235" spans="1:11" s="512" customFormat="1" ht="15" customHeight="1" x14ac:dyDescent="0.25">
      <c r="A235" s="560"/>
      <c r="B235" s="728"/>
      <c r="C235" s="543"/>
      <c r="D235" s="222"/>
      <c r="E235" s="894" t="s">
        <v>181</v>
      </c>
      <c r="F235" s="92"/>
      <c r="G235" s="92"/>
      <c r="H235" s="556"/>
      <c r="I235" s="92"/>
      <c r="J235" s="556" t="s">
        <v>2118</v>
      </c>
      <c r="K235" s="853"/>
    </row>
    <row r="236" spans="1:11" s="512" customFormat="1" ht="15" customHeight="1" x14ac:dyDescent="0.25">
      <c r="A236" s="560"/>
      <c r="B236" s="728"/>
      <c r="C236" s="543"/>
      <c r="D236" s="222"/>
      <c r="E236" s="761"/>
      <c r="F236" s="92"/>
      <c r="G236" s="92"/>
      <c r="H236" s="92"/>
      <c r="I236" s="92"/>
      <c r="J236" s="556" t="s">
        <v>2119</v>
      </c>
      <c r="K236" s="853"/>
    </row>
    <row r="237" spans="1:11" s="512" customFormat="1" ht="15" customHeight="1" x14ac:dyDescent="0.25">
      <c r="A237" s="560"/>
      <c r="B237" s="728"/>
      <c r="C237" s="543"/>
      <c r="D237" s="556"/>
      <c r="E237" s="556"/>
      <c r="F237" s="40"/>
      <c r="G237" s="40"/>
      <c r="H237" s="40"/>
      <c r="I237" s="92"/>
      <c r="J237" s="556" t="s">
        <v>2120</v>
      </c>
      <c r="K237" s="853"/>
    </row>
    <row r="238" spans="1:11" s="512" customFormat="1" ht="15" customHeight="1" x14ac:dyDescent="0.25">
      <c r="A238" s="560"/>
      <c r="B238" s="728"/>
      <c r="C238" s="543"/>
      <c r="D238" s="556"/>
      <c r="E238" s="556"/>
      <c r="F238" s="556"/>
      <c r="G238" s="556"/>
      <c r="H238" s="40"/>
      <c r="I238" s="92"/>
      <c r="J238" s="556" t="s">
        <v>2121</v>
      </c>
      <c r="K238" s="853"/>
    </row>
    <row r="239" spans="1:11" s="512" customFormat="1" ht="15" customHeight="1" x14ac:dyDescent="0.25">
      <c r="A239" s="560"/>
      <c r="B239" s="728"/>
      <c r="C239" s="543"/>
      <c r="D239" s="556"/>
      <c r="E239" s="556"/>
      <c r="F239" s="556"/>
      <c r="G239" s="556"/>
      <c r="H239" s="40"/>
      <c r="I239" s="92"/>
      <c r="J239" s="556" t="s">
        <v>2122</v>
      </c>
      <c r="K239" s="853"/>
    </row>
    <row r="240" spans="1:11" s="512" customFormat="1" ht="15" customHeight="1" x14ac:dyDescent="0.25">
      <c r="A240" s="560"/>
      <c r="B240" s="728"/>
      <c r="C240" s="543"/>
      <c r="D240" s="556"/>
      <c r="E240" s="556"/>
      <c r="F240" s="556"/>
      <c r="G240" s="556"/>
      <c r="H240" s="40"/>
      <c r="I240" s="92"/>
      <c r="J240" s="556" t="s">
        <v>2123</v>
      </c>
      <c r="K240" s="853"/>
    </row>
    <row r="241" spans="1:11" s="512" customFormat="1" ht="15" customHeight="1" x14ac:dyDescent="0.25">
      <c r="A241" s="560"/>
      <c r="B241" s="728"/>
      <c r="C241" s="543"/>
      <c r="D241" s="556"/>
      <c r="E241" s="556"/>
      <c r="F241" s="556"/>
      <c r="G241" s="556"/>
      <c r="H241" s="92"/>
      <c r="I241" s="92"/>
      <c r="J241" s="556" t="s">
        <v>2124</v>
      </c>
      <c r="K241" s="853"/>
    </row>
    <row r="242" spans="1:11" s="512" customFormat="1" ht="15" customHeight="1" x14ac:dyDescent="0.25">
      <c r="A242" s="560"/>
      <c r="B242" s="728"/>
      <c r="C242" s="543"/>
      <c r="D242" s="222"/>
      <c r="E242" s="761"/>
      <c r="F242" s="92"/>
      <c r="G242" s="92"/>
      <c r="H242" s="92"/>
      <c r="I242" s="92"/>
      <c r="J242" s="556" t="s">
        <v>1678</v>
      </c>
      <c r="K242" s="853"/>
    </row>
    <row r="243" spans="1:11" s="512" customFormat="1" ht="15" customHeight="1" x14ac:dyDescent="0.25">
      <c r="A243" s="561"/>
      <c r="B243" s="739"/>
      <c r="C243" s="563"/>
      <c r="D243" s="563"/>
      <c r="E243" s="895"/>
      <c r="F243" s="169"/>
      <c r="G243" s="169"/>
      <c r="H243" s="169"/>
      <c r="I243" s="169"/>
      <c r="J243" s="565"/>
      <c r="K243" s="853"/>
    </row>
    <row r="244" spans="1:11" s="512" customFormat="1" ht="15" customHeight="1" x14ac:dyDescent="0.25">
      <c r="A244" s="557"/>
      <c r="B244" s="727"/>
      <c r="C244" s="558"/>
      <c r="D244" s="558"/>
      <c r="E244" s="613"/>
      <c r="F244" s="167"/>
      <c r="G244" s="167"/>
      <c r="H244" s="167"/>
      <c r="I244" s="167"/>
      <c r="J244" s="559"/>
      <c r="K244" s="853"/>
    </row>
    <row r="245" spans="1:11" s="512" customFormat="1" ht="15" customHeight="1" x14ac:dyDescent="0.25">
      <c r="A245" s="560"/>
      <c r="B245" s="728" t="s">
        <v>2125</v>
      </c>
      <c r="C245" s="539" t="s">
        <v>2126</v>
      </c>
      <c r="D245" s="560"/>
      <c r="E245" s="778"/>
      <c r="F245" s="896"/>
      <c r="G245" s="896"/>
      <c r="H245" s="40"/>
      <c r="I245" s="40"/>
      <c r="J245" s="556" t="s">
        <v>1197</v>
      </c>
      <c r="K245" s="853"/>
    </row>
    <row r="246" spans="1:11" s="512" customFormat="1" ht="15" customHeight="1" x14ac:dyDescent="0.25">
      <c r="A246" s="560"/>
      <c r="B246" s="728" t="s">
        <v>2065</v>
      </c>
      <c r="C246" s="539" t="s">
        <v>2127</v>
      </c>
      <c r="D246" s="560" t="s">
        <v>14</v>
      </c>
      <c r="E246" s="778">
        <v>1500000</v>
      </c>
      <c r="F246" s="896"/>
      <c r="G246" s="896"/>
      <c r="H246" s="897">
        <v>738000</v>
      </c>
      <c r="I246" s="897">
        <f>H246+100000</f>
        <v>838000</v>
      </c>
      <c r="J246" s="556" t="s">
        <v>1200</v>
      </c>
      <c r="K246" s="853"/>
    </row>
    <row r="247" spans="1:11" s="512" customFormat="1" ht="15" customHeight="1" x14ac:dyDescent="0.25">
      <c r="A247" s="560"/>
      <c r="B247" s="728" t="s">
        <v>16</v>
      </c>
      <c r="C247" s="83" t="s">
        <v>2128</v>
      </c>
      <c r="D247" s="102" t="s">
        <v>225</v>
      </c>
      <c r="E247" s="778">
        <v>1500000</v>
      </c>
      <c r="F247" s="896"/>
      <c r="G247" s="896"/>
      <c r="H247" s="897">
        <v>758000</v>
      </c>
      <c r="I247" s="897">
        <f t="shared" ref="I247:I255" si="0">H247+100000</f>
        <v>858000</v>
      </c>
      <c r="J247" s="556" t="s">
        <v>1202</v>
      </c>
      <c r="K247" s="853"/>
    </row>
    <row r="248" spans="1:11" s="512" customFormat="1" ht="15" customHeight="1" x14ac:dyDescent="0.25">
      <c r="A248" s="560"/>
      <c r="B248" s="728"/>
      <c r="C248" s="83" t="s">
        <v>2129</v>
      </c>
      <c r="D248" s="560" t="s">
        <v>179</v>
      </c>
      <c r="E248" s="778">
        <v>1600000</v>
      </c>
      <c r="F248" s="896"/>
      <c r="G248" s="896"/>
      <c r="H248" s="897">
        <v>808000</v>
      </c>
      <c r="I248" s="897">
        <f t="shared" si="0"/>
        <v>908000</v>
      </c>
      <c r="J248" s="556" t="s">
        <v>1204</v>
      </c>
      <c r="K248" s="853"/>
    </row>
    <row r="249" spans="1:11" s="512" customFormat="1" ht="15" customHeight="1" x14ac:dyDescent="0.25">
      <c r="A249" s="560"/>
      <c r="B249" s="728"/>
      <c r="C249" s="539"/>
      <c r="D249" s="560" t="s">
        <v>716</v>
      </c>
      <c r="E249" s="778">
        <v>2000000</v>
      </c>
      <c r="F249" s="896"/>
      <c r="G249" s="896"/>
      <c r="H249" s="897">
        <v>1058000</v>
      </c>
      <c r="I249" s="897">
        <f t="shared" si="0"/>
        <v>1158000</v>
      </c>
      <c r="J249" s="556" t="s">
        <v>1385</v>
      </c>
      <c r="K249" s="853"/>
    </row>
    <row r="250" spans="1:11" s="512" customFormat="1" ht="15" customHeight="1" x14ac:dyDescent="0.25">
      <c r="A250" s="560"/>
      <c r="B250" s="728"/>
      <c r="C250" s="783"/>
      <c r="D250" s="556"/>
      <c r="E250" s="778"/>
      <c r="F250" s="556"/>
      <c r="G250" s="556"/>
      <c r="H250" s="865"/>
      <c r="I250" s="897"/>
      <c r="J250" s="556" t="s">
        <v>2130</v>
      </c>
      <c r="K250" s="853"/>
    </row>
    <row r="251" spans="1:11" s="512" customFormat="1" ht="15" customHeight="1" x14ac:dyDescent="0.25">
      <c r="A251" s="560"/>
      <c r="B251" s="728"/>
      <c r="C251" s="784"/>
      <c r="D251" s="730" t="s">
        <v>2131</v>
      </c>
      <c r="E251" s="778"/>
      <c r="F251" s="556"/>
      <c r="G251" s="556"/>
      <c r="H251" s="865"/>
      <c r="I251" s="897"/>
      <c r="J251" s="556" t="s">
        <v>2132</v>
      </c>
      <c r="K251" s="853"/>
    </row>
    <row r="252" spans="1:11" s="512" customFormat="1" ht="15" customHeight="1" x14ac:dyDescent="0.25">
      <c r="A252" s="560"/>
      <c r="B252" s="728"/>
      <c r="C252" s="180"/>
      <c r="D252" s="835" t="s">
        <v>944</v>
      </c>
      <c r="E252" s="778">
        <v>1400000</v>
      </c>
      <c r="F252" s="556"/>
      <c r="G252" s="556"/>
      <c r="H252" s="865">
        <v>668000</v>
      </c>
      <c r="I252" s="897">
        <f t="shared" si="0"/>
        <v>768000</v>
      </c>
      <c r="J252" s="556" t="s">
        <v>2133</v>
      </c>
      <c r="K252" s="853"/>
    </row>
    <row r="253" spans="1:11" s="512" customFormat="1" ht="15" customHeight="1" x14ac:dyDescent="0.25">
      <c r="A253" s="560"/>
      <c r="B253" s="728"/>
      <c r="C253" s="83"/>
      <c r="D253" s="560" t="s">
        <v>2134</v>
      </c>
      <c r="E253" s="778">
        <v>2100000</v>
      </c>
      <c r="F253" s="896"/>
      <c r="G253" s="896"/>
      <c r="H253" s="897">
        <v>1028000</v>
      </c>
      <c r="I253" s="897">
        <f t="shared" si="0"/>
        <v>1128000</v>
      </c>
      <c r="J253" s="768" t="s">
        <v>2135</v>
      </c>
      <c r="K253" s="853"/>
    </row>
    <row r="254" spans="1:11" s="512" customFormat="1" ht="15" customHeight="1" x14ac:dyDescent="0.25">
      <c r="A254" s="560"/>
      <c r="B254" s="728"/>
      <c r="C254" s="556"/>
      <c r="D254" s="560" t="s">
        <v>2136</v>
      </c>
      <c r="E254" s="778">
        <v>1900000</v>
      </c>
      <c r="F254" s="896"/>
      <c r="G254" s="896"/>
      <c r="H254" s="897">
        <v>1228000</v>
      </c>
      <c r="I254" s="897">
        <f t="shared" si="0"/>
        <v>1328000</v>
      </c>
      <c r="J254" s="556" t="s">
        <v>2137</v>
      </c>
      <c r="K254" s="853"/>
    </row>
    <row r="255" spans="1:11" s="512" customFormat="1" ht="15" customHeight="1" x14ac:dyDescent="0.25">
      <c r="A255" s="560"/>
      <c r="B255" s="728"/>
      <c r="C255" s="539"/>
      <c r="D255" s="560" t="s">
        <v>2138</v>
      </c>
      <c r="E255" s="778">
        <v>3000000</v>
      </c>
      <c r="F255" s="896"/>
      <c r="G255" s="896"/>
      <c r="H255" s="897">
        <v>1668000</v>
      </c>
      <c r="I255" s="897">
        <f t="shared" si="0"/>
        <v>1768000</v>
      </c>
      <c r="J255" s="556" t="s">
        <v>2139</v>
      </c>
      <c r="K255" s="853"/>
    </row>
    <row r="256" spans="1:11" s="512" customFormat="1" ht="15" customHeight="1" x14ac:dyDescent="0.25">
      <c r="A256" s="560"/>
      <c r="B256" s="728"/>
      <c r="C256" s="539"/>
      <c r="D256" s="222"/>
      <c r="E256" s="616"/>
      <c r="F256" s="168"/>
      <c r="G256" s="168"/>
      <c r="H256" s="168"/>
      <c r="I256" s="168"/>
      <c r="J256" s="730" t="s">
        <v>2140</v>
      </c>
      <c r="K256" s="853"/>
    </row>
    <row r="257" spans="1:11" s="512" customFormat="1" ht="15" customHeight="1" x14ac:dyDescent="0.25">
      <c r="A257" s="560"/>
      <c r="B257" s="728"/>
      <c r="C257" s="539"/>
      <c r="D257" s="222"/>
      <c r="E257" s="616"/>
      <c r="F257" s="168"/>
      <c r="G257" s="168"/>
      <c r="H257" s="168"/>
      <c r="I257" s="168"/>
      <c r="J257" s="735" t="s">
        <v>182</v>
      </c>
      <c r="K257" s="853"/>
    </row>
    <row r="258" spans="1:11" s="512" customFormat="1" ht="15" customHeight="1" x14ac:dyDescent="0.25">
      <c r="A258" s="561"/>
      <c r="B258" s="739"/>
      <c r="C258" s="563"/>
      <c r="D258" s="563"/>
      <c r="E258" s="748"/>
      <c r="F258" s="93"/>
      <c r="G258" s="93"/>
      <c r="H258" s="93"/>
      <c r="I258" s="93"/>
      <c r="J258" s="565"/>
      <c r="K258" s="853"/>
    </row>
    <row r="259" spans="1:11" s="512" customFormat="1" ht="15" customHeight="1" x14ac:dyDescent="0.25">
      <c r="A259" s="557"/>
      <c r="B259" s="727"/>
      <c r="C259" s="558"/>
      <c r="D259" s="558"/>
      <c r="E259" s="613"/>
      <c r="F259" s="90"/>
      <c r="G259" s="90"/>
      <c r="H259" s="90"/>
      <c r="I259" s="90"/>
      <c r="J259" s="559"/>
      <c r="K259" s="853"/>
    </row>
    <row r="260" spans="1:11" s="512" customFormat="1" ht="15" customHeight="1" x14ac:dyDescent="0.25">
      <c r="A260" s="560"/>
      <c r="B260" s="794" t="s">
        <v>2141</v>
      </c>
      <c r="C260" s="418" t="s">
        <v>2142</v>
      </c>
      <c r="D260" s="222" t="s">
        <v>31</v>
      </c>
      <c r="E260" s="898">
        <v>1815000</v>
      </c>
      <c r="F260" s="92"/>
      <c r="G260" s="92"/>
      <c r="H260" s="897">
        <v>748000</v>
      </c>
      <c r="I260" s="897">
        <v>748000</v>
      </c>
      <c r="J260" s="556" t="s">
        <v>732</v>
      </c>
      <c r="K260" s="853"/>
    </row>
    <row r="261" spans="1:11" s="512" customFormat="1" ht="15" customHeight="1" x14ac:dyDescent="0.25">
      <c r="A261" s="560"/>
      <c r="B261" s="794" t="s">
        <v>2143</v>
      </c>
      <c r="C261" s="418" t="s">
        <v>2144</v>
      </c>
      <c r="D261" s="222" t="s">
        <v>2145</v>
      </c>
      <c r="E261" s="898">
        <v>2420000</v>
      </c>
      <c r="F261" s="92"/>
      <c r="G261" s="92"/>
      <c r="H261" s="897">
        <v>898000</v>
      </c>
      <c r="I261" s="897">
        <v>898000</v>
      </c>
      <c r="J261" s="556" t="s">
        <v>736</v>
      </c>
      <c r="K261" s="853"/>
    </row>
    <row r="262" spans="1:11" s="512" customFormat="1" ht="15" customHeight="1" x14ac:dyDescent="0.2">
      <c r="A262" s="560"/>
      <c r="B262" s="899" t="s">
        <v>16</v>
      </c>
      <c r="C262" s="1" t="s">
        <v>2146</v>
      </c>
      <c r="D262" s="835" t="s">
        <v>373</v>
      </c>
      <c r="E262" s="898">
        <v>3025000</v>
      </c>
      <c r="F262" s="556"/>
      <c r="G262" s="556"/>
      <c r="H262" s="897">
        <v>1280000</v>
      </c>
      <c r="I262" s="897">
        <v>1280000</v>
      </c>
      <c r="J262" s="556" t="s">
        <v>738</v>
      </c>
      <c r="K262" s="853"/>
    </row>
    <row r="263" spans="1:11" s="512" customFormat="1" ht="15" customHeight="1" x14ac:dyDescent="0.2">
      <c r="A263" s="560"/>
      <c r="B263" s="899"/>
      <c r="C263" s="83" t="s">
        <v>2147</v>
      </c>
      <c r="D263" s="222" t="s">
        <v>2148</v>
      </c>
      <c r="E263" s="898">
        <v>3630000</v>
      </c>
      <c r="F263" s="92"/>
      <c r="G263" s="92"/>
      <c r="H263" s="897">
        <v>1468000</v>
      </c>
      <c r="I263" s="897">
        <v>1468000</v>
      </c>
      <c r="J263" s="556" t="s">
        <v>746</v>
      </c>
      <c r="K263" s="853"/>
    </row>
    <row r="264" spans="1:11" s="512" customFormat="1" ht="15" customHeight="1" x14ac:dyDescent="0.25">
      <c r="A264" s="560"/>
      <c r="B264" s="728"/>
      <c r="C264" s="556"/>
      <c r="D264" s="222"/>
      <c r="E264" s="894"/>
      <c r="F264" s="92"/>
      <c r="G264" s="92"/>
      <c r="H264" s="92"/>
      <c r="I264" s="92"/>
      <c r="J264" s="556" t="s">
        <v>2149</v>
      </c>
      <c r="K264" s="853"/>
    </row>
    <row r="265" spans="1:11" s="512" customFormat="1" ht="15" customHeight="1" x14ac:dyDescent="0.25">
      <c r="A265" s="560"/>
      <c r="B265" s="728"/>
      <c r="C265" s="783"/>
      <c r="D265" s="222"/>
      <c r="E265" s="616"/>
      <c r="F265" s="92"/>
      <c r="G265" s="92"/>
      <c r="H265" s="92"/>
      <c r="I265" s="92"/>
      <c r="J265" s="556" t="s">
        <v>2150</v>
      </c>
      <c r="K265" s="853"/>
    </row>
    <row r="266" spans="1:11" s="512" customFormat="1" ht="15" customHeight="1" x14ac:dyDescent="0.25">
      <c r="A266" s="560"/>
      <c r="B266" s="728"/>
      <c r="C266" s="784"/>
      <c r="D266" s="222"/>
      <c r="E266" s="616"/>
      <c r="F266" s="92"/>
      <c r="G266" s="92"/>
      <c r="H266" s="92"/>
      <c r="I266" s="92"/>
      <c r="J266" s="556" t="s">
        <v>1486</v>
      </c>
      <c r="K266" s="853"/>
    </row>
    <row r="267" spans="1:11" s="512" customFormat="1" ht="15" customHeight="1" x14ac:dyDescent="0.25">
      <c r="A267" s="560"/>
      <c r="B267" s="728"/>
      <c r="C267" s="180"/>
      <c r="D267" s="222"/>
      <c r="E267" s="616"/>
      <c r="F267" s="92"/>
      <c r="G267" s="92"/>
      <c r="H267" s="92"/>
      <c r="I267" s="92"/>
      <c r="J267" s="556" t="s">
        <v>1487</v>
      </c>
      <c r="K267" s="853"/>
    </row>
    <row r="268" spans="1:11" s="512" customFormat="1" ht="15" customHeight="1" x14ac:dyDescent="0.25">
      <c r="A268" s="560"/>
      <c r="B268" s="728"/>
      <c r="C268" s="83"/>
      <c r="D268" s="222"/>
      <c r="E268" s="616"/>
      <c r="F268" s="92"/>
      <c r="G268" s="92"/>
      <c r="H268" s="92"/>
      <c r="I268" s="92"/>
      <c r="J268" s="556" t="s">
        <v>2151</v>
      </c>
      <c r="K268" s="853"/>
    </row>
    <row r="269" spans="1:11" s="512" customFormat="1" ht="15" customHeight="1" x14ac:dyDescent="0.25">
      <c r="A269" s="560"/>
      <c r="B269" s="728"/>
      <c r="C269" s="539"/>
      <c r="D269" s="222"/>
      <c r="E269" s="616"/>
      <c r="F269" s="92"/>
      <c r="G269" s="92"/>
      <c r="H269" s="92"/>
      <c r="I269" s="92"/>
      <c r="J269" s="556" t="s">
        <v>2152</v>
      </c>
      <c r="K269" s="853"/>
    </row>
    <row r="270" spans="1:11" s="512" customFormat="1" ht="15" customHeight="1" x14ac:dyDescent="0.25">
      <c r="A270" s="560"/>
      <c r="B270" s="728"/>
      <c r="C270" s="539"/>
      <c r="D270" s="222"/>
      <c r="E270" s="616"/>
      <c r="F270" s="92"/>
      <c r="G270" s="92"/>
      <c r="H270" s="92"/>
      <c r="I270" s="92"/>
      <c r="J270" s="556" t="s">
        <v>2153</v>
      </c>
      <c r="K270" s="853"/>
    </row>
    <row r="271" spans="1:11" s="512" customFormat="1" ht="15" customHeight="1" x14ac:dyDescent="0.25">
      <c r="A271" s="560"/>
      <c r="B271" s="728"/>
      <c r="C271" s="539"/>
      <c r="D271" s="222"/>
      <c r="E271" s="616"/>
      <c r="F271" s="92"/>
      <c r="G271" s="92"/>
      <c r="H271" s="92"/>
      <c r="I271" s="92"/>
      <c r="J271" s="730" t="s">
        <v>2154</v>
      </c>
      <c r="K271" s="853"/>
    </row>
    <row r="272" spans="1:11" s="512" customFormat="1" ht="15" customHeight="1" x14ac:dyDescent="0.25">
      <c r="A272" s="560"/>
      <c r="B272" s="728"/>
      <c r="C272" s="539"/>
      <c r="D272" s="222"/>
      <c r="E272" s="616"/>
      <c r="F272" s="92"/>
      <c r="G272" s="92"/>
      <c r="H272" s="92"/>
      <c r="I272" s="92"/>
      <c r="J272" s="735" t="s">
        <v>182</v>
      </c>
      <c r="K272" s="853"/>
    </row>
    <row r="273" spans="1:11" s="512" customFormat="1" ht="15" customHeight="1" x14ac:dyDescent="0.25">
      <c r="A273" s="561"/>
      <c r="B273" s="739"/>
      <c r="C273" s="563"/>
      <c r="D273" s="226"/>
      <c r="E273" s="781"/>
      <c r="F273" s="93"/>
      <c r="G273" s="93"/>
      <c r="H273" s="93"/>
      <c r="I273" s="93"/>
      <c r="J273" s="565"/>
      <c r="K273" s="853"/>
    </row>
    <row r="274" spans="1:11" s="512" customFormat="1" ht="15" customHeight="1" x14ac:dyDescent="0.25">
      <c r="A274" s="557"/>
      <c r="B274" s="727"/>
      <c r="C274" s="558"/>
      <c r="D274" s="558"/>
      <c r="E274" s="613"/>
      <c r="F274" s="167"/>
      <c r="G274" s="167"/>
      <c r="H274" s="167"/>
      <c r="I274" s="167"/>
      <c r="J274" s="559"/>
      <c r="K274" s="853"/>
    </row>
    <row r="275" spans="1:11" s="512" customFormat="1" ht="15" customHeight="1" x14ac:dyDescent="0.25">
      <c r="A275" s="560"/>
      <c r="B275" s="738" t="s">
        <v>2155</v>
      </c>
      <c r="C275" s="543" t="s">
        <v>2156</v>
      </c>
      <c r="D275" s="222" t="s">
        <v>2157</v>
      </c>
      <c r="E275" s="900">
        <v>1312500</v>
      </c>
      <c r="F275" s="901"/>
      <c r="G275" s="717"/>
      <c r="H275" s="897">
        <v>798000</v>
      </c>
      <c r="I275" s="902">
        <f>H275+100000</f>
        <v>898000</v>
      </c>
      <c r="J275" s="556" t="s">
        <v>732</v>
      </c>
      <c r="K275" s="853"/>
    </row>
    <row r="276" spans="1:11" s="512" customFormat="1" ht="15" customHeight="1" x14ac:dyDescent="0.25">
      <c r="A276" s="560"/>
      <c r="B276" s="728" t="s">
        <v>2065</v>
      </c>
      <c r="C276" s="543" t="s">
        <v>2158</v>
      </c>
      <c r="D276" s="222" t="s">
        <v>18</v>
      </c>
      <c r="E276" s="900">
        <v>1758000</v>
      </c>
      <c r="F276" s="901"/>
      <c r="G276" s="717"/>
      <c r="H276" s="897">
        <v>958000</v>
      </c>
      <c r="I276" s="902">
        <f>H276+100000</f>
        <v>1058000</v>
      </c>
      <c r="J276" s="556" t="s">
        <v>736</v>
      </c>
      <c r="K276" s="853"/>
    </row>
    <row r="277" spans="1:11" s="512" customFormat="1" ht="15" customHeight="1" x14ac:dyDescent="0.25">
      <c r="A277" s="560"/>
      <c r="B277" s="728" t="s">
        <v>16</v>
      </c>
      <c r="C277" s="75" t="s">
        <v>2159</v>
      </c>
      <c r="D277" s="222" t="s">
        <v>2160</v>
      </c>
      <c r="E277" s="900">
        <v>1968000</v>
      </c>
      <c r="F277" s="901"/>
      <c r="G277" s="717"/>
      <c r="H277" s="897">
        <v>1158000</v>
      </c>
      <c r="I277" s="902">
        <f>H277+100000</f>
        <v>1258000</v>
      </c>
      <c r="J277" s="556" t="s">
        <v>738</v>
      </c>
      <c r="K277" s="853"/>
    </row>
    <row r="278" spans="1:11" s="512" customFormat="1" ht="15" customHeight="1" x14ac:dyDescent="0.25">
      <c r="A278" s="560"/>
      <c r="B278" s="728"/>
      <c r="C278" s="83" t="s">
        <v>2161</v>
      </c>
      <c r="D278" s="222" t="s">
        <v>275</v>
      </c>
      <c r="E278" s="900">
        <v>2598000</v>
      </c>
      <c r="F278" s="717"/>
      <c r="G278" s="717"/>
      <c r="H278" s="897">
        <v>1568000</v>
      </c>
      <c r="I278" s="902">
        <f>H278+100000</f>
        <v>1668000</v>
      </c>
      <c r="J278" s="556" t="s">
        <v>746</v>
      </c>
      <c r="K278" s="853"/>
    </row>
    <row r="279" spans="1:11" s="512" customFormat="1" ht="15" customHeight="1" x14ac:dyDescent="0.25">
      <c r="A279" s="560"/>
      <c r="B279" s="728"/>
      <c r="D279" s="222" t="s">
        <v>2162</v>
      </c>
      <c r="E279" s="903">
        <v>3768000</v>
      </c>
      <c r="F279" s="714"/>
      <c r="G279" s="717"/>
      <c r="H279" s="897">
        <v>2548000</v>
      </c>
      <c r="I279" s="902">
        <f>H279+100000</f>
        <v>2648000</v>
      </c>
      <c r="J279" s="556" t="s">
        <v>2163</v>
      </c>
      <c r="K279" s="853"/>
    </row>
    <row r="280" spans="1:11" s="512" customFormat="1" ht="15" customHeight="1" x14ac:dyDescent="0.25">
      <c r="A280" s="560"/>
      <c r="B280" s="728"/>
      <c r="C280" s="783"/>
      <c r="D280" s="222"/>
      <c r="E280" s="894" t="s">
        <v>181</v>
      </c>
      <c r="F280" s="714"/>
      <c r="G280" s="717"/>
      <c r="H280" s="904"/>
      <c r="I280" s="905"/>
      <c r="J280" s="556" t="s">
        <v>2164</v>
      </c>
      <c r="K280" s="853"/>
    </row>
    <row r="281" spans="1:11" s="512" customFormat="1" ht="15" customHeight="1" x14ac:dyDescent="0.25">
      <c r="A281" s="560"/>
      <c r="B281" s="728"/>
      <c r="C281" s="784"/>
      <c r="D281" s="222"/>
      <c r="E281" s="616"/>
      <c r="F281" s="168"/>
      <c r="G281" s="168"/>
      <c r="H281" s="168"/>
      <c r="I281" s="168"/>
      <c r="J281" s="556" t="s">
        <v>747</v>
      </c>
      <c r="K281" s="853"/>
    </row>
    <row r="282" spans="1:11" s="512" customFormat="1" ht="15" customHeight="1" x14ac:dyDescent="0.25">
      <c r="A282" s="560"/>
      <c r="B282" s="728"/>
      <c r="C282" s="180"/>
      <c r="D282" s="222"/>
      <c r="E282" s="616"/>
      <c r="F282" s="168"/>
      <c r="G282" s="168"/>
      <c r="H282" s="168"/>
      <c r="I282" s="168"/>
      <c r="J282" s="556" t="s">
        <v>2165</v>
      </c>
      <c r="K282" s="853"/>
    </row>
    <row r="283" spans="1:11" s="512" customFormat="1" ht="15" customHeight="1" x14ac:dyDescent="0.25">
      <c r="A283" s="560"/>
      <c r="B283" s="728"/>
      <c r="C283" s="83"/>
      <c r="D283" s="222"/>
      <c r="E283" s="616"/>
      <c r="F283" s="168"/>
      <c r="G283" s="168"/>
      <c r="H283" s="168"/>
      <c r="I283" s="168"/>
      <c r="J283" s="556" t="s">
        <v>2166</v>
      </c>
      <c r="K283" s="853"/>
    </row>
    <row r="284" spans="1:11" s="512" customFormat="1" ht="15" customHeight="1" x14ac:dyDescent="0.25">
      <c r="A284" s="560"/>
      <c r="B284" s="728"/>
      <c r="C284" s="539"/>
      <c r="D284" s="222"/>
      <c r="E284" s="616"/>
      <c r="F284" s="168"/>
      <c r="G284" s="168"/>
      <c r="H284" s="168"/>
      <c r="I284" s="168"/>
      <c r="J284" s="556" t="s">
        <v>2167</v>
      </c>
      <c r="K284" s="853"/>
    </row>
    <row r="285" spans="1:11" s="512" customFormat="1" ht="15" customHeight="1" x14ac:dyDescent="0.25">
      <c r="A285" s="560"/>
      <c r="B285" s="728"/>
      <c r="C285" s="539"/>
      <c r="D285" s="222"/>
      <c r="E285" s="616"/>
      <c r="F285" s="168"/>
      <c r="G285" s="168"/>
      <c r="H285" s="168"/>
      <c r="I285" s="168"/>
      <c r="J285" s="556" t="s">
        <v>2168</v>
      </c>
      <c r="K285" s="853"/>
    </row>
    <row r="286" spans="1:11" s="512" customFormat="1" ht="15" customHeight="1" x14ac:dyDescent="0.25">
      <c r="A286" s="560"/>
      <c r="B286" s="728"/>
      <c r="C286" s="539"/>
      <c r="D286" s="222"/>
      <c r="E286" s="616"/>
      <c r="F286" s="168"/>
      <c r="G286" s="168"/>
      <c r="H286" s="168"/>
      <c r="I286" s="168"/>
      <c r="J286" s="730" t="s">
        <v>2169</v>
      </c>
      <c r="K286" s="853"/>
    </row>
    <row r="287" spans="1:11" s="512" customFormat="1" ht="15" customHeight="1" x14ac:dyDescent="0.25">
      <c r="A287" s="560"/>
      <c r="B287" s="728"/>
      <c r="C287" s="539"/>
      <c r="D287" s="222"/>
      <c r="E287" s="616"/>
      <c r="F287" s="168"/>
      <c r="G287" s="168"/>
      <c r="H287" s="168"/>
      <c r="I287" s="168"/>
      <c r="J287" s="735" t="s">
        <v>182</v>
      </c>
      <c r="K287" s="853"/>
    </row>
    <row r="288" spans="1:11" s="512" customFormat="1" ht="15" customHeight="1" x14ac:dyDescent="0.25">
      <c r="A288" s="561"/>
      <c r="B288" s="739"/>
      <c r="C288" s="563"/>
      <c r="D288" s="226"/>
      <c r="E288" s="781"/>
      <c r="F288" s="169"/>
      <c r="G288" s="169"/>
      <c r="H288" s="169"/>
      <c r="I288" s="169"/>
      <c r="J288" s="565"/>
      <c r="K288" s="853"/>
    </row>
    <row r="289" spans="1:11" s="512" customFormat="1" ht="15" customHeight="1" x14ac:dyDescent="0.25">
      <c r="A289" s="557"/>
      <c r="B289" s="727"/>
      <c r="C289" s="558"/>
      <c r="D289" s="558"/>
      <c r="E289" s="613"/>
      <c r="F289" s="90"/>
      <c r="G289" s="90"/>
      <c r="H289" s="90"/>
      <c r="I289" s="90"/>
      <c r="J289" s="559"/>
      <c r="K289" s="853"/>
    </row>
    <row r="290" spans="1:11" s="512" customFormat="1" ht="15" customHeight="1" x14ac:dyDescent="0.25">
      <c r="A290" s="560"/>
      <c r="B290" s="728" t="s">
        <v>2170</v>
      </c>
      <c r="C290" s="539" t="s">
        <v>2171</v>
      </c>
      <c r="D290" s="222" t="s">
        <v>225</v>
      </c>
      <c r="E290" s="618">
        <v>1200000</v>
      </c>
      <c r="F290" s="92">
        <v>715000</v>
      </c>
      <c r="G290" s="92">
        <v>715000</v>
      </c>
      <c r="H290" s="92">
        <v>685000</v>
      </c>
      <c r="I290" s="92">
        <v>685000</v>
      </c>
      <c r="J290" s="556" t="s">
        <v>732</v>
      </c>
      <c r="K290" s="853"/>
    </row>
    <row r="291" spans="1:11" s="512" customFormat="1" ht="15" customHeight="1" x14ac:dyDescent="0.25">
      <c r="A291" s="560"/>
      <c r="B291" s="728" t="s">
        <v>16</v>
      </c>
      <c r="C291" s="539" t="s">
        <v>2172</v>
      </c>
      <c r="D291" s="222" t="s">
        <v>1637</v>
      </c>
      <c r="E291" s="618">
        <v>1500000</v>
      </c>
      <c r="F291" s="92">
        <v>900000</v>
      </c>
      <c r="G291" s="92">
        <v>900000</v>
      </c>
      <c r="H291" s="92">
        <v>880000</v>
      </c>
      <c r="I291" s="92">
        <v>880000</v>
      </c>
      <c r="J291" s="556" t="s">
        <v>736</v>
      </c>
      <c r="K291" s="853"/>
    </row>
    <row r="292" spans="1:11" s="512" customFormat="1" ht="15" customHeight="1" x14ac:dyDescent="0.25">
      <c r="A292" s="560"/>
      <c r="B292" s="728"/>
      <c r="C292" s="539"/>
      <c r="D292" s="222" t="s">
        <v>32</v>
      </c>
      <c r="E292" s="556"/>
      <c r="F292" s="92">
        <v>1137000</v>
      </c>
      <c r="G292" s="92">
        <v>1137000</v>
      </c>
      <c r="H292" s="510">
        <v>1050000</v>
      </c>
      <c r="I292" s="510">
        <v>1050000</v>
      </c>
      <c r="J292" s="556" t="s">
        <v>738</v>
      </c>
      <c r="K292" s="853"/>
    </row>
    <row r="293" spans="1:11" s="512" customFormat="1" ht="15" customHeight="1" x14ac:dyDescent="0.25">
      <c r="A293" s="560"/>
      <c r="B293" s="728"/>
      <c r="C293" s="83" t="s">
        <v>2173</v>
      </c>
      <c r="D293" s="222" t="s">
        <v>149</v>
      </c>
      <c r="E293" s="618">
        <v>1750000</v>
      </c>
      <c r="F293" s="92">
        <v>1300000</v>
      </c>
      <c r="G293" s="92">
        <v>1300000</v>
      </c>
      <c r="H293" s="92">
        <v>1200000</v>
      </c>
      <c r="I293" s="92">
        <v>1200000</v>
      </c>
      <c r="J293" s="556" t="s">
        <v>2174</v>
      </c>
      <c r="K293" s="853"/>
    </row>
    <row r="294" spans="1:11" s="512" customFormat="1" ht="15" customHeight="1" x14ac:dyDescent="0.25">
      <c r="A294" s="560"/>
      <c r="B294" s="728"/>
      <c r="C294" s="22" t="s">
        <v>2175</v>
      </c>
      <c r="D294" s="222" t="s">
        <v>2176</v>
      </c>
      <c r="E294" s="618">
        <v>4500000</v>
      </c>
      <c r="F294" s="92">
        <v>4250000</v>
      </c>
      <c r="G294" s="92">
        <v>4250000</v>
      </c>
      <c r="H294" s="92">
        <v>4000000</v>
      </c>
      <c r="I294" s="92">
        <v>4000000</v>
      </c>
      <c r="J294" s="556" t="s">
        <v>2177</v>
      </c>
      <c r="K294" s="853"/>
    </row>
    <row r="295" spans="1:11" s="512" customFormat="1" ht="15" customHeight="1" x14ac:dyDescent="0.25">
      <c r="A295" s="560"/>
      <c r="B295" s="728"/>
      <c r="C295" s="539" t="s">
        <v>2178</v>
      </c>
      <c r="D295" s="539"/>
      <c r="E295" s="618"/>
      <c r="F295" s="92"/>
      <c r="G295" s="92"/>
      <c r="H295" s="92"/>
      <c r="I295" s="92"/>
      <c r="J295" s="556" t="s">
        <v>2179</v>
      </c>
      <c r="K295" s="853"/>
    </row>
    <row r="296" spans="1:11" s="512" customFormat="1" ht="15" customHeight="1" x14ac:dyDescent="0.25">
      <c r="A296" s="560"/>
      <c r="B296" s="728"/>
      <c r="C296" s="83" t="s">
        <v>2180</v>
      </c>
      <c r="D296" s="906"/>
      <c r="E296" s="618"/>
      <c r="F296" s="92"/>
      <c r="G296" s="92"/>
      <c r="H296" s="92"/>
      <c r="I296" s="92"/>
      <c r="J296" s="556" t="s">
        <v>2181</v>
      </c>
      <c r="K296" s="853"/>
    </row>
    <row r="297" spans="1:11" s="512" customFormat="1" ht="15" customHeight="1" x14ac:dyDescent="0.25">
      <c r="A297" s="560"/>
      <c r="B297" s="728"/>
      <c r="C297" s="539"/>
      <c r="D297" s="222"/>
      <c r="E297" s="618"/>
      <c r="F297" s="168"/>
      <c r="G297" s="168"/>
      <c r="H297" s="92"/>
      <c r="I297" s="92"/>
      <c r="J297" s="556" t="s">
        <v>1486</v>
      </c>
      <c r="K297" s="853"/>
    </row>
    <row r="298" spans="1:11" s="512" customFormat="1" ht="15" customHeight="1" x14ac:dyDescent="0.25">
      <c r="A298" s="560"/>
      <c r="B298" s="728"/>
      <c r="C298" s="539"/>
      <c r="D298" s="222"/>
      <c r="E298" s="618"/>
      <c r="F298" s="168"/>
      <c r="G298" s="168"/>
      <c r="H298" s="92"/>
      <c r="I298" s="92"/>
      <c r="J298" s="556" t="s">
        <v>1487</v>
      </c>
      <c r="K298" s="853"/>
    </row>
    <row r="299" spans="1:11" s="512" customFormat="1" ht="15" customHeight="1" x14ac:dyDescent="0.25">
      <c r="A299" s="560"/>
      <c r="B299" s="728"/>
      <c r="C299" s="539"/>
      <c r="D299" s="222"/>
      <c r="E299" s="618"/>
      <c r="F299" s="168"/>
      <c r="G299" s="168"/>
      <c r="H299" s="92"/>
      <c r="I299" s="92"/>
      <c r="J299" s="730" t="s">
        <v>2182</v>
      </c>
      <c r="K299" s="853"/>
    </row>
    <row r="300" spans="1:11" s="512" customFormat="1" ht="15" customHeight="1" x14ac:dyDescent="0.25">
      <c r="A300" s="561"/>
      <c r="B300" s="739"/>
      <c r="C300" s="563"/>
      <c r="D300" s="563"/>
      <c r="E300" s="748"/>
      <c r="F300" s="93"/>
      <c r="G300" s="93"/>
      <c r="H300" s="93"/>
      <c r="I300" s="93"/>
      <c r="J300" s="565"/>
      <c r="K300" s="853"/>
    </row>
    <row r="301" spans="1:11" s="512" customFormat="1" ht="15" customHeight="1" x14ac:dyDescent="0.25">
      <c r="A301" s="557"/>
      <c r="B301" s="727"/>
      <c r="C301" s="558"/>
      <c r="D301" s="558"/>
      <c r="E301" s="613"/>
      <c r="F301" s="90"/>
      <c r="G301" s="90"/>
      <c r="H301" s="90"/>
      <c r="I301" s="90"/>
      <c r="J301" s="559"/>
      <c r="K301" s="853"/>
    </row>
    <row r="302" spans="1:11" s="512" customFormat="1" ht="15" customHeight="1" x14ac:dyDescent="0.25">
      <c r="A302" s="560"/>
      <c r="B302" s="728" t="s">
        <v>2183</v>
      </c>
      <c r="C302" s="543" t="s">
        <v>2184</v>
      </c>
      <c r="D302" s="222" t="s">
        <v>18</v>
      </c>
      <c r="E302" s="616">
        <v>1450000</v>
      </c>
      <c r="F302" s="556"/>
      <c r="G302" s="556"/>
      <c r="H302" s="92">
        <v>600000</v>
      </c>
      <c r="I302" s="92">
        <v>685000</v>
      </c>
      <c r="J302" s="529" t="s">
        <v>2647</v>
      </c>
      <c r="K302" s="853"/>
    </row>
    <row r="303" spans="1:11" s="512" customFormat="1" ht="15" customHeight="1" x14ac:dyDescent="0.25">
      <c r="A303" s="560"/>
      <c r="B303" s="728" t="s">
        <v>16</v>
      </c>
      <c r="C303" s="543" t="s">
        <v>2185</v>
      </c>
      <c r="D303" s="222" t="s">
        <v>1637</v>
      </c>
      <c r="E303" s="616">
        <v>1550000</v>
      </c>
      <c r="F303" s="556"/>
      <c r="G303" s="556"/>
      <c r="H303" s="92">
        <v>625000</v>
      </c>
      <c r="I303" s="92">
        <v>725000</v>
      </c>
      <c r="J303" s="907" t="s">
        <v>2186</v>
      </c>
      <c r="K303" s="853"/>
    </row>
    <row r="304" spans="1:11" s="512" customFormat="1" ht="15" customHeight="1" x14ac:dyDescent="0.25">
      <c r="A304" s="560"/>
      <c r="B304" s="728"/>
      <c r="C304" s="22" t="s">
        <v>2187</v>
      </c>
      <c r="D304" s="222" t="s">
        <v>2188</v>
      </c>
      <c r="E304" s="616">
        <v>2000000</v>
      </c>
      <c r="F304" s="556"/>
      <c r="G304" s="556"/>
      <c r="H304" s="92">
        <v>800000</v>
      </c>
      <c r="I304" s="92">
        <v>900000</v>
      </c>
      <c r="J304" s="418" t="s">
        <v>2189</v>
      </c>
      <c r="K304" s="853"/>
    </row>
    <row r="305" spans="1:11" s="512" customFormat="1" ht="15" customHeight="1" x14ac:dyDescent="0.25">
      <c r="A305" s="560"/>
      <c r="B305" s="728"/>
      <c r="C305" s="83" t="s">
        <v>2190</v>
      </c>
      <c r="D305" s="222" t="s">
        <v>2191</v>
      </c>
      <c r="E305" s="616">
        <v>2100000</v>
      </c>
      <c r="F305" s="556"/>
      <c r="G305" s="556"/>
      <c r="H305" s="92">
        <v>850000</v>
      </c>
      <c r="I305" s="92">
        <v>1020000</v>
      </c>
      <c r="J305" s="908" t="s">
        <v>2648</v>
      </c>
      <c r="K305" s="853"/>
    </row>
    <row r="306" spans="1:11" s="512" customFormat="1" ht="15" customHeight="1" x14ac:dyDescent="0.25">
      <c r="A306" s="560"/>
      <c r="B306" s="728"/>
      <c r="C306" s="83" t="s">
        <v>2192</v>
      </c>
      <c r="D306" s="222" t="s">
        <v>63</v>
      </c>
      <c r="E306" s="616">
        <v>9000000</v>
      </c>
      <c r="F306" s="556"/>
      <c r="G306" s="556"/>
      <c r="H306" s="92">
        <v>3230000</v>
      </c>
      <c r="I306" s="92">
        <v>4070000</v>
      </c>
      <c r="J306" s="909" t="s">
        <v>2193</v>
      </c>
      <c r="K306" s="853"/>
    </row>
    <row r="307" spans="1:11" s="512" customFormat="1" ht="15" customHeight="1" x14ac:dyDescent="0.25">
      <c r="A307" s="560"/>
      <c r="B307" s="728"/>
      <c r="D307" s="222" t="s">
        <v>797</v>
      </c>
      <c r="E307" s="616">
        <v>13500000</v>
      </c>
      <c r="F307" s="556"/>
      <c r="G307" s="556"/>
      <c r="H307" s="92">
        <v>4360000</v>
      </c>
      <c r="I307" s="92">
        <v>5200000</v>
      </c>
      <c r="J307" s="908" t="s">
        <v>2649</v>
      </c>
      <c r="K307" s="853"/>
    </row>
    <row r="308" spans="1:11" s="512" customFormat="1" ht="15" customHeight="1" x14ac:dyDescent="0.25">
      <c r="A308" s="560"/>
      <c r="B308" s="728"/>
      <c r="C308" s="515" t="s">
        <v>2194</v>
      </c>
      <c r="D308" s="556"/>
      <c r="E308" s="556"/>
      <c r="F308" s="556"/>
      <c r="G308" s="556"/>
      <c r="H308" s="556"/>
      <c r="I308" s="556"/>
      <c r="J308" s="910" t="s">
        <v>2650</v>
      </c>
      <c r="K308" s="853"/>
    </row>
    <row r="309" spans="1:11" s="512" customFormat="1" ht="15" customHeight="1" x14ac:dyDescent="0.25">
      <c r="A309" s="560"/>
      <c r="B309" s="728"/>
      <c r="C309" s="83" t="s">
        <v>2195</v>
      </c>
      <c r="D309" s="222" t="s">
        <v>2196</v>
      </c>
      <c r="E309" s="616">
        <v>1850000</v>
      </c>
      <c r="F309" s="556"/>
      <c r="G309" s="556"/>
      <c r="H309" s="92">
        <v>750000</v>
      </c>
      <c r="I309" s="92">
        <v>850000</v>
      </c>
      <c r="J309" s="909" t="s">
        <v>2197</v>
      </c>
      <c r="K309" s="853"/>
    </row>
    <row r="310" spans="1:11" s="512" customFormat="1" ht="15" customHeight="1" x14ac:dyDescent="0.25">
      <c r="A310" s="560"/>
      <c r="B310" s="728"/>
      <c r="C310" s="539" t="s">
        <v>2198</v>
      </c>
      <c r="D310" s="222" t="s">
        <v>2199</v>
      </c>
      <c r="E310" s="616">
        <v>1950000</v>
      </c>
      <c r="F310" s="556"/>
      <c r="G310" s="556"/>
      <c r="H310" s="92">
        <v>800000</v>
      </c>
      <c r="I310" s="92">
        <v>900000</v>
      </c>
      <c r="J310" s="909" t="s">
        <v>2200</v>
      </c>
      <c r="K310" s="853"/>
    </row>
    <row r="311" spans="1:11" s="512" customFormat="1" ht="15" customHeight="1" x14ac:dyDescent="0.25">
      <c r="A311" s="560"/>
      <c r="B311" s="728"/>
      <c r="C311" s="216" t="s">
        <v>2201</v>
      </c>
      <c r="D311" s="222" t="s">
        <v>2202</v>
      </c>
      <c r="E311" s="616">
        <v>2350000</v>
      </c>
      <c r="F311" s="556"/>
      <c r="G311" s="556"/>
      <c r="H311" s="92">
        <v>950000</v>
      </c>
      <c r="I311" s="92">
        <v>1150000</v>
      </c>
      <c r="J311" s="911" t="s">
        <v>2203</v>
      </c>
      <c r="K311" s="853"/>
    </row>
    <row r="312" spans="1:11" s="512" customFormat="1" ht="15" customHeight="1" x14ac:dyDescent="0.25">
      <c r="A312" s="560"/>
      <c r="B312" s="728"/>
      <c r="C312" s="539"/>
      <c r="D312" s="222" t="s">
        <v>2204</v>
      </c>
      <c r="E312" s="616">
        <v>2650000</v>
      </c>
      <c r="F312" s="556"/>
      <c r="G312" s="556"/>
      <c r="H312" s="92">
        <v>1100000</v>
      </c>
      <c r="I312" s="92">
        <v>1200000</v>
      </c>
      <c r="J312" s="909" t="s">
        <v>2205</v>
      </c>
      <c r="K312" s="853"/>
    </row>
    <row r="313" spans="1:11" s="512" customFormat="1" ht="15" customHeight="1" x14ac:dyDescent="0.25">
      <c r="A313" s="560"/>
      <c r="B313" s="728"/>
      <c r="C313" s="539"/>
      <c r="D313" s="222"/>
      <c r="E313" s="616"/>
      <c r="F313" s="92"/>
      <c r="G313" s="92"/>
      <c r="H313" s="92"/>
      <c r="I313" s="92"/>
      <c r="J313" s="909" t="s">
        <v>2206</v>
      </c>
      <c r="K313" s="853"/>
    </row>
    <row r="314" spans="1:11" s="512" customFormat="1" ht="15" customHeight="1" x14ac:dyDescent="0.25">
      <c r="A314" s="560"/>
      <c r="B314" s="728"/>
      <c r="C314" s="539"/>
      <c r="D314" s="222"/>
      <c r="E314" s="616"/>
      <c r="F314" s="92"/>
      <c r="G314" s="92"/>
      <c r="H314" s="92"/>
      <c r="I314" s="92"/>
      <c r="J314" s="539" t="s">
        <v>2207</v>
      </c>
      <c r="K314" s="853"/>
    </row>
    <row r="315" spans="1:11" s="512" customFormat="1" ht="15" customHeight="1" x14ac:dyDescent="0.25">
      <c r="A315" s="561"/>
      <c r="B315" s="739"/>
      <c r="C315" s="563"/>
      <c r="D315" s="563"/>
      <c r="E315" s="748"/>
      <c r="F315" s="93"/>
      <c r="G315" s="93"/>
      <c r="H315" s="93"/>
      <c r="I315" s="93"/>
      <c r="J315" s="565"/>
      <c r="K315" s="853"/>
    </row>
    <row r="316" spans="1:11" s="512" customFormat="1" ht="15" customHeight="1" x14ac:dyDescent="0.25">
      <c r="A316" s="557"/>
      <c r="B316" s="727"/>
      <c r="C316" s="199"/>
      <c r="D316" s="554"/>
      <c r="E316" s="627"/>
      <c r="F316" s="167"/>
      <c r="G316" s="167"/>
      <c r="H316" s="167"/>
      <c r="I316" s="167"/>
      <c r="J316" s="559"/>
      <c r="K316" s="853"/>
    </row>
    <row r="317" spans="1:11" s="512" customFormat="1" ht="15" customHeight="1" x14ac:dyDescent="0.25">
      <c r="A317" s="560"/>
      <c r="B317" s="728" t="s">
        <v>2208</v>
      </c>
      <c r="C317" s="216" t="s">
        <v>2209</v>
      </c>
      <c r="D317" s="222" t="s">
        <v>387</v>
      </c>
      <c r="E317" s="616">
        <v>1150000</v>
      </c>
      <c r="F317" s="885">
        <v>630000</v>
      </c>
      <c r="G317" s="885">
        <v>630000</v>
      </c>
      <c r="H317" s="885">
        <v>625000</v>
      </c>
      <c r="I317" s="885">
        <v>625000</v>
      </c>
      <c r="J317" s="912" t="s">
        <v>2651</v>
      </c>
      <c r="K317" s="853"/>
    </row>
    <row r="318" spans="1:11" s="512" customFormat="1" ht="15" customHeight="1" x14ac:dyDescent="0.25">
      <c r="A318" s="560"/>
      <c r="B318" s="728" t="s">
        <v>16</v>
      </c>
      <c r="C318" s="216" t="s">
        <v>2210</v>
      </c>
      <c r="D318" s="222" t="s">
        <v>24</v>
      </c>
      <c r="E318" s="616">
        <v>2250000</v>
      </c>
      <c r="F318" s="885">
        <v>907000</v>
      </c>
      <c r="G318" s="885">
        <v>907000</v>
      </c>
      <c r="H318" s="885">
        <v>875000</v>
      </c>
      <c r="I318" s="885">
        <v>875000</v>
      </c>
      <c r="J318" s="540" t="s">
        <v>2211</v>
      </c>
      <c r="K318" s="853"/>
    </row>
    <row r="319" spans="1:11" s="512" customFormat="1" ht="15" customHeight="1" x14ac:dyDescent="0.25">
      <c r="A319" s="560"/>
      <c r="B319" s="728"/>
      <c r="C319" s="216" t="s">
        <v>2212</v>
      </c>
      <c r="D319" s="222" t="s">
        <v>2213</v>
      </c>
      <c r="E319" s="616">
        <v>3200000</v>
      </c>
      <c r="F319" s="885">
        <v>990000</v>
      </c>
      <c r="G319" s="885">
        <v>990000</v>
      </c>
      <c r="H319" s="885">
        <v>950000</v>
      </c>
      <c r="I319" s="885">
        <v>950000</v>
      </c>
      <c r="J319" s="540" t="s">
        <v>2214</v>
      </c>
      <c r="K319" s="853"/>
    </row>
    <row r="320" spans="1:11" s="512" customFormat="1" ht="15" customHeight="1" x14ac:dyDescent="0.25">
      <c r="A320" s="560"/>
      <c r="B320" s="728"/>
      <c r="C320" s="539" t="s">
        <v>2215</v>
      </c>
      <c r="D320" s="222" t="s">
        <v>2216</v>
      </c>
      <c r="E320" s="616">
        <v>3500000</v>
      </c>
      <c r="F320" s="885">
        <v>1595000</v>
      </c>
      <c r="G320" s="885">
        <v>1595000</v>
      </c>
      <c r="H320" s="885">
        <v>1500000</v>
      </c>
      <c r="I320" s="885">
        <v>1500000</v>
      </c>
      <c r="J320" s="556" t="s">
        <v>2217</v>
      </c>
      <c r="K320" s="853"/>
    </row>
    <row r="321" spans="1:11" s="512" customFormat="1" ht="15" customHeight="1" x14ac:dyDescent="0.25">
      <c r="A321" s="560"/>
      <c r="B321" s="728"/>
      <c r="C321" s="83" t="s">
        <v>2218</v>
      </c>
      <c r="D321" s="222"/>
      <c r="E321" s="746" t="s">
        <v>181</v>
      </c>
      <c r="F321" s="168"/>
      <c r="G321" s="168"/>
      <c r="H321" s="168"/>
      <c r="I321" s="168"/>
      <c r="J321" s="540" t="s">
        <v>2219</v>
      </c>
      <c r="K321" s="853"/>
    </row>
    <row r="322" spans="1:11" s="512" customFormat="1" ht="15" customHeight="1" x14ac:dyDescent="0.25">
      <c r="A322" s="560"/>
      <c r="B322" s="728"/>
      <c r="C322" s="539" t="s">
        <v>2220</v>
      </c>
      <c r="D322" s="222"/>
      <c r="E322" s="616"/>
      <c r="F322" s="168"/>
      <c r="G322" s="168"/>
      <c r="H322" s="168"/>
      <c r="I322" s="168"/>
      <c r="J322" s="556" t="s">
        <v>2221</v>
      </c>
      <c r="K322" s="853"/>
    </row>
    <row r="323" spans="1:11" s="512" customFormat="1" ht="15" customHeight="1" x14ac:dyDescent="0.25">
      <c r="A323" s="560"/>
      <c r="B323" s="728"/>
      <c r="C323" s="22"/>
      <c r="D323" s="222"/>
      <c r="E323" s="616"/>
      <c r="F323" s="168"/>
      <c r="G323" s="168"/>
      <c r="H323" s="168"/>
      <c r="I323" s="168"/>
      <c r="J323" s="540" t="s">
        <v>2222</v>
      </c>
      <c r="K323" s="853"/>
    </row>
    <row r="324" spans="1:11" s="512" customFormat="1" ht="15" customHeight="1" x14ac:dyDescent="0.25">
      <c r="A324" s="560"/>
      <c r="B324" s="728"/>
      <c r="C324" s="418" t="s">
        <v>2223</v>
      </c>
      <c r="D324" s="222"/>
      <c r="E324" s="616"/>
      <c r="F324" s="168"/>
      <c r="G324" s="168"/>
      <c r="H324" s="168"/>
      <c r="I324" s="168"/>
      <c r="J324" s="540" t="s">
        <v>2224</v>
      </c>
      <c r="K324" s="853"/>
    </row>
    <row r="325" spans="1:11" s="512" customFormat="1" ht="15" customHeight="1" x14ac:dyDescent="0.25">
      <c r="A325" s="560"/>
      <c r="B325" s="728"/>
      <c r="C325" s="1" t="s">
        <v>2225</v>
      </c>
      <c r="D325" s="222"/>
      <c r="E325" s="616"/>
      <c r="F325" s="168"/>
      <c r="G325" s="168"/>
      <c r="H325" s="168"/>
      <c r="I325" s="168"/>
      <c r="J325" s="540" t="s">
        <v>2226</v>
      </c>
      <c r="K325" s="853"/>
    </row>
    <row r="326" spans="1:11" s="512" customFormat="1" ht="15" customHeight="1" x14ac:dyDescent="0.25">
      <c r="A326" s="560"/>
      <c r="B326" s="728"/>
      <c r="C326" s="418" t="s">
        <v>2227</v>
      </c>
      <c r="D326" s="222"/>
      <c r="E326" s="616"/>
      <c r="F326" s="168"/>
      <c r="G326" s="168"/>
      <c r="H326" s="168"/>
      <c r="I326" s="168"/>
      <c r="J326" s="540" t="s">
        <v>2228</v>
      </c>
      <c r="K326" s="853"/>
    </row>
    <row r="327" spans="1:11" s="512" customFormat="1" ht="15" customHeight="1" x14ac:dyDescent="0.25">
      <c r="A327" s="560"/>
      <c r="B327" s="728"/>
      <c r="C327" s="22"/>
      <c r="D327" s="222"/>
      <c r="E327" s="616"/>
      <c r="F327" s="168"/>
      <c r="G327" s="168"/>
      <c r="H327" s="168"/>
      <c r="I327" s="168"/>
      <c r="J327" s="812" t="s">
        <v>2652</v>
      </c>
      <c r="K327" s="853"/>
    </row>
    <row r="328" spans="1:11" s="512" customFormat="1" ht="15" customHeight="1" x14ac:dyDescent="0.25">
      <c r="A328" s="561"/>
      <c r="B328" s="739"/>
      <c r="C328" s="64"/>
      <c r="D328" s="226"/>
      <c r="E328" s="781"/>
      <c r="F328" s="169"/>
      <c r="G328" s="169"/>
      <c r="H328" s="169"/>
      <c r="I328" s="169"/>
      <c r="J328" s="565"/>
      <c r="K328" s="853"/>
    </row>
    <row r="329" spans="1:11" s="512" customFormat="1" ht="15" customHeight="1" x14ac:dyDescent="0.25">
      <c r="A329" s="557"/>
      <c r="B329" s="727"/>
      <c r="C329" s="199"/>
      <c r="D329" s="558"/>
      <c r="E329" s="613"/>
      <c r="F329" s="167"/>
      <c r="G329" s="167"/>
      <c r="H329" s="167"/>
      <c r="I329" s="167"/>
      <c r="J329" s="810"/>
      <c r="K329" s="853"/>
    </row>
    <row r="330" spans="1:11" s="512" customFormat="1" ht="15" customHeight="1" x14ac:dyDescent="0.25">
      <c r="A330" s="560"/>
      <c r="B330" s="728" t="s">
        <v>2229</v>
      </c>
      <c r="C330" s="216" t="s">
        <v>2230</v>
      </c>
      <c r="D330" s="222" t="s">
        <v>31</v>
      </c>
      <c r="E330" s="616">
        <v>1500000</v>
      </c>
      <c r="F330" s="168">
        <v>725000</v>
      </c>
      <c r="G330" s="168">
        <v>750000</v>
      </c>
      <c r="H330" s="168">
        <v>725000</v>
      </c>
      <c r="I330" s="168">
        <v>750000</v>
      </c>
      <c r="J330" s="556" t="s">
        <v>732</v>
      </c>
      <c r="K330" s="853"/>
    </row>
    <row r="331" spans="1:11" s="512" customFormat="1" ht="15" customHeight="1" x14ac:dyDescent="0.25">
      <c r="A331" s="560"/>
      <c r="B331" s="728" t="s">
        <v>2065</v>
      </c>
      <c r="C331" s="216" t="s">
        <v>2231</v>
      </c>
      <c r="D331" s="222" t="s">
        <v>85</v>
      </c>
      <c r="E331" s="616">
        <v>2400000</v>
      </c>
      <c r="F331" s="168">
        <v>1150000</v>
      </c>
      <c r="G331" s="168">
        <v>1150000</v>
      </c>
      <c r="H331" s="168">
        <v>1150000</v>
      </c>
      <c r="I331" s="168">
        <v>1150000</v>
      </c>
      <c r="J331" s="556" t="s">
        <v>736</v>
      </c>
      <c r="K331" s="853"/>
    </row>
    <row r="332" spans="1:11" s="512" customFormat="1" ht="15" customHeight="1" x14ac:dyDescent="0.25">
      <c r="A332" s="560"/>
      <c r="B332" s="728" t="s">
        <v>16</v>
      </c>
      <c r="C332" s="81" t="s">
        <v>2232</v>
      </c>
      <c r="D332" s="222" t="s">
        <v>127</v>
      </c>
      <c r="E332" s="616">
        <v>3500000</v>
      </c>
      <c r="F332" s="168"/>
      <c r="G332" s="168"/>
      <c r="H332" s="168"/>
      <c r="I332" s="168"/>
      <c r="J332" s="556" t="s">
        <v>738</v>
      </c>
      <c r="K332" s="853"/>
    </row>
    <row r="333" spans="1:11" s="512" customFormat="1" ht="15" customHeight="1" x14ac:dyDescent="0.25">
      <c r="A333" s="560"/>
      <c r="B333" s="728"/>
      <c r="C333" s="75" t="s">
        <v>2233</v>
      </c>
      <c r="D333" s="222"/>
      <c r="E333" s="616"/>
      <c r="F333" s="168"/>
      <c r="G333" s="168"/>
      <c r="H333" s="168"/>
      <c r="I333" s="168"/>
      <c r="J333" s="556" t="s">
        <v>2234</v>
      </c>
      <c r="K333" s="853"/>
    </row>
    <row r="334" spans="1:11" s="512" customFormat="1" ht="15" customHeight="1" x14ac:dyDescent="0.25">
      <c r="A334" s="560"/>
      <c r="B334" s="728"/>
      <c r="C334" s="556" t="s">
        <v>2235</v>
      </c>
      <c r="D334" s="222"/>
      <c r="E334" s="616"/>
      <c r="F334" s="168"/>
      <c r="G334" s="168"/>
      <c r="H334" s="168"/>
      <c r="I334" s="168"/>
      <c r="J334" s="556" t="s">
        <v>2236</v>
      </c>
      <c r="K334" s="853"/>
    </row>
    <row r="335" spans="1:11" s="512" customFormat="1" ht="15" customHeight="1" x14ac:dyDescent="0.25">
      <c r="A335" s="560"/>
      <c r="B335" s="728"/>
      <c r="C335" s="83" t="s">
        <v>2237</v>
      </c>
      <c r="D335" s="222"/>
      <c r="E335" s="616"/>
      <c r="F335" s="168"/>
      <c r="G335" s="168"/>
      <c r="H335" s="168"/>
      <c r="I335" s="168"/>
      <c r="J335" s="556" t="s">
        <v>2238</v>
      </c>
      <c r="K335" s="853"/>
    </row>
    <row r="336" spans="1:11" s="512" customFormat="1" ht="15" customHeight="1" x14ac:dyDescent="0.25">
      <c r="A336" s="560"/>
      <c r="B336" s="728"/>
      <c r="C336" s="556" t="s">
        <v>2239</v>
      </c>
      <c r="D336" s="222"/>
      <c r="E336" s="616"/>
      <c r="F336" s="168"/>
      <c r="G336" s="168"/>
      <c r="H336" s="168"/>
      <c r="I336" s="168"/>
      <c r="J336" s="730" t="s">
        <v>2240</v>
      </c>
      <c r="K336" s="853"/>
    </row>
    <row r="337" spans="1:11" s="512" customFormat="1" ht="15" customHeight="1" x14ac:dyDescent="0.25">
      <c r="A337" s="560"/>
      <c r="B337" s="728"/>
      <c r="C337" s="83" t="s">
        <v>2241</v>
      </c>
      <c r="D337" s="539"/>
      <c r="E337" s="618"/>
      <c r="F337" s="168"/>
      <c r="G337" s="168"/>
      <c r="H337" s="168"/>
      <c r="I337" s="168"/>
      <c r="J337" s="735"/>
      <c r="K337" s="853"/>
    </row>
    <row r="338" spans="1:11" s="512" customFormat="1" ht="15" customHeight="1" x14ac:dyDescent="0.25">
      <c r="A338" s="561"/>
      <c r="B338" s="739"/>
      <c r="C338" s="64"/>
      <c r="D338" s="563"/>
      <c r="E338" s="748"/>
      <c r="F338" s="169"/>
      <c r="G338" s="169"/>
      <c r="H338" s="169"/>
      <c r="I338" s="169"/>
      <c r="J338" s="809"/>
      <c r="K338" s="853"/>
    </row>
    <row r="339" spans="1:11" s="512" customFormat="1" ht="15" customHeight="1" x14ac:dyDescent="0.25">
      <c r="A339" s="557"/>
      <c r="B339" s="727"/>
      <c r="C339" s="558"/>
      <c r="D339" s="558"/>
      <c r="E339" s="613"/>
      <c r="F339" s="90"/>
      <c r="G339" s="90"/>
      <c r="H339" s="90"/>
      <c r="I339" s="90"/>
      <c r="J339" s="559"/>
      <c r="K339" s="853"/>
    </row>
    <row r="340" spans="1:11" s="512" customFormat="1" ht="15" customHeight="1" x14ac:dyDescent="0.25">
      <c r="A340" s="560"/>
      <c r="B340" s="728" t="s">
        <v>2264</v>
      </c>
      <c r="C340" s="539" t="s">
        <v>2265</v>
      </c>
      <c r="D340" s="222" t="s">
        <v>225</v>
      </c>
      <c r="E340" s="616">
        <v>1500000</v>
      </c>
      <c r="F340" s="92">
        <v>830000</v>
      </c>
      <c r="G340" s="92">
        <f>F340+100000</f>
        <v>930000</v>
      </c>
      <c r="H340" s="884">
        <v>780000</v>
      </c>
      <c r="I340" s="884">
        <v>880000</v>
      </c>
      <c r="J340" s="556" t="s">
        <v>736</v>
      </c>
      <c r="K340" s="853"/>
    </row>
    <row r="341" spans="1:11" s="512" customFormat="1" ht="15" customHeight="1" x14ac:dyDescent="0.25">
      <c r="A341" s="560"/>
      <c r="B341" s="728" t="s">
        <v>16</v>
      </c>
      <c r="C341" s="539" t="s">
        <v>2266</v>
      </c>
      <c r="D341" s="222" t="s">
        <v>1637</v>
      </c>
      <c r="E341" s="616">
        <v>1700000</v>
      </c>
      <c r="F341" s="92">
        <v>930000</v>
      </c>
      <c r="G341" s="92">
        <f>F341+100000</f>
        <v>1030000</v>
      </c>
      <c r="H341" s="884">
        <v>880000</v>
      </c>
      <c r="I341" s="884">
        <v>980000</v>
      </c>
      <c r="J341" s="556" t="s">
        <v>2267</v>
      </c>
      <c r="K341" s="853"/>
    </row>
    <row r="342" spans="1:11" s="512" customFormat="1" ht="15" customHeight="1" x14ac:dyDescent="0.25">
      <c r="A342" s="560"/>
      <c r="B342" s="728"/>
      <c r="C342" s="83" t="s">
        <v>2268</v>
      </c>
      <c r="D342" s="560" t="s">
        <v>2269</v>
      </c>
      <c r="E342" s="616">
        <v>2500000</v>
      </c>
      <c r="F342" s="92">
        <v>1400000</v>
      </c>
      <c r="G342" s="92">
        <f>F342+100000</f>
        <v>1500000</v>
      </c>
      <c r="H342" s="884">
        <v>1350000</v>
      </c>
      <c r="I342" s="884">
        <v>1450000</v>
      </c>
      <c r="J342" s="556" t="s">
        <v>2270</v>
      </c>
      <c r="K342" s="853"/>
    </row>
    <row r="343" spans="1:11" s="512" customFormat="1" ht="15" customHeight="1" x14ac:dyDescent="0.25">
      <c r="A343" s="560"/>
      <c r="B343" s="728"/>
      <c r="C343" s="83" t="s">
        <v>2271</v>
      </c>
      <c r="D343" s="560" t="s">
        <v>2272</v>
      </c>
      <c r="E343" s="616">
        <v>3500000</v>
      </c>
      <c r="F343" s="92">
        <v>2100000</v>
      </c>
      <c r="G343" s="92">
        <f>F343+100000</f>
        <v>2200000</v>
      </c>
      <c r="H343" s="884">
        <v>2000000</v>
      </c>
      <c r="I343" s="884">
        <v>2100000</v>
      </c>
      <c r="J343" s="556" t="s">
        <v>2273</v>
      </c>
      <c r="K343" s="853"/>
    </row>
    <row r="344" spans="1:11" s="512" customFormat="1" ht="15" customHeight="1" x14ac:dyDescent="0.25">
      <c r="A344" s="560"/>
      <c r="B344" s="728"/>
      <c r="C344" s="216" t="s">
        <v>2274</v>
      </c>
      <c r="D344" s="560" t="s">
        <v>2275</v>
      </c>
      <c r="E344" s="616">
        <v>5500000</v>
      </c>
      <c r="F344" s="92">
        <v>3200000</v>
      </c>
      <c r="G344" s="92">
        <f>F344+100000</f>
        <v>3300000</v>
      </c>
      <c r="H344" s="884">
        <v>3000000</v>
      </c>
      <c r="I344" s="884">
        <v>3100000</v>
      </c>
      <c r="J344" s="556" t="s">
        <v>2276</v>
      </c>
      <c r="K344" s="853"/>
    </row>
    <row r="345" spans="1:11" s="512" customFormat="1" ht="15" customHeight="1" x14ac:dyDescent="0.25">
      <c r="A345" s="560"/>
      <c r="B345" s="728"/>
      <c r="C345" s="83"/>
      <c r="D345" s="560"/>
      <c r="E345" s="616"/>
      <c r="F345" s="92"/>
      <c r="G345" s="92"/>
      <c r="H345" s="92"/>
      <c r="I345" s="92"/>
      <c r="J345" s="556" t="s">
        <v>2277</v>
      </c>
      <c r="K345" s="853"/>
    </row>
    <row r="346" spans="1:11" s="512" customFormat="1" ht="15" customHeight="1" x14ac:dyDescent="0.25">
      <c r="A346" s="560"/>
      <c r="B346" s="728"/>
      <c r="C346" s="216" t="s">
        <v>2278</v>
      </c>
      <c r="D346" s="560"/>
      <c r="E346" s="616"/>
      <c r="F346" s="92"/>
      <c r="G346" s="92"/>
      <c r="H346" s="92"/>
      <c r="I346" s="92"/>
      <c r="J346" s="556" t="s">
        <v>2236</v>
      </c>
      <c r="K346" s="853"/>
    </row>
    <row r="347" spans="1:11" s="512" customFormat="1" ht="15" customHeight="1" x14ac:dyDescent="0.25">
      <c r="A347" s="560"/>
      <c r="B347" s="728"/>
      <c r="C347" s="22" t="s">
        <v>2279</v>
      </c>
      <c r="D347" s="560"/>
      <c r="E347" s="616"/>
      <c r="F347" s="92"/>
      <c r="G347" s="92"/>
      <c r="H347" s="92"/>
      <c r="I347" s="92"/>
      <c r="J347" s="730" t="s">
        <v>2280</v>
      </c>
      <c r="K347" s="853"/>
    </row>
    <row r="348" spans="1:11" s="512" customFormat="1" ht="15" customHeight="1" x14ac:dyDescent="0.25">
      <c r="A348" s="561"/>
      <c r="B348" s="739"/>
      <c r="C348" s="563"/>
      <c r="D348" s="563"/>
      <c r="E348" s="748"/>
      <c r="F348" s="93"/>
      <c r="G348" s="93"/>
      <c r="H348" s="93"/>
      <c r="I348" s="93"/>
      <c r="J348" s="565"/>
      <c r="K348" s="853"/>
    </row>
    <row r="349" spans="1:11" s="512" customFormat="1" ht="15" customHeight="1" x14ac:dyDescent="0.25">
      <c r="A349" s="557"/>
      <c r="B349" s="727"/>
      <c r="C349" s="558"/>
      <c r="D349" s="580"/>
      <c r="E349" s="613"/>
      <c r="F349" s="167"/>
      <c r="G349" s="167"/>
      <c r="H349" s="167"/>
      <c r="I349" s="167"/>
      <c r="J349" s="559"/>
      <c r="K349" s="853"/>
    </row>
    <row r="350" spans="1:11" s="512" customFormat="1" ht="15" customHeight="1" x14ac:dyDescent="0.25">
      <c r="A350" s="560"/>
      <c r="B350" s="728" t="s">
        <v>2283</v>
      </c>
      <c r="C350" s="543" t="s">
        <v>2284</v>
      </c>
      <c r="D350" s="916" t="s">
        <v>205</v>
      </c>
      <c r="E350" s="883">
        <v>1200000</v>
      </c>
      <c r="F350" s="917">
        <v>725000</v>
      </c>
      <c r="G350" s="917">
        <v>830000</v>
      </c>
      <c r="H350" s="917">
        <v>725000</v>
      </c>
      <c r="I350" s="917">
        <v>830000</v>
      </c>
      <c r="J350" s="512" t="s">
        <v>2285</v>
      </c>
      <c r="K350" s="853"/>
    </row>
    <row r="351" spans="1:11" s="512" customFormat="1" ht="15" customHeight="1" x14ac:dyDescent="0.25">
      <c r="A351" s="560"/>
      <c r="B351" s="728" t="s">
        <v>16</v>
      </c>
      <c r="C351" s="539" t="s">
        <v>2286</v>
      </c>
      <c r="D351" s="916" t="s">
        <v>18</v>
      </c>
      <c r="E351" s="883">
        <v>1320000</v>
      </c>
      <c r="F351" s="885">
        <v>793000</v>
      </c>
      <c r="G351" s="885">
        <v>918000</v>
      </c>
      <c r="H351" s="885">
        <v>793000</v>
      </c>
      <c r="I351" s="885">
        <v>918000</v>
      </c>
      <c r="J351" s="556" t="s">
        <v>2287</v>
      </c>
      <c r="K351" s="853"/>
    </row>
    <row r="352" spans="1:11" s="512" customFormat="1" ht="15" customHeight="1" x14ac:dyDescent="0.25">
      <c r="A352" s="560"/>
      <c r="B352" s="728"/>
      <c r="C352" s="543" t="s">
        <v>2288</v>
      </c>
      <c r="D352" s="916" t="s">
        <v>74</v>
      </c>
      <c r="E352" s="883">
        <v>1550000</v>
      </c>
      <c r="F352" s="885">
        <v>949000</v>
      </c>
      <c r="G352" s="885">
        <v>1101000</v>
      </c>
      <c r="H352" s="885">
        <v>949000</v>
      </c>
      <c r="I352" s="885">
        <v>1101000</v>
      </c>
      <c r="J352" s="556" t="s">
        <v>2282</v>
      </c>
      <c r="K352" s="853"/>
    </row>
    <row r="353" spans="1:11" s="512" customFormat="1" ht="15" customHeight="1" x14ac:dyDescent="0.25">
      <c r="A353" s="560"/>
      <c r="B353" s="728"/>
      <c r="C353" s="22" t="s">
        <v>278</v>
      </c>
      <c r="D353" s="916" t="s">
        <v>387</v>
      </c>
      <c r="E353" s="883">
        <v>1795000</v>
      </c>
      <c r="F353" s="885">
        <v>1093000</v>
      </c>
      <c r="G353" s="885">
        <v>1271000</v>
      </c>
      <c r="H353" s="885">
        <v>1093000</v>
      </c>
      <c r="I353" s="885">
        <v>1271000</v>
      </c>
      <c r="J353" s="556" t="s">
        <v>2289</v>
      </c>
      <c r="K353" s="853"/>
    </row>
    <row r="354" spans="1:11" s="512" customFormat="1" ht="15" customHeight="1" x14ac:dyDescent="0.25">
      <c r="A354" s="560"/>
      <c r="B354" s="728"/>
      <c r="C354" s="83" t="s">
        <v>2290</v>
      </c>
      <c r="D354" s="916" t="s">
        <v>228</v>
      </c>
      <c r="E354" s="883">
        <v>2135000</v>
      </c>
      <c r="F354" s="885">
        <v>1307000</v>
      </c>
      <c r="G354" s="885">
        <v>1522000</v>
      </c>
      <c r="H354" s="885">
        <v>1307000</v>
      </c>
      <c r="I354" s="885">
        <v>1522000</v>
      </c>
      <c r="J354" s="556" t="s">
        <v>2291</v>
      </c>
      <c r="K354" s="853"/>
    </row>
    <row r="355" spans="1:11" s="512" customFormat="1" ht="15" customHeight="1" x14ac:dyDescent="0.25">
      <c r="A355" s="560"/>
      <c r="B355" s="728"/>
      <c r="C355" s="83" t="s">
        <v>2292</v>
      </c>
      <c r="D355" s="916" t="s">
        <v>2293</v>
      </c>
      <c r="E355" s="883">
        <v>2800000</v>
      </c>
      <c r="F355" s="885">
        <v>1735000</v>
      </c>
      <c r="G355" s="885">
        <v>2025000</v>
      </c>
      <c r="H355" s="885">
        <v>1735000</v>
      </c>
      <c r="I355" s="885">
        <v>2025000</v>
      </c>
      <c r="J355" s="556" t="s">
        <v>2294</v>
      </c>
      <c r="K355" s="853"/>
    </row>
    <row r="356" spans="1:11" s="512" customFormat="1" ht="15" customHeight="1" x14ac:dyDescent="0.25">
      <c r="A356" s="560"/>
      <c r="B356" s="728"/>
      <c r="C356" s="539"/>
      <c r="E356" s="556"/>
      <c r="F356" s="556"/>
      <c r="G356" s="556"/>
      <c r="H356" s="556"/>
      <c r="I356" s="556"/>
      <c r="J356" s="556" t="s">
        <v>2295</v>
      </c>
      <c r="K356" s="853"/>
    </row>
    <row r="357" spans="1:11" s="512" customFormat="1" ht="15" customHeight="1" x14ac:dyDescent="0.25">
      <c r="A357" s="560"/>
      <c r="B357" s="728"/>
      <c r="C357" s="539"/>
      <c r="D357" s="916"/>
      <c r="E357" s="616"/>
      <c r="F357" s="82"/>
      <c r="G357" s="82"/>
      <c r="H357" s="82"/>
      <c r="I357" s="82"/>
      <c r="J357" s="556" t="s">
        <v>2281</v>
      </c>
      <c r="K357" s="853"/>
    </row>
    <row r="358" spans="1:11" s="512" customFormat="1" ht="15" customHeight="1" x14ac:dyDescent="0.25">
      <c r="A358" s="560"/>
      <c r="B358" s="728"/>
      <c r="C358" s="539"/>
      <c r="D358" s="916"/>
      <c r="E358" s="616"/>
      <c r="F358" s="82"/>
      <c r="G358" s="82"/>
      <c r="H358" s="82"/>
      <c r="I358" s="82"/>
      <c r="J358" s="730" t="s">
        <v>2296</v>
      </c>
      <c r="K358" s="853"/>
    </row>
    <row r="359" spans="1:11" s="512" customFormat="1" ht="15" customHeight="1" x14ac:dyDescent="0.25">
      <c r="A359" s="561"/>
      <c r="B359" s="739"/>
      <c r="C359" s="563"/>
      <c r="D359" s="918"/>
      <c r="E359" s="781"/>
      <c r="F359" s="77"/>
      <c r="G359" s="77"/>
      <c r="H359" s="77"/>
      <c r="I359" s="77"/>
      <c r="J359" s="565"/>
      <c r="K359" s="853"/>
    </row>
    <row r="360" spans="1:11" s="512" customFormat="1" ht="15" customHeight="1" x14ac:dyDescent="0.25">
      <c r="A360" s="557"/>
      <c r="B360" s="727"/>
      <c r="C360" s="199"/>
      <c r="D360" s="554"/>
      <c r="E360" s="627"/>
      <c r="F360" s="167"/>
      <c r="G360" s="167"/>
      <c r="H360" s="167"/>
      <c r="I360" s="167"/>
      <c r="J360" s="913"/>
      <c r="K360" s="853"/>
    </row>
    <row r="361" spans="1:11" s="512" customFormat="1" ht="15" customHeight="1" x14ac:dyDescent="0.25">
      <c r="A361" s="560"/>
      <c r="B361" s="728" t="s">
        <v>2297</v>
      </c>
      <c r="C361" s="216" t="s">
        <v>2298</v>
      </c>
      <c r="D361" s="222" t="s">
        <v>1507</v>
      </c>
      <c r="E361" s="616"/>
      <c r="F361" s="168"/>
      <c r="G361" s="168"/>
      <c r="H361" s="168">
        <v>697800</v>
      </c>
      <c r="I361" s="168">
        <v>748800</v>
      </c>
      <c r="J361" s="556" t="s">
        <v>732</v>
      </c>
      <c r="K361" s="853"/>
    </row>
    <row r="362" spans="1:11" s="512" customFormat="1" ht="15" customHeight="1" x14ac:dyDescent="0.25">
      <c r="A362" s="560"/>
      <c r="B362" s="728" t="s">
        <v>2065</v>
      </c>
      <c r="C362" s="216" t="s">
        <v>2299</v>
      </c>
      <c r="D362" s="222" t="s">
        <v>1509</v>
      </c>
      <c r="E362" s="616"/>
      <c r="F362" s="168"/>
      <c r="G362" s="168"/>
      <c r="H362" s="168">
        <v>1197800</v>
      </c>
      <c r="I362" s="168">
        <v>1248800</v>
      </c>
      <c r="J362" s="556" t="s">
        <v>736</v>
      </c>
      <c r="K362" s="853"/>
    </row>
    <row r="363" spans="1:11" s="512" customFormat="1" ht="15" customHeight="1" x14ac:dyDescent="0.25">
      <c r="A363" s="560"/>
      <c r="B363" s="728" t="s">
        <v>16</v>
      </c>
      <c r="C363" s="22" t="s">
        <v>2300</v>
      </c>
      <c r="D363" s="222"/>
      <c r="E363" s="616"/>
      <c r="F363" s="168"/>
      <c r="G363" s="168"/>
      <c r="H363" s="168"/>
      <c r="I363" s="168"/>
      <c r="J363" s="556" t="s">
        <v>738</v>
      </c>
      <c r="K363" s="853"/>
    </row>
    <row r="364" spans="1:11" s="512" customFormat="1" ht="15" customHeight="1" x14ac:dyDescent="0.25">
      <c r="A364" s="560"/>
      <c r="B364" s="728"/>
      <c r="C364" s="83" t="s">
        <v>2301</v>
      </c>
      <c r="D364" s="222"/>
      <c r="E364" s="616"/>
      <c r="F364" s="168"/>
      <c r="G364" s="168"/>
      <c r="H364" s="168"/>
      <c r="I364" s="168"/>
      <c r="J364" s="556" t="s">
        <v>1486</v>
      </c>
      <c r="K364" s="853"/>
    </row>
    <row r="365" spans="1:11" s="512" customFormat="1" ht="15" customHeight="1" x14ac:dyDescent="0.25">
      <c r="A365" s="560"/>
      <c r="B365" s="728"/>
      <c r="C365" s="83" t="s">
        <v>2302</v>
      </c>
      <c r="D365" s="222"/>
      <c r="E365" s="616"/>
      <c r="F365" s="168"/>
      <c r="G365" s="168"/>
      <c r="H365" s="168"/>
      <c r="I365" s="168"/>
      <c r="J365" s="556" t="s">
        <v>1487</v>
      </c>
      <c r="K365" s="853"/>
    </row>
    <row r="366" spans="1:11" s="512" customFormat="1" ht="15" customHeight="1" x14ac:dyDescent="0.25">
      <c r="A366" s="560"/>
      <c r="B366" s="728"/>
      <c r="D366" s="222"/>
      <c r="E366" s="616"/>
      <c r="F366" s="168"/>
      <c r="G366" s="168"/>
      <c r="H366" s="168"/>
      <c r="I366" s="168"/>
      <c r="J366" s="730" t="s">
        <v>1515</v>
      </c>
      <c r="K366" s="853"/>
    </row>
    <row r="367" spans="1:11" s="512" customFormat="1" ht="15" customHeight="1" x14ac:dyDescent="0.25">
      <c r="A367" s="560"/>
      <c r="B367" s="728"/>
      <c r="C367" s="216"/>
      <c r="D367" s="222"/>
      <c r="E367" s="616"/>
      <c r="F367" s="168"/>
      <c r="G367" s="168"/>
      <c r="H367" s="168"/>
      <c r="I367" s="168"/>
      <c r="J367" s="800" t="s">
        <v>1517</v>
      </c>
      <c r="K367" s="853"/>
    </row>
    <row r="368" spans="1:11" s="512" customFormat="1" ht="15" customHeight="1" x14ac:dyDescent="0.25">
      <c r="A368" s="560"/>
      <c r="B368" s="728"/>
      <c r="C368" s="216"/>
      <c r="D368" s="222"/>
      <c r="E368" s="616"/>
      <c r="F368" s="168"/>
      <c r="G368" s="168"/>
      <c r="H368" s="168"/>
      <c r="I368" s="168"/>
      <c r="J368" s="800"/>
      <c r="K368" s="853"/>
    </row>
    <row r="369" spans="1:11" s="512" customFormat="1" ht="15" customHeight="1" x14ac:dyDescent="0.25">
      <c r="A369" s="560"/>
      <c r="B369" s="728" t="s">
        <v>2303</v>
      </c>
      <c r="C369" s="160" t="s">
        <v>1506</v>
      </c>
      <c r="D369" s="222" t="s">
        <v>1507</v>
      </c>
      <c r="E369" s="616"/>
      <c r="F369" s="168"/>
      <c r="G369" s="168"/>
      <c r="H369" s="168">
        <v>707000</v>
      </c>
      <c r="I369" s="168">
        <v>758000</v>
      </c>
      <c r="J369" s="800"/>
      <c r="K369" s="853"/>
    </row>
    <row r="370" spans="1:11" s="512" customFormat="1" ht="15" customHeight="1" x14ac:dyDescent="0.25">
      <c r="A370" s="560"/>
      <c r="B370" s="728" t="s">
        <v>2304</v>
      </c>
      <c r="C370" s="160" t="s">
        <v>1508</v>
      </c>
      <c r="D370" s="222" t="s">
        <v>1509</v>
      </c>
      <c r="E370" s="616"/>
      <c r="F370" s="168"/>
      <c r="G370" s="168"/>
      <c r="H370" s="168">
        <v>1207000</v>
      </c>
      <c r="I370" s="168">
        <v>1258000</v>
      </c>
      <c r="J370" s="800"/>
      <c r="K370" s="853"/>
    </row>
    <row r="371" spans="1:11" s="512" customFormat="1" ht="15" customHeight="1" x14ac:dyDescent="0.25">
      <c r="A371" s="560"/>
      <c r="B371" s="728" t="s">
        <v>16</v>
      </c>
      <c r="C371" s="160" t="s">
        <v>1510</v>
      </c>
      <c r="D371" s="222"/>
      <c r="E371" s="616"/>
      <c r="F371" s="168"/>
      <c r="G371" s="168"/>
      <c r="H371" s="168"/>
      <c r="I371" s="168"/>
      <c r="J371" s="800"/>
      <c r="K371" s="853"/>
    </row>
    <row r="372" spans="1:11" s="512" customFormat="1" ht="15" customHeight="1" x14ac:dyDescent="0.25">
      <c r="A372" s="560"/>
      <c r="B372" s="728"/>
      <c r="C372" s="160" t="s">
        <v>1512</v>
      </c>
      <c r="D372" s="222"/>
      <c r="E372" s="616"/>
      <c r="F372" s="168"/>
      <c r="G372" s="168"/>
      <c r="H372" s="168"/>
      <c r="I372" s="168"/>
      <c r="J372" s="800"/>
      <c r="K372" s="853"/>
    </row>
    <row r="373" spans="1:11" s="512" customFormat="1" ht="15" customHeight="1" x14ac:dyDescent="0.25">
      <c r="A373" s="560"/>
      <c r="B373" s="728"/>
      <c r="C373" s="160" t="s">
        <v>1513</v>
      </c>
      <c r="D373" s="222"/>
      <c r="E373" s="616"/>
      <c r="F373" s="168"/>
      <c r="G373" s="168"/>
      <c r="H373" s="168"/>
      <c r="I373" s="168"/>
      <c r="J373" s="800"/>
      <c r="K373" s="853"/>
    </row>
    <row r="374" spans="1:11" s="512" customFormat="1" ht="15" customHeight="1" x14ac:dyDescent="0.25">
      <c r="A374" s="560"/>
      <c r="B374" s="728"/>
      <c r="C374" s="75" t="s">
        <v>1514</v>
      </c>
      <c r="D374" s="222"/>
      <c r="E374" s="616"/>
      <c r="F374" s="168"/>
      <c r="G374" s="168"/>
      <c r="H374" s="168"/>
      <c r="I374" s="168"/>
      <c r="J374" s="800"/>
      <c r="K374" s="853"/>
    </row>
    <row r="375" spans="1:11" s="512" customFormat="1" ht="15" customHeight="1" x14ac:dyDescent="0.25">
      <c r="A375" s="560"/>
      <c r="B375" s="728"/>
      <c r="C375" s="1"/>
      <c r="D375" s="222"/>
      <c r="E375" s="616"/>
      <c r="F375" s="168"/>
      <c r="G375" s="168"/>
      <c r="H375" s="168"/>
      <c r="I375" s="168"/>
      <c r="J375" s="800"/>
      <c r="K375" s="853"/>
    </row>
    <row r="376" spans="1:11" s="512" customFormat="1" ht="15" customHeight="1" x14ac:dyDescent="0.25">
      <c r="A376" s="560"/>
      <c r="B376" s="728"/>
      <c r="C376" s="160" t="s">
        <v>1519</v>
      </c>
      <c r="D376" s="222"/>
      <c r="E376" s="616"/>
      <c r="F376" s="168"/>
      <c r="G376" s="168"/>
      <c r="H376" s="168"/>
      <c r="I376" s="168"/>
      <c r="J376" s="800"/>
      <c r="K376" s="853"/>
    </row>
    <row r="377" spans="1:11" s="512" customFormat="1" ht="15" customHeight="1" x14ac:dyDescent="0.25">
      <c r="A377" s="560"/>
      <c r="B377" s="728"/>
      <c r="C377" s="160" t="s">
        <v>1520</v>
      </c>
      <c r="D377" s="222"/>
      <c r="E377" s="616"/>
      <c r="F377" s="168"/>
      <c r="G377" s="168"/>
      <c r="H377" s="168"/>
      <c r="I377" s="168"/>
      <c r="J377" s="800"/>
      <c r="K377" s="853"/>
    </row>
    <row r="378" spans="1:11" s="512" customFormat="1" ht="15" customHeight="1" x14ac:dyDescent="0.25">
      <c r="A378" s="560"/>
      <c r="B378" s="728"/>
      <c r="C378" s="75" t="s">
        <v>1521</v>
      </c>
      <c r="D378" s="222"/>
      <c r="E378" s="616"/>
      <c r="F378" s="168"/>
      <c r="G378" s="168"/>
      <c r="H378" s="168"/>
      <c r="I378" s="168"/>
      <c r="J378" s="800"/>
      <c r="K378" s="853"/>
    </row>
    <row r="379" spans="1:11" s="512" customFormat="1" ht="15" customHeight="1" x14ac:dyDescent="0.25">
      <c r="A379" s="561"/>
      <c r="B379" s="739"/>
      <c r="C379" s="64"/>
      <c r="D379" s="226"/>
      <c r="E379" s="781"/>
      <c r="F379" s="169"/>
      <c r="G379" s="169"/>
      <c r="H379" s="169"/>
      <c r="I379" s="169"/>
      <c r="J379" s="914"/>
      <c r="K379" s="853"/>
    </row>
    <row r="380" spans="1:11" s="512" customFormat="1" ht="15" customHeight="1" x14ac:dyDescent="0.25">
      <c r="A380" s="557"/>
      <c r="B380" s="727"/>
      <c r="C380" s="199"/>
      <c r="D380" s="554"/>
      <c r="E380" s="627"/>
      <c r="F380" s="167"/>
      <c r="G380" s="167"/>
      <c r="H380" s="167"/>
      <c r="I380" s="167"/>
      <c r="J380" s="559"/>
      <c r="K380" s="853"/>
    </row>
    <row r="381" spans="1:11" s="512" customFormat="1" ht="15" customHeight="1" x14ac:dyDescent="0.25">
      <c r="A381" s="560"/>
      <c r="B381" s="728" t="s">
        <v>2306</v>
      </c>
      <c r="C381" s="216" t="s">
        <v>2307</v>
      </c>
      <c r="D381" s="222" t="s">
        <v>30</v>
      </c>
      <c r="E381" s="919">
        <v>1625000</v>
      </c>
      <c r="F381" s="920"/>
      <c r="G381" s="920"/>
      <c r="H381" s="920">
        <v>660000</v>
      </c>
      <c r="I381" s="920">
        <v>660000</v>
      </c>
      <c r="J381" s="556" t="s">
        <v>732</v>
      </c>
      <c r="K381" s="853"/>
    </row>
    <row r="382" spans="1:11" s="512" customFormat="1" ht="15" customHeight="1" x14ac:dyDescent="0.25">
      <c r="A382" s="560"/>
      <c r="B382" s="728" t="s">
        <v>16</v>
      </c>
      <c r="C382" s="216" t="s">
        <v>2308</v>
      </c>
      <c r="D382" s="222" t="s">
        <v>31</v>
      </c>
      <c r="E382" s="919">
        <v>1750000</v>
      </c>
      <c r="F382" s="920"/>
      <c r="G382" s="920"/>
      <c r="H382" s="920">
        <v>710000</v>
      </c>
      <c r="I382" s="920">
        <v>710000</v>
      </c>
      <c r="J382" s="556" t="s">
        <v>736</v>
      </c>
      <c r="K382" s="853"/>
    </row>
    <row r="383" spans="1:11" s="512" customFormat="1" ht="15" customHeight="1" x14ac:dyDescent="0.25">
      <c r="A383" s="560"/>
      <c r="B383" s="728"/>
      <c r="C383" s="216" t="s">
        <v>2309</v>
      </c>
      <c r="D383" s="222" t="s">
        <v>2305</v>
      </c>
      <c r="E383" s="919">
        <v>2550000</v>
      </c>
      <c r="F383" s="920"/>
      <c r="G383" s="920"/>
      <c r="H383" s="920">
        <v>825000</v>
      </c>
      <c r="I383" s="920">
        <v>825000</v>
      </c>
      <c r="J383" s="556" t="s">
        <v>738</v>
      </c>
      <c r="K383" s="853"/>
    </row>
    <row r="384" spans="1:11" s="512" customFormat="1" ht="15" customHeight="1" x14ac:dyDescent="0.25">
      <c r="A384" s="560"/>
      <c r="B384" s="728"/>
      <c r="C384" s="83" t="s">
        <v>2310</v>
      </c>
      <c r="D384" s="222" t="s">
        <v>373</v>
      </c>
      <c r="E384" s="919">
        <v>2895000</v>
      </c>
      <c r="F384" s="920"/>
      <c r="G384" s="920"/>
      <c r="H384" s="920">
        <v>915000</v>
      </c>
      <c r="I384" s="920">
        <v>915000</v>
      </c>
      <c r="J384" s="556" t="s">
        <v>1486</v>
      </c>
      <c r="K384" s="853"/>
    </row>
    <row r="385" spans="1:11" s="512" customFormat="1" ht="15" customHeight="1" x14ac:dyDescent="0.25">
      <c r="A385" s="560"/>
      <c r="B385" s="728"/>
      <c r="D385" s="222" t="s">
        <v>85</v>
      </c>
      <c r="E385" s="919">
        <v>3050000</v>
      </c>
      <c r="F385" s="920"/>
      <c r="G385" s="920"/>
      <c r="H385" s="920">
        <v>1300000</v>
      </c>
      <c r="I385" s="920">
        <v>1300000</v>
      </c>
      <c r="J385" s="556" t="s">
        <v>1487</v>
      </c>
      <c r="K385" s="853"/>
    </row>
    <row r="386" spans="1:11" s="512" customFormat="1" ht="15" customHeight="1" x14ac:dyDescent="0.25">
      <c r="A386" s="560"/>
      <c r="B386" s="728"/>
      <c r="C386" s="22"/>
      <c r="D386" s="222"/>
      <c r="E386" s="616"/>
      <c r="F386" s="920"/>
      <c r="G386" s="697"/>
      <c r="H386" s="920"/>
      <c r="I386" s="720"/>
      <c r="J386" s="730" t="s">
        <v>1488</v>
      </c>
      <c r="K386" s="853"/>
    </row>
    <row r="387" spans="1:11" s="512" customFormat="1" ht="15" customHeight="1" x14ac:dyDescent="0.25">
      <c r="A387" s="560"/>
      <c r="B387" s="728"/>
      <c r="C387" s="22"/>
      <c r="D387" s="222"/>
      <c r="E387" s="616"/>
      <c r="F387" s="920"/>
      <c r="G387" s="697"/>
      <c r="H387" s="920"/>
      <c r="I387" s="720"/>
      <c r="J387" s="800" t="s">
        <v>1489</v>
      </c>
      <c r="K387" s="853"/>
    </row>
    <row r="388" spans="1:11" s="512" customFormat="1" ht="15" customHeight="1" x14ac:dyDescent="0.25">
      <c r="A388" s="561"/>
      <c r="B388" s="739"/>
      <c r="C388" s="64"/>
      <c r="D388" s="226"/>
      <c r="E388" s="781"/>
      <c r="F388" s="169"/>
      <c r="G388" s="169"/>
      <c r="H388" s="169"/>
      <c r="I388" s="169"/>
      <c r="J388" s="565"/>
      <c r="K388" s="853"/>
    </row>
    <row r="389" spans="1:11" s="512" customFormat="1" ht="15" customHeight="1" x14ac:dyDescent="0.25">
      <c r="A389" s="557"/>
      <c r="B389" s="727"/>
      <c r="C389" s="199"/>
      <c r="D389" s="554"/>
      <c r="E389" s="627"/>
      <c r="F389" s="167"/>
      <c r="G389" s="167"/>
      <c r="H389" s="167"/>
      <c r="I389" s="167"/>
      <c r="J389" s="559"/>
      <c r="K389" s="853"/>
    </row>
    <row r="390" spans="1:11" s="512" customFormat="1" ht="15" customHeight="1" x14ac:dyDescent="0.25">
      <c r="A390" s="560"/>
      <c r="B390" s="728" t="s">
        <v>2311</v>
      </c>
      <c r="C390" s="216" t="s">
        <v>2312</v>
      </c>
      <c r="D390" s="222" t="s">
        <v>31</v>
      </c>
      <c r="E390" s="919">
        <v>1700000</v>
      </c>
      <c r="F390" s="920"/>
      <c r="G390" s="920"/>
      <c r="H390" s="920">
        <v>710000</v>
      </c>
      <c r="I390" s="920">
        <v>710000</v>
      </c>
      <c r="J390" s="556" t="s">
        <v>732</v>
      </c>
      <c r="K390" s="853"/>
    </row>
    <row r="391" spans="1:11" s="512" customFormat="1" ht="15" customHeight="1" x14ac:dyDescent="0.25">
      <c r="A391" s="560"/>
      <c r="B391" s="728" t="s">
        <v>16</v>
      </c>
      <c r="C391" s="216" t="s">
        <v>2313</v>
      </c>
      <c r="D391" s="222" t="s">
        <v>2314</v>
      </c>
      <c r="E391" s="919">
        <v>1800000</v>
      </c>
      <c r="F391" s="920"/>
      <c r="G391" s="920"/>
      <c r="H391" s="920">
        <v>795000</v>
      </c>
      <c r="I391" s="920">
        <v>795000</v>
      </c>
      <c r="J391" s="556" t="s">
        <v>736</v>
      </c>
      <c r="K391" s="853"/>
    </row>
    <row r="392" spans="1:11" s="512" customFormat="1" ht="15" customHeight="1" x14ac:dyDescent="0.2">
      <c r="A392" s="560"/>
      <c r="C392" s="216" t="s">
        <v>2315</v>
      </c>
      <c r="D392" s="222" t="s">
        <v>373</v>
      </c>
      <c r="E392" s="919">
        <v>2700000</v>
      </c>
      <c r="F392" s="920"/>
      <c r="G392" s="920"/>
      <c r="H392" s="920">
        <v>915000</v>
      </c>
      <c r="I392" s="920">
        <v>915000</v>
      </c>
      <c r="J392" s="556" t="s">
        <v>738</v>
      </c>
      <c r="K392" s="853"/>
    </row>
    <row r="393" spans="1:11" s="512" customFormat="1" ht="15" customHeight="1" x14ac:dyDescent="0.25">
      <c r="A393" s="560"/>
      <c r="B393" s="728"/>
      <c r="C393" s="216" t="s">
        <v>2316</v>
      </c>
      <c r="D393" s="222" t="s">
        <v>85</v>
      </c>
      <c r="E393" s="919">
        <v>2850000</v>
      </c>
      <c r="F393" s="920"/>
      <c r="G393" s="920"/>
      <c r="H393" s="920">
        <v>1300000</v>
      </c>
      <c r="I393" s="920">
        <v>1300000</v>
      </c>
      <c r="J393" s="556" t="s">
        <v>1486</v>
      </c>
      <c r="K393" s="853"/>
    </row>
    <row r="394" spans="1:11" s="512" customFormat="1" ht="15" customHeight="1" x14ac:dyDescent="0.25">
      <c r="A394" s="560"/>
      <c r="B394" s="728"/>
      <c r="C394" s="83" t="s">
        <v>2317</v>
      </c>
      <c r="D394" s="222"/>
      <c r="E394" s="616"/>
      <c r="F394" s="168"/>
      <c r="G394" s="168"/>
      <c r="H394" s="168"/>
      <c r="I394" s="168"/>
      <c r="J394" s="556" t="s">
        <v>1487</v>
      </c>
      <c r="K394" s="853"/>
    </row>
    <row r="395" spans="1:11" s="512" customFormat="1" ht="15" customHeight="1" x14ac:dyDescent="0.25">
      <c r="A395" s="560"/>
      <c r="B395" s="728"/>
      <c r="C395" s="22"/>
      <c r="D395" s="222"/>
      <c r="E395" s="616"/>
      <c r="F395" s="168"/>
      <c r="G395" s="168"/>
      <c r="H395" s="168"/>
      <c r="I395" s="168"/>
      <c r="J395" s="730" t="s">
        <v>1488</v>
      </c>
      <c r="K395" s="853"/>
    </row>
    <row r="396" spans="1:11" s="512" customFormat="1" ht="15" customHeight="1" x14ac:dyDescent="0.25">
      <c r="A396" s="560"/>
      <c r="B396" s="728"/>
      <c r="C396" s="22"/>
      <c r="D396" s="222"/>
      <c r="E396" s="616"/>
      <c r="F396" s="168"/>
      <c r="G396" s="168"/>
      <c r="H396" s="168"/>
      <c r="I396" s="168"/>
      <c r="J396" s="800" t="s">
        <v>1489</v>
      </c>
      <c r="K396" s="853"/>
    </row>
    <row r="397" spans="1:11" s="512" customFormat="1" ht="15" customHeight="1" x14ac:dyDescent="0.25">
      <c r="A397" s="561"/>
      <c r="B397" s="739"/>
      <c r="C397" s="921"/>
      <c r="D397" s="226"/>
      <c r="E397" s="781"/>
      <c r="F397" s="169"/>
      <c r="G397" s="169"/>
      <c r="H397" s="169"/>
      <c r="I397" s="169"/>
      <c r="J397" s="565"/>
      <c r="K397" s="853"/>
    </row>
    <row r="398" spans="1:11" s="512" customFormat="1" ht="15" customHeight="1" x14ac:dyDescent="0.25">
      <c r="A398" s="557"/>
      <c r="B398" s="727"/>
      <c r="C398" s="199"/>
      <c r="D398" s="554"/>
      <c r="E398" s="627"/>
      <c r="F398" s="167"/>
      <c r="G398" s="167"/>
      <c r="H398" s="167"/>
      <c r="I398" s="167"/>
      <c r="J398" s="923"/>
      <c r="K398" s="853"/>
    </row>
    <row r="399" spans="1:11" s="512" customFormat="1" ht="15" customHeight="1" x14ac:dyDescent="0.25">
      <c r="A399" s="560"/>
      <c r="B399" s="728" t="s">
        <v>2318</v>
      </c>
      <c r="C399" s="924" t="s">
        <v>2319</v>
      </c>
      <c r="D399" s="222" t="s">
        <v>31</v>
      </c>
      <c r="E399" s="616">
        <v>1550000</v>
      </c>
      <c r="F399" s="168"/>
      <c r="G399" s="168"/>
      <c r="H399" s="168">
        <v>750000</v>
      </c>
      <c r="I399" s="168">
        <v>750000</v>
      </c>
      <c r="J399" s="556" t="s">
        <v>732</v>
      </c>
      <c r="K399" s="853"/>
    </row>
    <row r="400" spans="1:11" s="512" customFormat="1" ht="15" customHeight="1" x14ac:dyDescent="0.25">
      <c r="A400" s="560"/>
      <c r="B400" s="728" t="s">
        <v>16</v>
      </c>
      <c r="C400" s="924" t="s">
        <v>2320</v>
      </c>
      <c r="D400" s="222" t="s">
        <v>373</v>
      </c>
      <c r="E400" s="616">
        <v>1650000</v>
      </c>
      <c r="F400" s="168"/>
      <c r="G400" s="168"/>
      <c r="H400" s="168">
        <v>915000</v>
      </c>
      <c r="I400" s="168">
        <v>915000</v>
      </c>
      <c r="J400" s="556" t="s">
        <v>736</v>
      </c>
      <c r="K400" s="853"/>
    </row>
    <row r="401" spans="1:11" s="512" customFormat="1" ht="15" customHeight="1" x14ac:dyDescent="0.25">
      <c r="A401" s="560"/>
      <c r="B401" s="728"/>
      <c r="C401" s="924" t="s">
        <v>2321</v>
      </c>
      <c r="D401" s="222" t="s">
        <v>86</v>
      </c>
      <c r="E401" s="616">
        <v>2500000</v>
      </c>
      <c r="F401" s="168"/>
      <c r="G401" s="168"/>
      <c r="H401" s="168">
        <v>1300000</v>
      </c>
      <c r="I401" s="168">
        <v>1300000</v>
      </c>
      <c r="J401" s="556" t="s">
        <v>738</v>
      </c>
      <c r="K401" s="853"/>
    </row>
    <row r="402" spans="1:11" s="512" customFormat="1" ht="15" customHeight="1" x14ac:dyDescent="0.25">
      <c r="A402" s="560"/>
      <c r="B402" s="728"/>
      <c r="C402" s="925" t="s">
        <v>2322</v>
      </c>
      <c r="D402" s="222" t="s">
        <v>2323</v>
      </c>
      <c r="E402" s="616">
        <v>4500000</v>
      </c>
      <c r="F402" s="168"/>
      <c r="G402" s="168"/>
      <c r="H402" s="168">
        <v>2400000</v>
      </c>
      <c r="I402" s="168">
        <v>2400000</v>
      </c>
      <c r="J402" s="556" t="s">
        <v>1486</v>
      </c>
      <c r="K402" s="853"/>
    </row>
    <row r="403" spans="1:11" s="512" customFormat="1" ht="15" customHeight="1" x14ac:dyDescent="0.25">
      <c r="A403" s="560"/>
      <c r="B403" s="728"/>
      <c r="C403" s="926" t="s">
        <v>2324</v>
      </c>
      <c r="D403" s="222"/>
      <c r="E403" s="616"/>
      <c r="F403" s="168"/>
      <c r="G403" s="168"/>
      <c r="H403" s="168"/>
      <c r="I403" s="168"/>
      <c r="J403" s="556" t="s">
        <v>1487</v>
      </c>
      <c r="K403" s="853"/>
    </row>
    <row r="404" spans="1:11" s="512" customFormat="1" ht="15" customHeight="1" x14ac:dyDescent="0.25">
      <c r="A404" s="560"/>
      <c r="B404" s="728"/>
      <c r="C404" s="22"/>
      <c r="D404" s="222"/>
      <c r="E404" s="616"/>
      <c r="F404" s="168"/>
      <c r="G404" s="168"/>
      <c r="H404" s="168"/>
      <c r="I404" s="168"/>
      <c r="J404" s="730" t="s">
        <v>1488</v>
      </c>
      <c r="K404" s="853"/>
    </row>
    <row r="405" spans="1:11" s="512" customFormat="1" ht="15" customHeight="1" x14ac:dyDescent="0.25">
      <c r="A405" s="560"/>
      <c r="B405" s="728"/>
      <c r="C405" s="22"/>
      <c r="D405" s="222"/>
      <c r="E405" s="616"/>
      <c r="F405" s="168"/>
      <c r="G405" s="168"/>
      <c r="H405" s="168"/>
      <c r="I405" s="168"/>
      <c r="J405" s="800" t="s">
        <v>1489</v>
      </c>
      <c r="K405" s="853"/>
    </row>
    <row r="406" spans="1:11" s="512" customFormat="1" ht="15" customHeight="1" x14ac:dyDescent="0.25">
      <c r="A406" s="560"/>
      <c r="B406" s="728"/>
      <c r="C406" s="22"/>
      <c r="D406" s="222"/>
      <c r="E406" s="616"/>
      <c r="F406" s="168"/>
      <c r="G406" s="168"/>
      <c r="H406" s="168"/>
      <c r="I406" s="168"/>
      <c r="K406" s="853"/>
    </row>
    <row r="407" spans="1:11" s="512" customFormat="1" ht="15" customHeight="1" x14ac:dyDescent="0.25">
      <c r="A407" s="561"/>
      <c r="B407" s="739"/>
      <c r="C407" s="64"/>
      <c r="D407" s="226"/>
      <c r="E407" s="781"/>
      <c r="F407" s="169"/>
      <c r="G407" s="169"/>
      <c r="H407" s="169"/>
      <c r="I407" s="169"/>
      <c r="J407" s="922"/>
      <c r="K407" s="853"/>
    </row>
    <row r="408" spans="1:11" s="512" customFormat="1" ht="15" customHeight="1" x14ac:dyDescent="0.25">
      <c r="A408" s="557"/>
      <c r="B408" s="727"/>
      <c r="C408" s="199"/>
      <c r="D408" s="554"/>
      <c r="E408" s="627"/>
      <c r="F408" s="167"/>
      <c r="G408" s="167"/>
      <c r="H408" s="167"/>
      <c r="I408" s="167"/>
      <c r="J408" s="927"/>
    </row>
    <row r="409" spans="1:11" s="512" customFormat="1" ht="15" customHeight="1" x14ac:dyDescent="0.25">
      <c r="A409" s="560"/>
      <c r="B409" s="728" t="s">
        <v>2325</v>
      </c>
      <c r="C409" s="216" t="s">
        <v>2326</v>
      </c>
      <c r="D409" s="219" t="s">
        <v>14</v>
      </c>
      <c r="E409" s="893">
        <v>1948100</v>
      </c>
      <c r="F409" s="885">
        <v>700000</v>
      </c>
      <c r="G409" s="885">
        <v>700000</v>
      </c>
      <c r="H409" s="885">
        <v>700000</v>
      </c>
      <c r="I409" s="885">
        <v>700000</v>
      </c>
      <c r="J409" s="556" t="s">
        <v>732</v>
      </c>
    </row>
    <row r="410" spans="1:11" s="512" customFormat="1" ht="15" customHeight="1" x14ac:dyDescent="0.25">
      <c r="A410" s="560"/>
      <c r="B410" s="728" t="s">
        <v>16</v>
      </c>
      <c r="C410" s="216" t="s">
        <v>2327</v>
      </c>
      <c r="D410" s="219" t="s">
        <v>18</v>
      </c>
      <c r="E410" s="893">
        <v>2250600</v>
      </c>
      <c r="F410" s="885">
        <v>800000</v>
      </c>
      <c r="G410" s="885">
        <v>800000</v>
      </c>
      <c r="H410" s="885">
        <v>800000</v>
      </c>
      <c r="I410" s="885">
        <v>800000</v>
      </c>
      <c r="J410" s="556" t="s">
        <v>736</v>
      </c>
    </row>
    <row r="411" spans="1:11" s="512" customFormat="1" ht="15" customHeight="1" x14ac:dyDescent="0.25">
      <c r="A411" s="560"/>
      <c r="B411" s="728"/>
      <c r="C411" s="83" t="s">
        <v>2328</v>
      </c>
      <c r="D411" s="219" t="s">
        <v>1381</v>
      </c>
      <c r="E411" s="893">
        <v>2916100</v>
      </c>
      <c r="F411" s="885">
        <v>1000000</v>
      </c>
      <c r="G411" s="885">
        <v>1000000</v>
      </c>
      <c r="H411" s="885">
        <v>1000000</v>
      </c>
      <c r="I411" s="885">
        <v>1000000</v>
      </c>
      <c r="J411" s="556" t="s">
        <v>738</v>
      </c>
    </row>
    <row r="412" spans="1:11" s="512" customFormat="1" ht="15" customHeight="1" x14ac:dyDescent="0.25">
      <c r="A412" s="560"/>
      <c r="B412" s="728"/>
      <c r="C412" s="83" t="s">
        <v>2329</v>
      </c>
      <c r="D412" s="835" t="s">
        <v>74</v>
      </c>
      <c r="E412" s="556"/>
      <c r="F412" s="928"/>
      <c r="G412" s="928"/>
      <c r="H412" s="928"/>
      <c r="I412" s="928"/>
      <c r="J412" s="556" t="s">
        <v>1486</v>
      </c>
    </row>
    <row r="413" spans="1:11" s="512" customFormat="1" ht="15" customHeight="1" x14ac:dyDescent="0.25">
      <c r="A413" s="560"/>
      <c r="B413" s="728"/>
      <c r="C413" s="22"/>
      <c r="D413" s="219" t="s">
        <v>32</v>
      </c>
      <c r="E413" s="616"/>
      <c r="F413" s="168"/>
      <c r="G413" s="168"/>
      <c r="H413" s="168"/>
      <c r="I413" s="168"/>
      <c r="J413" s="556" t="s">
        <v>1634</v>
      </c>
    </row>
    <row r="414" spans="1:11" s="512" customFormat="1" ht="15" customHeight="1" x14ac:dyDescent="0.25">
      <c r="A414" s="560"/>
      <c r="B414" s="728"/>
      <c r="C414" s="22"/>
      <c r="D414" s="222"/>
      <c r="E414" s="616"/>
      <c r="F414" s="168"/>
      <c r="G414" s="168"/>
      <c r="H414" s="168"/>
      <c r="I414" s="168"/>
      <c r="J414" s="556" t="s">
        <v>2330</v>
      </c>
    </row>
    <row r="415" spans="1:11" s="512" customFormat="1" ht="15" customHeight="1" x14ac:dyDescent="0.25">
      <c r="A415" s="560"/>
      <c r="B415" s="728"/>
      <c r="C415" s="22"/>
      <c r="D415" s="222"/>
      <c r="E415" s="616"/>
      <c r="F415" s="168"/>
      <c r="G415" s="168"/>
      <c r="H415" s="168"/>
      <c r="I415" s="168"/>
      <c r="J415" s="730" t="s">
        <v>2331</v>
      </c>
    </row>
    <row r="416" spans="1:11" s="512" customFormat="1" ht="15" customHeight="1" x14ac:dyDescent="0.25">
      <c r="A416" s="561"/>
      <c r="B416" s="739"/>
      <c r="C416" s="64"/>
      <c r="D416" s="226"/>
      <c r="E416" s="781"/>
      <c r="F416" s="169"/>
      <c r="G416" s="169"/>
      <c r="H416" s="169"/>
      <c r="I416" s="169"/>
      <c r="J416" s="929"/>
    </row>
    <row r="417" spans="1:11" s="512" customFormat="1" ht="15" customHeight="1" x14ac:dyDescent="0.25">
      <c r="A417" s="560"/>
      <c r="B417" s="728"/>
      <c r="C417" s="22"/>
      <c r="D417" s="222"/>
      <c r="E417" s="616"/>
      <c r="F417" s="168"/>
      <c r="G417" s="168"/>
      <c r="H417" s="168"/>
      <c r="I417" s="168"/>
      <c r="J417" s="540"/>
      <c r="K417" s="853"/>
    </row>
    <row r="418" spans="1:11" s="512" customFormat="1" ht="15" customHeight="1" x14ac:dyDescent="0.25">
      <c r="A418" s="560"/>
      <c r="B418" s="728" t="s">
        <v>2332</v>
      </c>
      <c r="C418" s="216" t="s">
        <v>2333</v>
      </c>
      <c r="D418" s="146" t="s">
        <v>14</v>
      </c>
      <c r="E418" s="616">
        <v>1100000</v>
      </c>
      <c r="F418" s="168"/>
      <c r="G418" s="168"/>
      <c r="H418" s="930">
        <v>580000</v>
      </c>
      <c r="I418" s="930">
        <v>655000</v>
      </c>
      <c r="J418" s="556" t="s">
        <v>732</v>
      </c>
      <c r="K418" s="853"/>
    </row>
    <row r="419" spans="1:11" s="512" customFormat="1" ht="15" customHeight="1" x14ac:dyDescent="0.25">
      <c r="A419" s="560"/>
      <c r="B419" s="728" t="s">
        <v>16</v>
      </c>
      <c r="C419" s="216" t="s">
        <v>2334</v>
      </c>
      <c r="D419" s="146" t="s">
        <v>18</v>
      </c>
      <c r="E419" s="616">
        <v>1375000</v>
      </c>
      <c r="F419" s="168"/>
      <c r="G419" s="168"/>
      <c r="H419" s="930">
        <v>720000</v>
      </c>
      <c r="I419" s="930">
        <v>795000</v>
      </c>
      <c r="J419" s="556" t="s">
        <v>736</v>
      </c>
      <c r="K419" s="853"/>
    </row>
    <row r="420" spans="1:11" s="512" customFormat="1" ht="15" customHeight="1" x14ac:dyDescent="0.25">
      <c r="A420" s="560"/>
      <c r="B420" s="728"/>
      <c r="D420" s="146" t="s">
        <v>767</v>
      </c>
      <c r="E420" s="616">
        <v>1600000</v>
      </c>
      <c r="F420" s="168"/>
      <c r="G420" s="168"/>
      <c r="H420" s="930">
        <v>820000</v>
      </c>
      <c r="I420" s="930">
        <v>945000</v>
      </c>
      <c r="J420" s="556" t="s">
        <v>738</v>
      </c>
      <c r="K420" s="853"/>
    </row>
    <row r="421" spans="1:11" s="512" customFormat="1" ht="15" customHeight="1" x14ac:dyDescent="0.25">
      <c r="A421" s="560"/>
      <c r="B421" s="728"/>
      <c r="C421" s="22" t="s">
        <v>2335</v>
      </c>
      <c r="D421" s="146" t="s">
        <v>32</v>
      </c>
      <c r="E421" s="616">
        <v>2200000</v>
      </c>
      <c r="F421" s="168"/>
      <c r="G421" s="168"/>
      <c r="H421" s="930">
        <v>1120000</v>
      </c>
      <c r="I421" s="930">
        <v>1245000</v>
      </c>
      <c r="J421" s="556" t="s">
        <v>1486</v>
      </c>
      <c r="K421" s="853"/>
    </row>
    <row r="422" spans="1:11" s="512" customFormat="1" ht="15" customHeight="1" x14ac:dyDescent="0.25">
      <c r="A422" s="560"/>
      <c r="B422" s="728"/>
      <c r="C422" s="83" t="s">
        <v>2336</v>
      </c>
      <c r="D422" s="146" t="s">
        <v>2337</v>
      </c>
      <c r="E422" s="616">
        <v>2750000</v>
      </c>
      <c r="F422" s="168"/>
      <c r="G422" s="168"/>
      <c r="H422" s="930">
        <v>1400000</v>
      </c>
      <c r="I422" s="930">
        <v>1550000</v>
      </c>
      <c r="J422" s="556" t="s">
        <v>1634</v>
      </c>
      <c r="K422" s="853"/>
    </row>
    <row r="423" spans="1:11" s="512" customFormat="1" ht="15" customHeight="1" x14ac:dyDescent="0.25">
      <c r="A423" s="560"/>
      <c r="B423" s="728"/>
      <c r="C423" s="216"/>
      <c r="D423" s="146" t="s">
        <v>619</v>
      </c>
      <c r="E423" s="616">
        <v>3750000</v>
      </c>
      <c r="F423" s="168"/>
      <c r="G423" s="168"/>
      <c r="H423" s="930">
        <v>1900000</v>
      </c>
      <c r="I423" s="930">
        <v>2050000</v>
      </c>
      <c r="J423" s="556" t="s">
        <v>2236</v>
      </c>
      <c r="K423" s="853"/>
    </row>
    <row r="424" spans="1:11" s="512" customFormat="1" ht="15" customHeight="1" x14ac:dyDescent="0.25">
      <c r="A424" s="560"/>
      <c r="B424" s="728"/>
      <c r="C424" s="216"/>
      <c r="D424" s="146" t="s">
        <v>279</v>
      </c>
      <c r="E424" s="616">
        <v>5250000</v>
      </c>
      <c r="F424" s="168"/>
      <c r="G424" s="168"/>
      <c r="H424" s="930">
        <v>2670000</v>
      </c>
      <c r="I424" s="930">
        <v>2820000</v>
      </c>
      <c r="J424" s="730" t="s">
        <v>2338</v>
      </c>
      <c r="K424" s="853"/>
    </row>
    <row r="425" spans="1:11" s="512" customFormat="1" ht="15" customHeight="1" x14ac:dyDescent="0.25">
      <c r="A425" s="560"/>
      <c r="B425" s="728"/>
      <c r="C425" s="216"/>
      <c r="D425" s="146"/>
      <c r="E425" s="616"/>
      <c r="F425" s="168"/>
      <c r="G425" s="168"/>
      <c r="H425" s="930"/>
      <c r="I425" s="930"/>
      <c r="J425" s="735" t="s">
        <v>2339</v>
      </c>
      <c r="K425" s="853"/>
    </row>
    <row r="426" spans="1:11" s="512" customFormat="1" ht="15" customHeight="1" x14ac:dyDescent="0.25">
      <c r="A426" s="561"/>
      <c r="B426" s="739"/>
      <c r="C426" s="64"/>
      <c r="D426" s="226"/>
      <c r="E426" s="781"/>
      <c r="F426" s="169"/>
      <c r="G426" s="169"/>
      <c r="H426" s="169"/>
      <c r="I426" s="169"/>
      <c r="J426" s="914"/>
      <c r="K426" s="853"/>
    </row>
    <row r="427" spans="1:11" s="512" customFormat="1" ht="15" customHeight="1" x14ac:dyDescent="0.25">
      <c r="A427" s="557"/>
      <c r="B427" s="727"/>
      <c r="C427" s="199"/>
      <c r="D427" s="554"/>
      <c r="E427" s="627"/>
      <c r="F427" s="167"/>
      <c r="G427" s="167"/>
      <c r="H427" s="167"/>
      <c r="I427" s="167"/>
      <c r="J427" s="913"/>
      <c r="K427" s="853"/>
    </row>
    <row r="428" spans="1:11" s="512" customFormat="1" ht="15" customHeight="1" x14ac:dyDescent="0.25">
      <c r="A428" s="560"/>
      <c r="B428" s="728" t="s">
        <v>2340</v>
      </c>
      <c r="C428" s="733" t="s">
        <v>2341</v>
      </c>
      <c r="D428" s="146" t="s">
        <v>14</v>
      </c>
      <c r="E428" s="616">
        <v>1100000</v>
      </c>
      <c r="F428" s="168"/>
      <c r="G428" s="168"/>
      <c r="H428" s="931">
        <v>600000</v>
      </c>
      <c r="I428" s="931">
        <v>675000</v>
      </c>
      <c r="J428" s="556" t="s">
        <v>732</v>
      </c>
      <c r="K428" s="853"/>
    </row>
    <row r="429" spans="1:11" s="512" customFormat="1" ht="15" customHeight="1" x14ac:dyDescent="0.25">
      <c r="A429" s="560"/>
      <c r="B429" s="728" t="s">
        <v>16</v>
      </c>
      <c r="C429" s="733" t="s">
        <v>2342</v>
      </c>
      <c r="D429" s="146" t="s">
        <v>18</v>
      </c>
      <c r="E429" s="616">
        <v>1375000</v>
      </c>
      <c r="F429" s="168"/>
      <c r="G429" s="168"/>
      <c r="H429" s="931">
        <v>750000</v>
      </c>
      <c r="I429" s="931">
        <v>825000</v>
      </c>
      <c r="J429" s="556" t="s">
        <v>736</v>
      </c>
      <c r="K429" s="853"/>
    </row>
    <row r="430" spans="1:11" s="512" customFormat="1" ht="15" customHeight="1" x14ac:dyDescent="0.2">
      <c r="A430" s="560"/>
      <c r="B430" s="556"/>
      <c r="C430" s="733" t="s">
        <v>2343</v>
      </c>
      <c r="D430" s="146" t="s">
        <v>767</v>
      </c>
      <c r="E430" s="616">
        <v>1700000</v>
      </c>
      <c r="F430" s="168"/>
      <c r="G430" s="168"/>
      <c r="H430" s="931">
        <v>925000</v>
      </c>
      <c r="I430" s="931">
        <v>1050000</v>
      </c>
      <c r="J430" s="556" t="s">
        <v>738</v>
      </c>
      <c r="K430" s="853"/>
    </row>
    <row r="431" spans="1:11" s="512" customFormat="1" ht="15" customHeight="1" x14ac:dyDescent="0.25">
      <c r="A431" s="560"/>
      <c r="B431" s="728"/>
      <c r="C431" s="22" t="s">
        <v>2344</v>
      </c>
      <c r="D431" s="146" t="s">
        <v>32</v>
      </c>
      <c r="E431" s="616">
        <v>2200000</v>
      </c>
      <c r="F431" s="168"/>
      <c r="G431" s="168"/>
      <c r="H431" s="931">
        <v>1200000</v>
      </c>
      <c r="I431" s="931">
        <v>1325000</v>
      </c>
      <c r="J431" s="556" t="s">
        <v>1486</v>
      </c>
      <c r="K431" s="853"/>
    </row>
    <row r="432" spans="1:11" s="512" customFormat="1" ht="15" customHeight="1" x14ac:dyDescent="0.25">
      <c r="A432" s="560"/>
      <c r="B432" s="728"/>
      <c r="C432" s="83" t="s">
        <v>2345</v>
      </c>
      <c r="D432" s="146" t="s">
        <v>2337</v>
      </c>
      <c r="E432" s="616">
        <v>2750000</v>
      </c>
      <c r="F432" s="168"/>
      <c r="G432" s="168"/>
      <c r="H432" s="931">
        <v>1500000</v>
      </c>
      <c r="I432" s="931">
        <v>1650000</v>
      </c>
      <c r="J432" s="556" t="s">
        <v>1634</v>
      </c>
      <c r="K432" s="853"/>
    </row>
    <row r="433" spans="1:11" s="512" customFormat="1" ht="15" customHeight="1" x14ac:dyDescent="0.25">
      <c r="A433" s="560"/>
      <c r="B433" s="728"/>
      <c r="C433" s="216"/>
      <c r="D433" s="146" t="s">
        <v>619</v>
      </c>
      <c r="E433" s="616">
        <v>3750000</v>
      </c>
      <c r="F433" s="168"/>
      <c r="G433" s="168"/>
      <c r="H433" s="931">
        <v>2050000</v>
      </c>
      <c r="I433" s="931">
        <v>2200000</v>
      </c>
      <c r="J433" s="556" t="s">
        <v>2236</v>
      </c>
      <c r="K433" s="853"/>
    </row>
    <row r="434" spans="1:11" s="512" customFormat="1" ht="15" customHeight="1" x14ac:dyDescent="0.25">
      <c r="A434" s="560"/>
      <c r="B434" s="728"/>
      <c r="C434" s="216"/>
      <c r="D434" s="146" t="s">
        <v>279</v>
      </c>
      <c r="E434" s="616"/>
      <c r="F434" s="168"/>
      <c r="G434" s="168"/>
      <c r="H434" s="931">
        <v>2700000</v>
      </c>
      <c r="I434" s="931">
        <v>2850000</v>
      </c>
      <c r="J434" s="730" t="s">
        <v>2338</v>
      </c>
      <c r="K434" s="853"/>
    </row>
    <row r="435" spans="1:11" s="512" customFormat="1" ht="15" customHeight="1" x14ac:dyDescent="0.25">
      <c r="A435" s="560"/>
      <c r="B435" s="728"/>
      <c r="C435" s="216"/>
      <c r="D435" s="146" t="s">
        <v>797</v>
      </c>
      <c r="E435" s="616"/>
      <c r="F435" s="168"/>
      <c r="G435" s="168"/>
      <c r="H435" s="931">
        <v>3500000</v>
      </c>
      <c r="I435" s="931">
        <v>3650000</v>
      </c>
      <c r="J435" s="735" t="s">
        <v>2339</v>
      </c>
      <c r="K435" s="853"/>
    </row>
    <row r="436" spans="1:11" s="512" customFormat="1" ht="15" customHeight="1" x14ac:dyDescent="0.25">
      <c r="A436" s="561"/>
      <c r="B436" s="739"/>
      <c r="C436" s="921"/>
      <c r="D436" s="226"/>
      <c r="E436" s="781"/>
      <c r="F436" s="169"/>
      <c r="G436" s="169"/>
      <c r="H436" s="169"/>
      <c r="I436" s="169"/>
      <c r="J436" s="914"/>
      <c r="K436" s="853"/>
    </row>
    <row r="437" spans="1:11" s="512" customFormat="1" ht="15" customHeight="1" x14ac:dyDescent="0.25">
      <c r="A437" s="557"/>
      <c r="B437" s="727"/>
      <c r="C437" s="199"/>
      <c r="D437" s="554"/>
      <c r="E437" s="627"/>
      <c r="F437" s="167"/>
      <c r="G437" s="167"/>
      <c r="H437" s="167"/>
      <c r="I437" s="167"/>
      <c r="J437" s="913"/>
      <c r="K437" s="853"/>
    </row>
    <row r="438" spans="1:11" s="512" customFormat="1" ht="15" customHeight="1" x14ac:dyDescent="0.25">
      <c r="A438" s="560"/>
      <c r="B438" s="728" t="s">
        <v>2346</v>
      </c>
      <c r="C438" s="733" t="s">
        <v>2347</v>
      </c>
      <c r="D438" s="146" t="s">
        <v>14</v>
      </c>
      <c r="E438" s="616">
        <v>1100000</v>
      </c>
      <c r="F438" s="168"/>
      <c r="G438" s="168"/>
      <c r="H438" s="932">
        <v>580000</v>
      </c>
      <c r="I438" s="932">
        <v>655000</v>
      </c>
      <c r="J438" s="556" t="s">
        <v>732</v>
      </c>
      <c r="K438" s="853"/>
    </row>
    <row r="439" spans="1:11" s="512" customFormat="1" ht="15" customHeight="1" x14ac:dyDescent="0.25">
      <c r="A439" s="560"/>
      <c r="B439" s="728" t="s">
        <v>16</v>
      </c>
      <c r="C439" s="539"/>
      <c r="D439" s="146" t="s">
        <v>18</v>
      </c>
      <c r="E439" s="616">
        <v>1500000</v>
      </c>
      <c r="F439" s="168"/>
      <c r="G439" s="168"/>
      <c r="H439" s="932">
        <v>765000</v>
      </c>
      <c r="I439" s="932">
        <v>840000</v>
      </c>
      <c r="J439" s="556" t="s">
        <v>736</v>
      </c>
      <c r="K439" s="853"/>
    </row>
    <row r="440" spans="1:11" s="512" customFormat="1" ht="15" customHeight="1" x14ac:dyDescent="0.2">
      <c r="A440" s="560"/>
      <c r="C440" s="733" t="s">
        <v>2348</v>
      </c>
      <c r="D440" s="146" t="s">
        <v>767</v>
      </c>
      <c r="E440" s="616">
        <v>2000000</v>
      </c>
      <c r="F440" s="168"/>
      <c r="G440" s="168"/>
      <c r="H440" s="932">
        <v>1000000</v>
      </c>
      <c r="I440" s="932">
        <v>1125000</v>
      </c>
      <c r="J440" s="556" t="s">
        <v>738</v>
      </c>
      <c r="K440" s="853"/>
    </row>
    <row r="441" spans="1:11" s="512" customFormat="1" ht="15" customHeight="1" x14ac:dyDescent="0.25">
      <c r="A441" s="560"/>
      <c r="B441" s="728"/>
      <c r="C441" s="22" t="s">
        <v>2349</v>
      </c>
      <c r="D441" s="146" t="s">
        <v>32</v>
      </c>
      <c r="E441" s="616">
        <v>2200000</v>
      </c>
      <c r="F441" s="168"/>
      <c r="G441" s="168"/>
      <c r="H441" s="932">
        <v>1120000</v>
      </c>
      <c r="I441" s="932">
        <v>1245000</v>
      </c>
      <c r="J441" s="556" t="s">
        <v>1486</v>
      </c>
      <c r="K441" s="853"/>
    </row>
    <row r="442" spans="1:11" s="512" customFormat="1" ht="15" customHeight="1" x14ac:dyDescent="0.25">
      <c r="A442" s="560"/>
      <c r="B442" s="728"/>
      <c r="C442" s="83" t="s">
        <v>2350</v>
      </c>
      <c r="D442" s="146" t="s">
        <v>2337</v>
      </c>
      <c r="E442" s="616">
        <v>3000000</v>
      </c>
      <c r="F442" s="168"/>
      <c r="G442" s="168"/>
      <c r="H442" s="932">
        <v>1500000</v>
      </c>
      <c r="I442" s="932">
        <v>1650000</v>
      </c>
      <c r="J442" s="556" t="s">
        <v>1634</v>
      </c>
      <c r="K442" s="853"/>
    </row>
    <row r="443" spans="1:11" s="512" customFormat="1" ht="15" customHeight="1" x14ac:dyDescent="0.25">
      <c r="A443" s="560"/>
      <c r="B443" s="728"/>
      <c r="C443" s="216"/>
      <c r="D443" s="146" t="s">
        <v>619</v>
      </c>
      <c r="E443" s="616">
        <v>4000000</v>
      </c>
      <c r="F443" s="168"/>
      <c r="G443" s="168"/>
      <c r="H443" s="932">
        <v>2000000</v>
      </c>
      <c r="I443" s="932">
        <v>2150000</v>
      </c>
      <c r="J443" s="556" t="s">
        <v>2236</v>
      </c>
      <c r="K443" s="853"/>
    </row>
    <row r="444" spans="1:11" s="512" customFormat="1" ht="15" customHeight="1" x14ac:dyDescent="0.25">
      <c r="A444" s="560"/>
      <c r="B444" s="728"/>
      <c r="C444" s="216"/>
      <c r="D444" s="222"/>
      <c r="E444" s="616"/>
      <c r="F444" s="168"/>
      <c r="G444" s="168"/>
      <c r="H444" s="168"/>
      <c r="I444" s="168"/>
      <c r="J444" s="730" t="s">
        <v>2338</v>
      </c>
      <c r="K444" s="853"/>
    </row>
    <row r="445" spans="1:11" s="512" customFormat="1" ht="15" customHeight="1" x14ac:dyDescent="0.25">
      <c r="A445" s="560"/>
      <c r="B445" s="728"/>
      <c r="C445" s="216"/>
      <c r="D445" s="222"/>
      <c r="E445" s="616"/>
      <c r="F445" s="168"/>
      <c r="G445" s="168"/>
      <c r="H445" s="168"/>
      <c r="I445" s="168"/>
      <c r="J445" s="735" t="s">
        <v>2339</v>
      </c>
      <c r="K445" s="853"/>
    </row>
    <row r="446" spans="1:11" s="512" customFormat="1" ht="15" customHeight="1" x14ac:dyDescent="0.25">
      <c r="A446" s="561"/>
      <c r="B446" s="739"/>
      <c r="C446" s="563"/>
      <c r="D446" s="563"/>
      <c r="E446" s="748"/>
      <c r="F446" s="169"/>
      <c r="G446" s="169"/>
      <c r="H446" s="169"/>
      <c r="I446" s="169"/>
      <c r="J446" s="565"/>
      <c r="K446" s="853"/>
    </row>
    <row r="447" spans="1:11" s="512" customFormat="1" ht="15" customHeight="1" x14ac:dyDescent="0.25">
      <c r="A447" s="560"/>
      <c r="B447" s="728"/>
      <c r="C447" s="216"/>
      <c r="D447" s="222"/>
      <c r="E447" s="616"/>
      <c r="F447" s="168"/>
      <c r="G447" s="168"/>
      <c r="H447" s="168"/>
      <c r="I447" s="168"/>
      <c r="J447" s="540"/>
      <c r="K447" s="853"/>
    </row>
    <row r="448" spans="1:11" s="512" customFormat="1" ht="15" customHeight="1" x14ac:dyDescent="0.25">
      <c r="A448" s="560"/>
      <c r="B448" s="728" t="s">
        <v>2351</v>
      </c>
      <c r="C448" s="216" t="s">
        <v>2352</v>
      </c>
      <c r="D448" s="222" t="s">
        <v>14</v>
      </c>
      <c r="E448" s="616">
        <v>1459000</v>
      </c>
      <c r="F448" s="168"/>
      <c r="G448" s="168"/>
      <c r="H448" s="168">
        <v>660000</v>
      </c>
      <c r="I448" s="168">
        <v>660000</v>
      </c>
      <c r="J448" s="556" t="s">
        <v>732</v>
      </c>
      <c r="K448" s="853"/>
    </row>
    <row r="449" spans="1:11" s="512" customFormat="1" ht="15" customHeight="1" x14ac:dyDescent="0.25">
      <c r="A449" s="560"/>
      <c r="B449" s="728" t="s">
        <v>16</v>
      </c>
      <c r="C449" s="216" t="s">
        <v>2353</v>
      </c>
      <c r="D449" s="222" t="s">
        <v>18</v>
      </c>
      <c r="E449" s="616">
        <v>1584000</v>
      </c>
      <c r="F449" s="168"/>
      <c r="G449" s="168"/>
      <c r="H449" s="168">
        <v>710000</v>
      </c>
      <c r="I449" s="168">
        <v>710000</v>
      </c>
      <c r="J449" s="556" t="s">
        <v>736</v>
      </c>
      <c r="K449" s="853"/>
    </row>
    <row r="450" spans="1:11" s="512" customFormat="1" ht="15" customHeight="1" x14ac:dyDescent="0.25">
      <c r="A450" s="560"/>
      <c r="B450" s="728"/>
      <c r="C450" s="216"/>
      <c r="D450" s="222" t="s">
        <v>198</v>
      </c>
      <c r="E450" s="616">
        <v>1759000</v>
      </c>
      <c r="F450" s="168"/>
      <c r="G450" s="168"/>
      <c r="H450" s="168">
        <v>845000</v>
      </c>
      <c r="I450" s="168">
        <v>845000</v>
      </c>
      <c r="J450" s="556" t="s">
        <v>738</v>
      </c>
      <c r="K450" s="853"/>
    </row>
    <row r="451" spans="1:11" s="512" customFormat="1" ht="15" customHeight="1" x14ac:dyDescent="0.25">
      <c r="A451" s="560"/>
      <c r="B451" s="728"/>
      <c r="C451" s="216"/>
      <c r="D451" s="222" t="s">
        <v>179</v>
      </c>
      <c r="E451" s="616">
        <v>1884000</v>
      </c>
      <c r="F451" s="168"/>
      <c r="G451" s="168"/>
      <c r="H451" s="168">
        <v>915000</v>
      </c>
      <c r="I451" s="168">
        <v>915000</v>
      </c>
      <c r="J451" s="556" t="s">
        <v>1486</v>
      </c>
      <c r="K451" s="853"/>
    </row>
    <row r="452" spans="1:11" s="512" customFormat="1" ht="15" customHeight="1" x14ac:dyDescent="0.25">
      <c r="A452" s="560"/>
      <c r="B452" s="728"/>
      <c r="C452" s="216"/>
      <c r="D452" s="222" t="s">
        <v>149</v>
      </c>
      <c r="E452" s="616">
        <v>3010000</v>
      </c>
      <c r="F452" s="168"/>
      <c r="G452" s="168"/>
      <c r="H452" s="168">
        <v>1300000</v>
      </c>
      <c r="I452" s="168">
        <v>1300000</v>
      </c>
      <c r="J452" s="556" t="s">
        <v>1487</v>
      </c>
      <c r="K452" s="853"/>
    </row>
    <row r="453" spans="1:11" s="512" customFormat="1" ht="15" customHeight="1" x14ac:dyDescent="0.25">
      <c r="A453" s="560"/>
      <c r="B453" s="728"/>
      <c r="C453" s="216"/>
      <c r="D453" s="222"/>
      <c r="E453" s="616"/>
      <c r="F453" s="168"/>
      <c r="G453" s="168"/>
      <c r="H453" s="168"/>
      <c r="I453" s="168"/>
      <c r="J453" s="730" t="s">
        <v>1488</v>
      </c>
      <c r="K453" s="853"/>
    </row>
    <row r="454" spans="1:11" s="512" customFormat="1" ht="15" customHeight="1" x14ac:dyDescent="0.25">
      <c r="A454" s="560"/>
      <c r="B454" s="728"/>
      <c r="C454" s="216"/>
      <c r="D454" s="222"/>
      <c r="E454" s="616"/>
      <c r="F454" s="168"/>
      <c r="G454" s="168"/>
      <c r="H454" s="168"/>
      <c r="I454" s="168"/>
      <c r="J454" s="800" t="s">
        <v>1489</v>
      </c>
      <c r="K454" s="853"/>
    </row>
    <row r="455" spans="1:11" s="512" customFormat="1" ht="15" customHeight="1" x14ac:dyDescent="0.25">
      <c r="A455" s="560"/>
      <c r="B455" s="728"/>
      <c r="C455" s="216"/>
      <c r="D455" s="222"/>
      <c r="E455" s="616"/>
      <c r="F455" s="168"/>
      <c r="G455" s="168"/>
      <c r="H455" s="168"/>
      <c r="I455" s="168"/>
      <c r="J455" s="800"/>
      <c r="K455" s="853"/>
    </row>
    <row r="456" spans="1:11" s="512" customFormat="1" ht="15" customHeight="1" x14ac:dyDescent="0.25">
      <c r="A456" s="561"/>
      <c r="B456" s="739"/>
      <c r="C456" s="563"/>
      <c r="D456" s="226"/>
      <c r="E456" s="781"/>
      <c r="F456" s="169"/>
      <c r="G456" s="169"/>
      <c r="H456" s="169"/>
      <c r="I456" s="169"/>
      <c r="J456" s="914"/>
      <c r="K456" s="853"/>
    </row>
    <row r="457" spans="1:11" s="512" customFormat="1" ht="15" customHeight="1" x14ac:dyDescent="0.25">
      <c r="A457" s="557"/>
      <c r="B457" s="727"/>
      <c r="C457" s="558"/>
      <c r="D457" s="554"/>
      <c r="E457" s="627"/>
      <c r="F457" s="167"/>
      <c r="G457" s="167"/>
      <c r="H457" s="167"/>
      <c r="I457" s="167"/>
      <c r="J457" s="913"/>
      <c r="K457" s="853"/>
    </row>
    <row r="458" spans="1:11" s="512" customFormat="1" ht="15" customHeight="1" x14ac:dyDescent="0.25">
      <c r="A458" s="560"/>
      <c r="B458" s="728" t="s">
        <v>2354</v>
      </c>
      <c r="C458" s="539" t="s">
        <v>2355</v>
      </c>
      <c r="D458" s="222" t="s">
        <v>14</v>
      </c>
      <c r="E458" s="616">
        <v>1150000</v>
      </c>
      <c r="F458" s="168"/>
      <c r="G458" s="168"/>
      <c r="H458" s="168">
        <v>580000</v>
      </c>
      <c r="I458" s="168">
        <v>580000</v>
      </c>
      <c r="J458" s="556" t="s">
        <v>732</v>
      </c>
      <c r="K458" s="853"/>
    </row>
    <row r="459" spans="1:11" s="512" customFormat="1" ht="15" customHeight="1" x14ac:dyDescent="0.25">
      <c r="A459" s="560"/>
      <c r="B459" s="728" t="s">
        <v>16</v>
      </c>
      <c r="C459" s="539" t="s">
        <v>2356</v>
      </c>
      <c r="D459" s="222" t="s">
        <v>18</v>
      </c>
      <c r="E459" s="616">
        <v>1513000</v>
      </c>
      <c r="F459" s="168"/>
      <c r="G459" s="168"/>
      <c r="H459" s="168">
        <v>690000</v>
      </c>
      <c r="I459" s="168">
        <v>690000</v>
      </c>
      <c r="J459" s="556" t="s">
        <v>736</v>
      </c>
      <c r="K459" s="853"/>
    </row>
    <row r="460" spans="1:11" s="512" customFormat="1" ht="15" customHeight="1" x14ac:dyDescent="0.25">
      <c r="A460" s="560"/>
      <c r="B460" s="728"/>
      <c r="C460" s="539"/>
      <c r="D460" s="222" t="s">
        <v>149</v>
      </c>
      <c r="E460" s="616">
        <v>2783000</v>
      </c>
      <c r="F460" s="168"/>
      <c r="G460" s="168"/>
      <c r="H460" s="168">
        <v>1300000</v>
      </c>
      <c r="I460" s="168">
        <v>1300000</v>
      </c>
      <c r="J460" s="556" t="s">
        <v>738</v>
      </c>
      <c r="K460" s="853"/>
    </row>
    <row r="461" spans="1:11" s="512" customFormat="1" ht="15" customHeight="1" x14ac:dyDescent="0.25">
      <c r="A461" s="560"/>
      <c r="B461" s="728"/>
      <c r="C461" s="539"/>
      <c r="D461" s="222" t="s">
        <v>619</v>
      </c>
      <c r="E461" s="616">
        <v>3207000</v>
      </c>
      <c r="F461" s="168"/>
      <c r="G461" s="168"/>
      <c r="H461" s="168">
        <v>1441000</v>
      </c>
      <c r="I461" s="168">
        <v>1441000</v>
      </c>
      <c r="J461" s="556" t="s">
        <v>1486</v>
      </c>
      <c r="K461" s="853"/>
    </row>
    <row r="462" spans="1:11" s="512" customFormat="1" ht="15" customHeight="1" x14ac:dyDescent="0.25">
      <c r="A462" s="560"/>
      <c r="B462" s="728"/>
      <c r="C462" s="539"/>
      <c r="D462" s="222"/>
      <c r="E462" s="616"/>
      <c r="F462" s="168"/>
      <c r="G462" s="168"/>
      <c r="H462" s="168"/>
      <c r="I462" s="168"/>
      <c r="J462" s="556" t="s">
        <v>1487</v>
      </c>
      <c r="K462" s="853"/>
    </row>
    <row r="463" spans="1:11" s="512" customFormat="1" ht="15" customHeight="1" x14ac:dyDescent="0.25">
      <c r="A463" s="560"/>
      <c r="B463" s="728"/>
      <c r="C463" s="539"/>
      <c r="D463" s="222"/>
      <c r="E463" s="616"/>
      <c r="F463" s="168"/>
      <c r="G463" s="168"/>
      <c r="H463" s="168"/>
      <c r="I463" s="168"/>
      <c r="J463" s="730" t="s">
        <v>1488</v>
      </c>
      <c r="K463" s="853"/>
    </row>
    <row r="464" spans="1:11" s="512" customFormat="1" ht="15" customHeight="1" x14ac:dyDescent="0.25">
      <c r="A464" s="560"/>
      <c r="B464" s="728"/>
      <c r="C464" s="539"/>
      <c r="D464" s="222"/>
      <c r="E464" s="616"/>
      <c r="F464" s="168"/>
      <c r="G464" s="168"/>
      <c r="H464" s="168"/>
      <c r="I464" s="168"/>
      <c r="J464" s="800" t="s">
        <v>1489</v>
      </c>
      <c r="K464" s="853"/>
    </row>
    <row r="465" spans="1:11" s="512" customFormat="1" ht="15" customHeight="1" x14ac:dyDescent="0.25">
      <c r="A465" s="561"/>
      <c r="B465" s="739"/>
      <c r="C465" s="563"/>
      <c r="D465" s="226"/>
      <c r="E465" s="781"/>
      <c r="F465" s="169"/>
      <c r="G465" s="169"/>
      <c r="H465" s="169"/>
      <c r="I465" s="169"/>
      <c r="J465" s="922"/>
      <c r="K465" s="853"/>
    </row>
    <row r="466" spans="1:11" s="512" customFormat="1" ht="15" customHeight="1" x14ac:dyDescent="0.25">
      <c r="A466" s="557"/>
      <c r="B466" s="727"/>
      <c r="C466" s="558"/>
      <c r="D466" s="554"/>
      <c r="E466" s="627"/>
      <c r="F466" s="167"/>
      <c r="G466" s="167"/>
      <c r="H466" s="167"/>
      <c r="I466" s="167"/>
      <c r="J466" s="923"/>
      <c r="K466" s="853"/>
    </row>
    <row r="467" spans="1:11" s="512" customFormat="1" ht="15" customHeight="1" x14ac:dyDescent="0.25">
      <c r="A467" s="560"/>
      <c r="B467" s="728" t="s">
        <v>2357</v>
      </c>
      <c r="C467" s="539" t="s">
        <v>2358</v>
      </c>
      <c r="D467" s="222" t="s">
        <v>14</v>
      </c>
      <c r="E467" s="616">
        <v>1387000</v>
      </c>
      <c r="F467" s="168"/>
      <c r="G467" s="168"/>
      <c r="H467" s="168">
        <v>580000</v>
      </c>
      <c r="I467" s="168">
        <v>580000</v>
      </c>
      <c r="J467" s="556" t="s">
        <v>732</v>
      </c>
      <c r="K467" s="853"/>
    </row>
    <row r="468" spans="1:11" s="512" customFormat="1" ht="15" customHeight="1" x14ac:dyDescent="0.25">
      <c r="A468" s="560"/>
      <c r="B468" s="728" t="s">
        <v>16</v>
      </c>
      <c r="C468" s="539" t="s">
        <v>2359</v>
      </c>
      <c r="D468" s="222" t="s">
        <v>18</v>
      </c>
      <c r="E468" s="616">
        <v>1447000</v>
      </c>
      <c r="F468" s="168"/>
      <c r="G468" s="168"/>
      <c r="H468" s="168">
        <v>690000</v>
      </c>
      <c r="I468" s="168">
        <v>690000</v>
      </c>
      <c r="J468" s="556" t="s">
        <v>736</v>
      </c>
      <c r="K468" s="853"/>
    </row>
    <row r="469" spans="1:11" s="512" customFormat="1" ht="15" customHeight="1" x14ac:dyDescent="0.25">
      <c r="A469" s="560"/>
      <c r="B469" s="728"/>
      <c r="C469" s="539"/>
      <c r="D469" s="222" t="s">
        <v>179</v>
      </c>
      <c r="E469" s="616">
        <v>1810000</v>
      </c>
      <c r="F469" s="168"/>
      <c r="G469" s="168"/>
      <c r="H469" s="168">
        <v>850000</v>
      </c>
      <c r="I469" s="168">
        <v>850000</v>
      </c>
      <c r="J469" s="556" t="s">
        <v>738</v>
      </c>
      <c r="K469" s="853"/>
    </row>
    <row r="470" spans="1:11" s="512" customFormat="1" ht="15" customHeight="1" x14ac:dyDescent="0.25">
      <c r="A470" s="560"/>
      <c r="B470" s="728"/>
      <c r="C470" s="539"/>
      <c r="D470" s="222" t="s">
        <v>149</v>
      </c>
      <c r="E470" s="616">
        <v>2657000</v>
      </c>
      <c r="F470" s="168"/>
      <c r="G470" s="168"/>
      <c r="H470" s="168">
        <v>1300000</v>
      </c>
      <c r="I470" s="168">
        <v>1300000</v>
      </c>
      <c r="J470" s="556" t="s">
        <v>1486</v>
      </c>
      <c r="K470" s="853"/>
    </row>
    <row r="471" spans="1:11" s="512" customFormat="1" ht="15" customHeight="1" x14ac:dyDescent="0.25">
      <c r="A471" s="560"/>
      <c r="B471" s="728"/>
      <c r="C471" s="539"/>
      <c r="D471" s="222"/>
      <c r="E471" s="616"/>
      <c r="F471" s="168"/>
      <c r="G471" s="168"/>
      <c r="H471" s="168"/>
      <c r="I471" s="168"/>
      <c r="J471" s="556" t="s">
        <v>1487</v>
      </c>
      <c r="K471" s="853"/>
    </row>
    <row r="472" spans="1:11" s="512" customFormat="1" ht="15" customHeight="1" x14ac:dyDescent="0.25">
      <c r="A472" s="560"/>
      <c r="B472" s="728"/>
      <c r="C472" s="539"/>
      <c r="D472" s="222"/>
      <c r="E472" s="616"/>
      <c r="F472" s="168"/>
      <c r="G472" s="168"/>
      <c r="H472" s="168"/>
      <c r="I472" s="168"/>
      <c r="J472" s="730" t="s">
        <v>1488</v>
      </c>
      <c r="K472" s="853"/>
    </row>
    <row r="473" spans="1:11" s="512" customFormat="1" ht="15" customHeight="1" x14ac:dyDescent="0.25">
      <c r="A473" s="560"/>
      <c r="B473" s="728"/>
      <c r="C473" s="539"/>
      <c r="D473" s="222"/>
      <c r="E473" s="616"/>
      <c r="F473" s="168"/>
      <c r="G473" s="168"/>
      <c r="H473" s="168"/>
      <c r="I473" s="168"/>
      <c r="J473" s="800" t="s">
        <v>1489</v>
      </c>
      <c r="K473" s="853"/>
    </row>
    <row r="474" spans="1:11" s="512" customFormat="1" ht="15" customHeight="1" x14ac:dyDescent="0.25">
      <c r="A474" s="561"/>
      <c r="B474" s="739"/>
      <c r="C474" s="563"/>
      <c r="D474" s="226"/>
      <c r="E474" s="781"/>
      <c r="F474" s="169"/>
      <c r="G474" s="169"/>
      <c r="H474" s="169"/>
      <c r="I474" s="169"/>
      <c r="J474" s="922"/>
      <c r="K474" s="853"/>
    </row>
    <row r="475" spans="1:11" s="512" customFormat="1" ht="15" customHeight="1" x14ac:dyDescent="0.25">
      <c r="A475" s="560"/>
      <c r="B475" s="728"/>
      <c r="C475" s="539"/>
      <c r="D475" s="222"/>
      <c r="E475" s="616"/>
      <c r="F475" s="168"/>
      <c r="G475" s="168"/>
      <c r="H475" s="168"/>
      <c r="I475" s="168"/>
      <c r="J475" s="800"/>
      <c r="K475" s="853"/>
    </row>
    <row r="476" spans="1:11" s="512" customFormat="1" ht="15" customHeight="1" x14ac:dyDescent="0.25">
      <c r="A476" s="560"/>
      <c r="B476" s="728" t="s">
        <v>2360</v>
      </c>
      <c r="C476" s="539" t="s">
        <v>2361</v>
      </c>
      <c r="D476" s="222" t="s">
        <v>2362</v>
      </c>
      <c r="E476" s="616">
        <v>1290000</v>
      </c>
      <c r="F476" s="168"/>
      <c r="G476" s="168"/>
      <c r="H476" s="168">
        <v>750000</v>
      </c>
      <c r="I476" s="168">
        <v>850000</v>
      </c>
      <c r="J476" s="556" t="s">
        <v>732</v>
      </c>
      <c r="K476" s="853"/>
    </row>
    <row r="477" spans="1:11" s="512" customFormat="1" ht="15" customHeight="1" x14ac:dyDescent="0.25">
      <c r="A477" s="560"/>
      <c r="B477" s="728" t="s">
        <v>16</v>
      </c>
      <c r="C477" s="539" t="s">
        <v>2363</v>
      </c>
      <c r="D477" s="222" t="s">
        <v>2364</v>
      </c>
      <c r="E477" s="616">
        <v>1490000</v>
      </c>
      <c r="F477" s="168"/>
      <c r="G477" s="168"/>
      <c r="H477" s="168">
        <v>850000</v>
      </c>
      <c r="I477" s="168">
        <v>950000</v>
      </c>
      <c r="J477" s="556" t="s">
        <v>736</v>
      </c>
      <c r="K477" s="853"/>
    </row>
    <row r="478" spans="1:11" s="512" customFormat="1" ht="15" customHeight="1" x14ac:dyDescent="0.25">
      <c r="A478" s="560"/>
      <c r="B478" s="728"/>
      <c r="C478" s="83" t="s">
        <v>2365</v>
      </c>
      <c r="D478" s="222"/>
      <c r="E478" s="616"/>
      <c r="F478" s="168"/>
      <c r="G478" s="168"/>
      <c r="H478" s="168"/>
      <c r="I478" s="168"/>
      <c r="J478" s="556" t="s">
        <v>738</v>
      </c>
      <c r="K478" s="853"/>
    </row>
    <row r="479" spans="1:11" s="512" customFormat="1" ht="15" customHeight="1" x14ac:dyDescent="0.25">
      <c r="A479" s="560"/>
      <c r="B479" s="728"/>
      <c r="C479" s="83" t="s">
        <v>2366</v>
      </c>
      <c r="D479" s="222"/>
      <c r="E479" s="616"/>
      <c r="F479" s="168"/>
      <c r="G479" s="168"/>
      <c r="H479" s="168"/>
      <c r="I479" s="168"/>
      <c r="J479" s="556" t="s">
        <v>1486</v>
      </c>
      <c r="K479" s="853"/>
    </row>
    <row r="480" spans="1:11" s="512" customFormat="1" ht="15" customHeight="1" x14ac:dyDescent="0.25">
      <c r="A480" s="560"/>
      <c r="B480" s="728"/>
      <c r="C480" s="539"/>
      <c r="D480" s="222"/>
      <c r="E480" s="616"/>
      <c r="F480" s="168"/>
      <c r="G480" s="168"/>
      <c r="H480" s="168"/>
      <c r="I480" s="168"/>
      <c r="J480" s="556" t="s">
        <v>1487</v>
      </c>
      <c r="K480" s="853"/>
    </row>
    <row r="481" spans="1:11" s="512" customFormat="1" ht="15" customHeight="1" x14ac:dyDescent="0.25">
      <c r="A481" s="560"/>
      <c r="B481" s="728"/>
      <c r="C481" s="539" t="s">
        <v>2367</v>
      </c>
      <c r="D481" s="222"/>
      <c r="E481" s="616"/>
      <c r="F481" s="168"/>
      <c r="G481" s="168"/>
      <c r="H481" s="168"/>
      <c r="I481" s="168"/>
      <c r="J481" s="556" t="s">
        <v>1170</v>
      </c>
      <c r="K481" s="853"/>
    </row>
    <row r="482" spans="1:11" s="512" customFormat="1" ht="15" customHeight="1" x14ac:dyDescent="0.25">
      <c r="A482" s="560"/>
      <c r="B482" s="728"/>
      <c r="C482" s="539"/>
      <c r="D482" s="222"/>
      <c r="E482" s="616"/>
      <c r="F482" s="168"/>
      <c r="G482" s="168"/>
      <c r="H482" s="168"/>
      <c r="I482" s="168"/>
      <c r="J482" s="730" t="s">
        <v>2368</v>
      </c>
      <c r="K482" s="853"/>
    </row>
    <row r="483" spans="1:11" s="512" customFormat="1" ht="15" customHeight="1" x14ac:dyDescent="0.25">
      <c r="A483" s="561"/>
      <c r="B483" s="739"/>
      <c r="C483" s="563"/>
      <c r="D483" s="226"/>
      <c r="E483" s="781"/>
      <c r="F483" s="169"/>
      <c r="G483" s="169"/>
      <c r="H483" s="169"/>
      <c r="I483" s="169"/>
      <c r="J483" s="922"/>
      <c r="K483" s="853"/>
    </row>
    <row r="484" spans="1:11" ht="15" x14ac:dyDescent="0.25">
      <c r="A484" s="560"/>
      <c r="B484" s="728" t="s">
        <v>2242</v>
      </c>
      <c r="C484" s="543" t="s">
        <v>2243</v>
      </c>
      <c r="D484" s="222" t="s">
        <v>14</v>
      </c>
      <c r="E484" s="616">
        <v>2322800</v>
      </c>
      <c r="F484" s="92"/>
      <c r="G484" s="92"/>
      <c r="H484" s="92">
        <v>900500</v>
      </c>
      <c r="I484" s="92">
        <v>900500</v>
      </c>
      <c r="J484" s="1146" t="s">
        <v>3439</v>
      </c>
    </row>
    <row r="485" spans="1:11" ht="15" x14ac:dyDescent="0.25">
      <c r="A485" s="560"/>
      <c r="B485" s="728" t="s">
        <v>16</v>
      </c>
      <c r="C485" s="539" t="s">
        <v>2244</v>
      </c>
      <c r="D485" s="222" t="s">
        <v>225</v>
      </c>
      <c r="E485" s="616">
        <v>2564800</v>
      </c>
      <c r="F485" s="92"/>
      <c r="G485" s="92"/>
      <c r="H485" s="92">
        <v>1021500</v>
      </c>
      <c r="I485" s="92">
        <v>1021500</v>
      </c>
      <c r="J485" s="556" t="s">
        <v>2245</v>
      </c>
    </row>
    <row r="486" spans="1:11" ht="15" x14ac:dyDescent="0.25">
      <c r="A486" s="560"/>
      <c r="B486" s="728"/>
      <c r="C486" s="543" t="s">
        <v>2246</v>
      </c>
      <c r="D486" s="222" t="s">
        <v>3440</v>
      </c>
      <c r="E486" s="616">
        <v>2806800</v>
      </c>
      <c r="F486" s="92"/>
      <c r="G486" s="92"/>
      <c r="H486" s="92">
        <v>1142500</v>
      </c>
      <c r="I486" s="92">
        <v>1142500</v>
      </c>
      <c r="J486" s="556" t="s">
        <v>2248</v>
      </c>
    </row>
    <row r="487" spans="1:11" ht="15" x14ac:dyDescent="0.25">
      <c r="A487" s="560"/>
      <c r="B487" s="728"/>
      <c r="C487" s="543"/>
      <c r="D487" s="222" t="s">
        <v>2247</v>
      </c>
      <c r="E487" s="616">
        <v>3169800</v>
      </c>
      <c r="F487" s="92"/>
      <c r="G487" s="92"/>
      <c r="H487" s="92">
        <v>1324000</v>
      </c>
      <c r="I487" s="92">
        <v>1324000</v>
      </c>
      <c r="J487" s="556" t="s">
        <v>2249</v>
      </c>
    </row>
    <row r="488" spans="1:11" ht="15" x14ac:dyDescent="0.25">
      <c r="A488" s="560"/>
      <c r="B488" s="728"/>
      <c r="C488" s="83" t="s">
        <v>2250</v>
      </c>
      <c r="D488" s="222" t="s">
        <v>3441</v>
      </c>
      <c r="E488" s="616">
        <v>3653800</v>
      </c>
      <c r="F488" s="92"/>
      <c r="G488" s="92"/>
      <c r="H488" s="92">
        <v>1566000</v>
      </c>
      <c r="I488" s="92">
        <v>1566000</v>
      </c>
      <c r="J488" s="556"/>
    </row>
    <row r="489" spans="1:11" ht="15" x14ac:dyDescent="0.25">
      <c r="A489" s="560"/>
      <c r="B489" s="728"/>
      <c r="C489" s="22" t="s">
        <v>2251</v>
      </c>
      <c r="D489" s="222" t="s">
        <v>3442</v>
      </c>
      <c r="E489" s="616">
        <v>4198300</v>
      </c>
      <c r="F489" s="92"/>
      <c r="G489" s="92"/>
      <c r="H489" s="92">
        <v>1838250</v>
      </c>
      <c r="I489" s="92">
        <v>1838250</v>
      </c>
      <c r="J489" s="556" t="s">
        <v>2253</v>
      </c>
    </row>
    <row r="490" spans="1:11" ht="15" x14ac:dyDescent="0.25">
      <c r="A490" s="560"/>
      <c r="B490" s="728"/>
      <c r="C490" s="539"/>
      <c r="D490" s="222" t="s">
        <v>127</v>
      </c>
      <c r="E490" s="616">
        <v>4924300</v>
      </c>
      <c r="F490" s="92"/>
      <c r="G490" s="92"/>
      <c r="H490" s="92">
        <v>2201250</v>
      </c>
      <c r="I490" s="92">
        <v>2201250</v>
      </c>
      <c r="J490" s="556" t="s">
        <v>2254</v>
      </c>
    </row>
    <row r="491" spans="1:11" ht="15" x14ac:dyDescent="0.25">
      <c r="A491" s="560"/>
      <c r="B491" s="728"/>
      <c r="C491" s="539"/>
      <c r="D491" s="560" t="s">
        <v>2252</v>
      </c>
      <c r="E491" s="616">
        <v>5408300</v>
      </c>
      <c r="F491" s="556"/>
      <c r="G491" s="556"/>
      <c r="H491" s="1147">
        <v>2443250</v>
      </c>
      <c r="I491" s="1147">
        <v>2443250</v>
      </c>
      <c r="J491" s="556" t="s">
        <v>2255</v>
      </c>
    </row>
    <row r="492" spans="1:11" ht="15" x14ac:dyDescent="0.25">
      <c r="A492" s="560"/>
      <c r="B492" s="728"/>
      <c r="C492" s="539"/>
      <c r="D492" s="222" t="s">
        <v>3443</v>
      </c>
      <c r="E492" s="618">
        <v>6134300</v>
      </c>
      <c r="F492" s="168"/>
      <c r="G492" s="168"/>
      <c r="H492" s="168">
        <v>2806250</v>
      </c>
      <c r="I492" s="168">
        <v>2806250</v>
      </c>
      <c r="J492" s="556" t="s">
        <v>2256</v>
      </c>
    </row>
    <row r="493" spans="1:11" ht="15" x14ac:dyDescent="0.25">
      <c r="A493" s="560"/>
      <c r="B493" s="728"/>
      <c r="C493" s="539"/>
      <c r="D493" s="222" t="s">
        <v>3444</v>
      </c>
      <c r="E493" s="618">
        <v>7102300</v>
      </c>
      <c r="F493" s="168"/>
      <c r="G493" s="168"/>
      <c r="H493" s="168">
        <v>3290250</v>
      </c>
      <c r="I493" s="168">
        <v>3290250</v>
      </c>
      <c r="J493" s="556" t="s">
        <v>2257</v>
      </c>
    </row>
    <row r="494" spans="1:11" ht="15" x14ac:dyDescent="0.25">
      <c r="A494" s="560"/>
      <c r="B494" s="728"/>
      <c r="C494" s="539"/>
      <c r="D494" s="222"/>
      <c r="E494" s="618"/>
      <c r="F494" s="168"/>
      <c r="G494" s="168"/>
      <c r="H494" s="168"/>
      <c r="I494" s="92"/>
      <c r="J494" s="556" t="s">
        <v>2258</v>
      </c>
    </row>
    <row r="495" spans="1:11" ht="15" x14ac:dyDescent="0.25">
      <c r="A495" s="560"/>
      <c r="B495" s="728"/>
      <c r="C495" s="539"/>
      <c r="D495" s="222"/>
      <c r="E495" s="618"/>
      <c r="F495" s="168"/>
      <c r="G495" s="168"/>
      <c r="H495" s="168"/>
      <c r="I495" s="92"/>
      <c r="J495" s="915" t="s">
        <v>2259</v>
      </c>
    </row>
    <row r="496" spans="1:11" ht="15" x14ac:dyDescent="0.25">
      <c r="A496" s="560"/>
      <c r="B496" s="728"/>
      <c r="C496" s="539"/>
      <c r="D496" s="222"/>
      <c r="E496" s="618"/>
      <c r="F496" s="168"/>
      <c r="G496" s="168"/>
      <c r="H496" s="168"/>
      <c r="I496" s="92"/>
      <c r="J496" s="915" t="s">
        <v>2260</v>
      </c>
    </row>
    <row r="497" spans="1:11" ht="15" x14ac:dyDescent="0.25">
      <c r="A497" s="560"/>
      <c r="B497" s="728"/>
      <c r="C497" s="539"/>
      <c r="D497" s="222"/>
      <c r="E497" s="618"/>
      <c r="F497" s="168"/>
      <c r="G497" s="168"/>
      <c r="H497" s="168"/>
      <c r="I497" s="92"/>
      <c r="J497" s="556" t="s">
        <v>2261</v>
      </c>
    </row>
    <row r="498" spans="1:11" ht="15" x14ac:dyDescent="0.25">
      <c r="A498" s="560"/>
      <c r="B498" s="728"/>
      <c r="C498" s="539"/>
      <c r="D498" s="222"/>
      <c r="E498" s="618"/>
      <c r="F498" s="168"/>
      <c r="G498" s="168"/>
      <c r="H498" s="168"/>
      <c r="I498" s="92"/>
      <c r="J498" s="556" t="s">
        <v>2262</v>
      </c>
    </row>
    <row r="499" spans="1:11" ht="15" x14ac:dyDescent="0.25">
      <c r="A499" s="560"/>
      <c r="B499" s="728"/>
      <c r="C499" s="539"/>
      <c r="D499" s="222"/>
      <c r="E499" s="618"/>
      <c r="F499" s="168"/>
      <c r="G499" s="168"/>
      <c r="H499" s="168"/>
      <c r="I499" s="92"/>
      <c r="J499" s="556" t="s">
        <v>2263</v>
      </c>
    </row>
    <row r="500" spans="1:11" ht="15" x14ac:dyDescent="0.25">
      <c r="A500" s="561"/>
      <c r="B500" s="739"/>
      <c r="C500" s="563"/>
      <c r="D500" s="563"/>
      <c r="E500" s="748"/>
      <c r="F500" s="93"/>
      <c r="G500" s="93"/>
      <c r="H500" s="93"/>
      <c r="I500" s="93"/>
      <c r="J500" s="565"/>
    </row>
    <row r="501" spans="1:11" x14ac:dyDescent="0.2">
      <c r="B501" s="753" t="s">
        <v>2369</v>
      </c>
      <c r="J501" s="933"/>
    </row>
    <row r="502" spans="1:11" s="512" customFormat="1" ht="15" customHeight="1" x14ac:dyDescent="0.25">
      <c r="A502" s="557"/>
      <c r="B502" s="727"/>
      <c r="C502" s="558"/>
      <c r="D502" s="558"/>
      <c r="E502" s="613"/>
      <c r="F502" s="90"/>
      <c r="G502" s="90"/>
      <c r="H502" s="90"/>
      <c r="I502" s="90"/>
      <c r="J502" s="559"/>
      <c r="K502" s="853"/>
    </row>
    <row r="503" spans="1:11" s="512" customFormat="1" ht="15" customHeight="1" x14ac:dyDescent="0.25">
      <c r="A503" s="560"/>
      <c r="B503" s="728" t="s">
        <v>2370</v>
      </c>
      <c r="C503" s="418" t="s">
        <v>2371</v>
      </c>
      <c r="D503" s="219" t="s">
        <v>14</v>
      </c>
      <c r="E503" s="935">
        <v>1200000</v>
      </c>
      <c r="F503" s="40"/>
      <c r="G503" s="40"/>
      <c r="H503" s="884">
        <v>630000</v>
      </c>
      <c r="I503" s="884">
        <v>630000</v>
      </c>
      <c r="J503" s="556" t="s">
        <v>1306</v>
      </c>
      <c r="K503" s="853"/>
    </row>
    <row r="504" spans="1:11" s="512" customFormat="1" ht="15" customHeight="1" x14ac:dyDescent="0.25">
      <c r="A504" s="560"/>
      <c r="B504" s="728" t="s">
        <v>66</v>
      </c>
      <c r="C504" s="418" t="s">
        <v>2372</v>
      </c>
      <c r="D504" s="219" t="s">
        <v>18</v>
      </c>
      <c r="E504" s="935">
        <v>1600000</v>
      </c>
      <c r="F504" s="40"/>
      <c r="G504" s="40"/>
      <c r="H504" s="884">
        <v>840000</v>
      </c>
      <c r="I504" s="884">
        <v>840000</v>
      </c>
      <c r="J504" s="556" t="s">
        <v>1307</v>
      </c>
      <c r="K504" s="853"/>
    </row>
    <row r="505" spans="1:11" s="512" customFormat="1" ht="15" customHeight="1" x14ac:dyDescent="0.25">
      <c r="A505" s="560"/>
      <c r="B505" s="837"/>
      <c r="C505" s="418" t="s">
        <v>2373</v>
      </c>
      <c r="D505" s="219" t="s">
        <v>1381</v>
      </c>
      <c r="E505" s="935">
        <v>2000000</v>
      </c>
      <c r="F505" s="40"/>
      <c r="G505" s="40"/>
      <c r="H505" s="884">
        <v>1050000</v>
      </c>
      <c r="I505" s="884">
        <v>1050000</v>
      </c>
      <c r="J505" s="556" t="s">
        <v>1540</v>
      </c>
      <c r="K505" s="853"/>
    </row>
    <row r="506" spans="1:11" s="512" customFormat="1" ht="15" customHeight="1" x14ac:dyDescent="0.25">
      <c r="A506" s="560"/>
      <c r="B506" s="837"/>
      <c r="D506" s="219" t="s">
        <v>32</v>
      </c>
      <c r="E506" s="935">
        <v>2400000</v>
      </c>
      <c r="F506" s="40"/>
      <c r="G506" s="40"/>
      <c r="H506" s="884">
        <v>1315000</v>
      </c>
      <c r="I506" s="884">
        <v>1315000</v>
      </c>
      <c r="J506" s="540" t="s">
        <v>1541</v>
      </c>
      <c r="K506" s="853"/>
    </row>
    <row r="507" spans="1:11" s="512" customFormat="1" ht="15" customHeight="1" x14ac:dyDescent="0.25">
      <c r="A507" s="560"/>
      <c r="B507" s="837"/>
      <c r="C507" s="418" t="s">
        <v>2374</v>
      </c>
      <c r="D507" s="219" t="s">
        <v>24</v>
      </c>
      <c r="E507" s="935">
        <v>3000000</v>
      </c>
      <c r="F507" s="40"/>
      <c r="G507" s="40"/>
      <c r="H507" s="884">
        <v>1635000</v>
      </c>
      <c r="I507" s="884">
        <v>1635000</v>
      </c>
      <c r="J507" s="730" t="s">
        <v>1543</v>
      </c>
      <c r="K507" s="853"/>
    </row>
    <row r="508" spans="1:11" s="512" customFormat="1" ht="15" customHeight="1" x14ac:dyDescent="0.25">
      <c r="A508" s="560"/>
      <c r="B508" s="837"/>
      <c r="C508" s="418" t="s">
        <v>2375</v>
      </c>
      <c r="D508" s="219" t="s">
        <v>619</v>
      </c>
      <c r="E508" s="935">
        <v>3600000</v>
      </c>
      <c r="F508" s="40"/>
      <c r="G508" s="40"/>
      <c r="H508" s="884">
        <v>1950000</v>
      </c>
      <c r="I508" s="884">
        <v>1950000</v>
      </c>
      <c r="J508" s="803" t="s">
        <v>1545</v>
      </c>
      <c r="K508" s="853"/>
    </row>
    <row r="509" spans="1:11" s="512" customFormat="1" ht="15" customHeight="1" x14ac:dyDescent="0.25">
      <c r="A509" s="560"/>
      <c r="B509" s="837"/>
      <c r="C509" s="418"/>
      <c r="D509" s="219"/>
      <c r="E509" s="618"/>
      <c r="F509" s="40"/>
      <c r="G509" s="40"/>
      <c r="H509" s="40"/>
      <c r="I509" s="92"/>
      <c r="J509" s="556"/>
      <c r="K509" s="853"/>
    </row>
    <row r="510" spans="1:11" s="512" customFormat="1" ht="15" customHeight="1" x14ac:dyDescent="0.25">
      <c r="A510" s="561"/>
      <c r="B510" s="739"/>
      <c r="C510" s="563"/>
      <c r="D510" s="563"/>
      <c r="E510" s="748"/>
      <c r="F510" s="93"/>
      <c r="G510" s="93"/>
      <c r="H510" s="93"/>
      <c r="I510" s="93"/>
      <c r="J510" s="565"/>
      <c r="K510" s="853"/>
    </row>
    <row r="511" spans="1:11" s="512" customFormat="1" ht="15" customHeight="1" x14ac:dyDescent="0.25">
      <c r="A511" s="557"/>
      <c r="B511" s="727"/>
      <c r="C511" s="558"/>
      <c r="D511" s="558"/>
      <c r="E511" s="613"/>
      <c r="F511" s="90"/>
      <c r="G511" s="90"/>
      <c r="H511" s="90"/>
      <c r="I511" s="90"/>
      <c r="J511" s="810"/>
      <c r="K511" s="853"/>
    </row>
    <row r="512" spans="1:11" s="512" customFormat="1" ht="15" customHeight="1" x14ac:dyDescent="0.25">
      <c r="A512" s="560"/>
      <c r="B512" s="728" t="s">
        <v>2376</v>
      </c>
      <c r="C512" s="216" t="s">
        <v>2377</v>
      </c>
      <c r="D512" s="222" t="s">
        <v>30</v>
      </c>
      <c r="E512" s="919">
        <v>1488000</v>
      </c>
      <c r="F512" s="920"/>
      <c r="G512" s="920"/>
      <c r="H512" s="885">
        <v>660000</v>
      </c>
      <c r="I512" s="885">
        <v>660000</v>
      </c>
      <c r="J512" s="556" t="s">
        <v>732</v>
      </c>
      <c r="K512" s="853"/>
    </row>
    <row r="513" spans="1:11" s="512" customFormat="1" ht="15" customHeight="1" x14ac:dyDescent="0.25">
      <c r="A513" s="560"/>
      <c r="B513" s="728" t="s">
        <v>66</v>
      </c>
      <c r="C513" s="216" t="s">
        <v>2378</v>
      </c>
      <c r="D513" s="222" t="s">
        <v>31</v>
      </c>
      <c r="E513" s="919">
        <v>1620000</v>
      </c>
      <c r="F513" s="920"/>
      <c r="G513" s="920"/>
      <c r="H513" s="885">
        <v>710000</v>
      </c>
      <c r="I513" s="885">
        <v>710000</v>
      </c>
      <c r="J513" s="556" t="s">
        <v>736</v>
      </c>
      <c r="K513" s="853"/>
    </row>
    <row r="514" spans="1:11" s="512" customFormat="1" ht="15" customHeight="1" x14ac:dyDescent="0.2">
      <c r="A514" s="560"/>
      <c r="B514" s="556"/>
      <c r="C514" s="216" t="s">
        <v>2379</v>
      </c>
      <c r="D514" s="222" t="s">
        <v>373</v>
      </c>
      <c r="E514" s="919">
        <v>1695000</v>
      </c>
      <c r="F514" s="920"/>
      <c r="G514" s="920"/>
      <c r="H514" s="885">
        <v>850000</v>
      </c>
      <c r="I514" s="885">
        <v>850000</v>
      </c>
      <c r="J514" s="556" t="s">
        <v>738</v>
      </c>
      <c r="K514" s="853"/>
    </row>
    <row r="515" spans="1:11" s="512" customFormat="1" ht="15" customHeight="1" x14ac:dyDescent="0.25">
      <c r="A515" s="560"/>
      <c r="B515" s="728"/>
      <c r="C515" s="22" t="s">
        <v>2380</v>
      </c>
      <c r="D515" s="222" t="s">
        <v>1186</v>
      </c>
      <c r="E515" s="919">
        <v>1995000</v>
      </c>
      <c r="F515" s="920"/>
      <c r="G515" s="920"/>
      <c r="H515" s="885">
        <v>1000000</v>
      </c>
      <c r="I515" s="885">
        <v>1000000</v>
      </c>
      <c r="J515" s="556" t="s">
        <v>1486</v>
      </c>
      <c r="K515" s="853"/>
    </row>
    <row r="516" spans="1:11" s="512" customFormat="1" ht="15" customHeight="1" x14ac:dyDescent="0.25">
      <c r="A516" s="560"/>
      <c r="B516" s="728"/>
      <c r="C516" s="22"/>
      <c r="D516" s="222" t="s">
        <v>2381</v>
      </c>
      <c r="E516" s="919">
        <v>2670000</v>
      </c>
      <c r="F516" s="920"/>
      <c r="G516" s="920"/>
      <c r="H516" s="885">
        <v>1210000</v>
      </c>
      <c r="I516" s="885">
        <v>1210000</v>
      </c>
      <c r="J516" s="556" t="s">
        <v>1487</v>
      </c>
      <c r="K516" s="853"/>
    </row>
    <row r="517" spans="1:11" s="512" customFormat="1" ht="15" customHeight="1" x14ac:dyDescent="0.25">
      <c r="A517" s="560"/>
      <c r="B517" s="728"/>
      <c r="C517" s="83" t="s">
        <v>2382</v>
      </c>
      <c r="D517" s="222" t="s">
        <v>2383</v>
      </c>
      <c r="E517" s="919">
        <v>2945000</v>
      </c>
      <c r="F517" s="920"/>
      <c r="G517" s="920"/>
      <c r="H517" s="885">
        <v>1420000</v>
      </c>
      <c r="I517" s="885">
        <v>1420000</v>
      </c>
      <c r="J517" s="730" t="s">
        <v>1488</v>
      </c>
      <c r="K517" s="853"/>
    </row>
    <row r="518" spans="1:11" s="512" customFormat="1" ht="15" customHeight="1" x14ac:dyDescent="0.25">
      <c r="A518" s="560"/>
      <c r="B518" s="728"/>
      <c r="C518" s="556"/>
      <c r="D518" s="222" t="s">
        <v>2384</v>
      </c>
      <c r="E518" s="616"/>
      <c r="F518" s="920"/>
      <c r="G518" s="920"/>
      <c r="H518" s="920"/>
      <c r="I518" s="920"/>
      <c r="J518" s="800" t="s">
        <v>1489</v>
      </c>
      <c r="K518" s="853"/>
    </row>
    <row r="519" spans="1:11" s="512" customFormat="1" ht="15" customHeight="1" x14ac:dyDescent="0.25">
      <c r="A519" s="560"/>
      <c r="B519" s="728"/>
      <c r="C519" s="556"/>
      <c r="D519" s="222"/>
      <c r="E519" s="616"/>
      <c r="F519" s="920"/>
      <c r="G519" s="920"/>
      <c r="H519" s="920"/>
      <c r="I519" s="920"/>
      <c r="J519" s="800"/>
      <c r="K519" s="853"/>
    </row>
    <row r="520" spans="1:11" s="512" customFormat="1" ht="15" customHeight="1" x14ac:dyDescent="0.25">
      <c r="A520" s="560"/>
      <c r="B520" s="728" t="s">
        <v>2385</v>
      </c>
      <c r="C520" s="216" t="s">
        <v>2386</v>
      </c>
      <c r="D520" s="222" t="s">
        <v>30</v>
      </c>
      <c r="E520" s="616">
        <v>1448000</v>
      </c>
      <c r="F520" s="920"/>
      <c r="G520" s="920"/>
      <c r="H520" s="920">
        <v>580000</v>
      </c>
      <c r="I520" s="920">
        <v>580000</v>
      </c>
      <c r="J520" s="800"/>
      <c r="K520" s="853"/>
    </row>
    <row r="521" spans="1:11" s="512" customFormat="1" ht="15" customHeight="1" x14ac:dyDescent="0.25">
      <c r="A521" s="560"/>
      <c r="B521" s="728" t="s">
        <v>66</v>
      </c>
      <c r="C521" s="22"/>
      <c r="D521" s="222"/>
      <c r="E521" s="616"/>
      <c r="F521" s="920"/>
      <c r="G521" s="920"/>
      <c r="H521" s="920"/>
      <c r="I521" s="920"/>
      <c r="J521" s="800"/>
      <c r="K521" s="853"/>
    </row>
    <row r="522" spans="1:11" s="512" customFormat="1" ht="15" customHeight="1" x14ac:dyDescent="0.25">
      <c r="A522" s="560"/>
      <c r="B522" s="728"/>
      <c r="C522" s="22"/>
      <c r="D522" s="222"/>
      <c r="E522" s="616"/>
      <c r="F522" s="920"/>
      <c r="G522" s="920"/>
      <c r="H522" s="920"/>
      <c r="I522" s="920"/>
      <c r="J522" s="800"/>
      <c r="K522" s="853"/>
    </row>
    <row r="523" spans="1:11" s="512" customFormat="1" ht="15" customHeight="1" x14ac:dyDescent="0.25">
      <c r="A523" s="560"/>
      <c r="B523" s="728" t="s">
        <v>2387</v>
      </c>
      <c r="C523" s="216" t="s">
        <v>2388</v>
      </c>
      <c r="D523" s="222" t="s">
        <v>31</v>
      </c>
      <c r="E523" s="616">
        <v>1448000</v>
      </c>
      <c r="F523" s="920"/>
      <c r="G523" s="920"/>
      <c r="H523" s="920">
        <v>651600</v>
      </c>
      <c r="I523" s="920">
        <v>651600</v>
      </c>
      <c r="J523" s="800"/>
      <c r="K523" s="853"/>
    </row>
    <row r="524" spans="1:11" s="512" customFormat="1" ht="15" customHeight="1" x14ac:dyDescent="0.25">
      <c r="A524" s="560"/>
      <c r="B524" s="728" t="s">
        <v>66</v>
      </c>
      <c r="C524" s="22"/>
      <c r="D524" s="222" t="s">
        <v>2389</v>
      </c>
      <c r="E524" s="616">
        <v>1620000</v>
      </c>
      <c r="F524" s="920"/>
      <c r="G524" s="920"/>
      <c r="H524" s="920">
        <v>729000</v>
      </c>
      <c r="I524" s="920">
        <v>729000</v>
      </c>
      <c r="J524" s="800"/>
      <c r="K524" s="853"/>
    </row>
    <row r="525" spans="1:11" s="512" customFormat="1" ht="15" customHeight="1" x14ac:dyDescent="0.25">
      <c r="A525" s="560"/>
      <c r="B525" s="728"/>
      <c r="C525" s="22"/>
      <c r="D525" s="222"/>
      <c r="E525" s="616"/>
      <c r="F525" s="920"/>
      <c r="G525" s="920"/>
      <c r="H525" s="920"/>
      <c r="I525" s="920"/>
      <c r="J525" s="800"/>
      <c r="K525" s="853"/>
    </row>
    <row r="526" spans="1:11" s="512" customFormat="1" ht="15" customHeight="1" x14ac:dyDescent="0.25">
      <c r="A526" s="560"/>
      <c r="B526" s="728" t="s">
        <v>2390</v>
      </c>
      <c r="C526" s="216" t="s">
        <v>2391</v>
      </c>
      <c r="D526" s="222" t="s">
        <v>31</v>
      </c>
      <c r="E526" s="616">
        <v>1448000</v>
      </c>
      <c r="F526" s="920"/>
      <c r="G526" s="920"/>
      <c r="H526" s="920">
        <v>724000</v>
      </c>
      <c r="I526" s="920">
        <v>724000</v>
      </c>
      <c r="J526" s="800"/>
      <c r="K526" s="853"/>
    </row>
    <row r="527" spans="1:11" s="512" customFormat="1" ht="15" customHeight="1" x14ac:dyDescent="0.25">
      <c r="A527" s="560"/>
      <c r="B527" s="728" t="s">
        <v>66</v>
      </c>
      <c r="C527" s="22"/>
      <c r="D527" s="222" t="s">
        <v>2389</v>
      </c>
      <c r="E527" s="616">
        <v>1620000</v>
      </c>
      <c r="F527" s="920"/>
      <c r="G527" s="920"/>
      <c r="H527" s="920">
        <v>810000</v>
      </c>
      <c r="I527" s="920">
        <v>810000</v>
      </c>
      <c r="J527" s="800"/>
      <c r="K527" s="853"/>
    </row>
    <row r="528" spans="1:11" x14ac:dyDescent="0.2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</row>
    <row r="529" spans="1:11" s="512" customFormat="1" ht="15" customHeight="1" x14ac:dyDescent="0.25">
      <c r="A529" s="557"/>
      <c r="B529" s="727"/>
      <c r="C529" s="199"/>
      <c r="D529" s="554"/>
      <c r="E529" s="613"/>
      <c r="F529" s="936"/>
      <c r="G529" s="936"/>
      <c r="H529" s="936"/>
      <c r="I529" s="936"/>
      <c r="J529" s="923"/>
      <c r="K529" s="853"/>
    </row>
    <row r="530" spans="1:11" s="512" customFormat="1" ht="15" customHeight="1" x14ac:dyDescent="0.25">
      <c r="A530" s="560"/>
      <c r="B530" s="728" t="s">
        <v>2392</v>
      </c>
      <c r="C530" s="924" t="s">
        <v>2393</v>
      </c>
      <c r="D530" s="222" t="s">
        <v>30</v>
      </c>
      <c r="E530" s="616">
        <v>950000</v>
      </c>
      <c r="F530" s="920"/>
      <c r="G530" s="920"/>
      <c r="H530" s="920">
        <v>580000</v>
      </c>
      <c r="I530" s="920">
        <v>580000</v>
      </c>
      <c r="J530" s="556" t="s">
        <v>732</v>
      </c>
      <c r="K530" s="853"/>
    </row>
    <row r="531" spans="1:11" s="512" customFormat="1" ht="15" customHeight="1" x14ac:dyDescent="0.25">
      <c r="A531" s="560"/>
      <c r="B531" s="728" t="s">
        <v>66</v>
      </c>
      <c r="C531" s="938" t="s">
        <v>2653</v>
      </c>
      <c r="D531" s="222" t="s">
        <v>31</v>
      </c>
      <c r="E531" s="616">
        <v>1050000</v>
      </c>
      <c r="F531" s="920"/>
      <c r="G531" s="920"/>
      <c r="H531" s="920">
        <v>690000</v>
      </c>
      <c r="I531" s="920">
        <v>690000</v>
      </c>
      <c r="J531" s="556" t="s">
        <v>736</v>
      </c>
      <c r="K531" s="853"/>
    </row>
    <row r="532" spans="1:11" s="512" customFormat="1" ht="15" customHeight="1" x14ac:dyDescent="0.25">
      <c r="A532" s="560"/>
      <c r="B532" s="728"/>
      <c r="C532" s="938" t="s">
        <v>2654</v>
      </c>
      <c r="D532" s="222" t="s">
        <v>373</v>
      </c>
      <c r="E532" s="616">
        <v>1400000</v>
      </c>
      <c r="F532" s="920"/>
      <c r="G532" s="920"/>
      <c r="H532" s="920">
        <v>880000</v>
      </c>
      <c r="I532" s="920">
        <v>880000</v>
      </c>
      <c r="J532" s="556" t="s">
        <v>738</v>
      </c>
      <c r="K532" s="853"/>
    </row>
    <row r="533" spans="1:11" s="512" customFormat="1" ht="15" customHeight="1" x14ac:dyDescent="0.25">
      <c r="A533" s="560"/>
      <c r="B533" s="728"/>
      <c r="C533" s="925" t="s">
        <v>2394</v>
      </c>
      <c r="D533" s="222" t="s">
        <v>376</v>
      </c>
      <c r="E533" s="616">
        <v>1750000</v>
      </c>
      <c r="F533" s="920"/>
      <c r="G533" s="920"/>
      <c r="H533" s="920">
        <v>1150000</v>
      </c>
      <c r="I533" s="920">
        <v>1150000</v>
      </c>
      <c r="J533" s="556" t="s">
        <v>1486</v>
      </c>
      <c r="K533" s="853"/>
    </row>
    <row r="534" spans="1:11" s="512" customFormat="1" ht="15" customHeight="1" x14ac:dyDescent="0.25">
      <c r="A534" s="560"/>
      <c r="B534" s="728"/>
      <c r="C534" s="925" t="s">
        <v>2395</v>
      </c>
      <c r="E534" s="616"/>
      <c r="F534" s="920"/>
      <c r="G534" s="920"/>
      <c r="H534" s="920"/>
      <c r="I534" s="920"/>
      <c r="J534" s="556" t="s">
        <v>1487</v>
      </c>
      <c r="K534" s="853"/>
    </row>
    <row r="535" spans="1:11" s="512" customFormat="1" ht="15" customHeight="1" x14ac:dyDescent="0.25">
      <c r="A535" s="560"/>
      <c r="B535" s="728"/>
      <c r="C535" s="22"/>
      <c r="D535" s="222"/>
      <c r="E535" s="618"/>
      <c r="F535" s="920"/>
      <c r="G535" s="920"/>
      <c r="H535" s="920"/>
      <c r="I535" s="920"/>
      <c r="J535" s="730" t="s">
        <v>1488</v>
      </c>
      <c r="K535" s="853"/>
    </row>
    <row r="536" spans="1:11" s="512" customFormat="1" ht="15" customHeight="1" x14ac:dyDescent="0.25">
      <c r="A536" s="560"/>
      <c r="B536" s="728"/>
      <c r="C536" s="22"/>
      <c r="D536" s="222"/>
      <c r="E536" s="618"/>
      <c r="F536" s="920"/>
      <c r="G536" s="920"/>
      <c r="H536" s="920"/>
      <c r="I536" s="920"/>
      <c r="J536" s="800" t="s">
        <v>1489</v>
      </c>
      <c r="K536" s="853"/>
    </row>
    <row r="537" spans="1:11" s="512" customFormat="1" ht="15" customHeight="1" x14ac:dyDescent="0.25">
      <c r="A537" s="560"/>
      <c r="B537" s="728"/>
      <c r="C537" s="22"/>
      <c r="D537" s="222"/>
      <c r="E537" s="618"/>
      <c r="F537" s="920"/>
      <c r="G537" s="920"/>
      <c r="H537" s="920"/>
      <c r="I537" s="920"/>
      <c r="J537" s="800"/>
      <c r="K537" s="853"/>
    </row>
    <row r="538" spans="1:11" s="512" customFormat="1" ht="15" customHeight="1" x14ac:dyDescent="0.25">
      <c r="A538" s="560"/>
      <c r="B538" s="728"/>
      <c r="C538" s="22"/>
      <c r="D538" s="222"/>
      <c r="E538" s="618"/>
      <c r="F538" s="920"/>
      <c r="G538" s="920"/>
      <c r="H538" s="920"/>
      <c r="I538" s="920"/>
      <c r="J538" s="800"/>
      <c r="K538" s="853"/>
    </row>
    <row r="539" spans="1:11" s="512" customFormat="1" ht="15" customHeight="1" x14ac:dyDescent="0.25">
      <c r="A539" s="557"/>
      <c r="B539" s="727"/>
      <c r="C539" s="558"/>
      <c r="D539" s="557"/>
      <c r="E539" s="613"/>
      <c r="F539" s="90"/>
      <c r="G539" s="90"/>
      <c r="H539" s="90"/>
      <c r="I539" s="90"/>
      <c r="J539" s="810"/>
    </row>
    <row r="540" spans="1:11" s="512" customFormat="1" ht="15" customHeight="1" x14ac:dyDescent="0.25">
      <c r="A540" s="560"/>
      <c r="B540" s="941" t="s">
        <v>2397</v>
      </c>
      <c r="C540" s="180" t="s">
        <v>2398</v>
      </c>
      <c r="D540" s="146" t="s">
        <v>14</v>
      </c>
      <c r="E540" s="942">
        <v>800000</v>
      </c>
      <c r="F540" s="92"/>
      <c r="G540" s="92"/>
      <c r="H540" s="885">
        <v>480000</v>
      </c>
      <c r="I540" s="885">
        <v>530000</v>
      </c>
      <c r="J540" s="556" t="s">
        <v>732</v>
      </c>
    </row>
    <row r="541" spans="1:11" s="512" customFormat="1" ht="15" customHeight="1" x14ac:dyDescent="0.25">
      <c r="A541" s="560"/>
      <c r="B541" s="941" t="s">
        <v>66</v>
      </c>
      <c r="C541" s="1" t="s">
        <v>2399</v>
      </c>
      <c r="D541" s="180"/>
      <c r="E541" s="943"/>
      <c r="F541" s="92"/>
      <c r="G541" s="92"/>
      <c r="H541" s="92"/>
      <c r="I541" s="92"/>
      <c r="J541" s="556" t="s">
        <v>736</v>
      </c>
    </row>
    <row r="542" spans="1:11" s="512" customFormat="1" ht="15" customHeight="1" x14ac:dyDescent="0.25">
      <c r="A542" s="560"/>
      <c r="B542" s="944"/>
      <c r="C542" s="539"/>
      <c r="D542" s="560"/>
      <c r="E542" s="618"/>
      <c r="F542" s="92"/>
      <c r="G542" s="92"/>
      <c r="H542" s="92"/>
      <c r="I542" s="92"/>
      <c r="J542" s="556" t="s">
        <v>738</v>
      </c>
    </row>
    <row r="543" spans="1:11" s="512" customFormat="1" ht="15" customHeight="1" x14ac:dyDescent="0.25">
      <c r="A543" s="560"/>
      <c r="B543" s="944"/>
      <c r="C543" s="539"/>
      <c r="D543" s="560"/>
      <c r="E543" s="618"/>
      <c r="F543" s="92"/>
      <c r="G543" s="92"/>
      <c r="H543" s="92"/>
      <c r="I543" s="92"/>
      <c r="J543" s="556" t="s">
        <v>1486</v>
      </c>
    </row>
    <row r="544" spans="1:11" s="512" customFormat="1" ht="15" customHeight="1" x14ac:dyDescent="0.25">
      <c r="A544" s="560"/>
      <c r="B544" s="944"/>
      <c r="C544" s="539"/>
      <c r="D544" s="560"/>
      <c r="E544" s="618"/>
      <c r="F544" s="92"/>
      <c r="G544" s="92"/>
      <c r="H544" s="92"/>
      <c r="I544" s="92"/>
      <c r="J544" s="556" t="s">
        <v>1634</v>
      </c>
    </row>
    <row r="545" spans="1:10" s="512" customFormat="1" ht="15" customHeight="1" x14ac:dyDescent="0.25">
      <c r="A545" s="560"/>
      <c r="B545" s="944"/>
      <c r="C545" s="539"/>
      <c r="D545" s="560"/>
      <c r="E545" s="618"/>
      <c r="F545" s="92"/>
      <c r="G545" s="92"/>
      <c r="H545" s="92"/>
      <c r="I545" s="92"/>
      <c r="J545" s="556" t="s">
        <v>2236</v>
      </c>
    </row>
    <row r="546" spans="1:10" s="512" customFormat="1" ht="15" customHeight="1" x14ac:dyDescent="0.25">
      <c r="A546" s="560"/>
      <c r="B546" s="944"/>
      <c r="C546" s="539"/>
      <c r="D546" s="560"/>
      <c r="E546" s="618"/>
      <c r="F546" s="92"/>
      <c r="G546" s="92"/>
      <c r="H546" s="92"/>
      <c r="I546" s="92"/>
      <c r="J546" s="730" t="s">
        <v>2338</v>
      </c>
    </row>
    <row r="547" spans="1:10" s="512" customFormat="1" ht="15" customHeight="1" x14ac:dyDescent="0.25">
      <c r="A547" s="560"/>
      <c r="B547" s="944"/>
      <c r="C547" s="539"/>
      <c r="D547" s="560"/>
      <c r="E547" s="618"/>
      <c r="F547" s="92"/>
      <c r="G547" s="92"/>
      <c r="H547" s="92"/>
      <c r="I547" s="92"/>
      <c r="J547" s="735" t="s">
        <v>2339</v>
      </c>
    </row>
    <row r="548" spans="1:10" s="512" customFormat="1" ht="15" customHeight="1" x14ac:dyDescent="0.25">
      <c r="A548" s="561"/>
      <c r="B548" s="945"/>
      <c r="C548" s="563"/>
      <c r="D548" s="561"/>
      <c r="E548" s="748"/>
      <c r="F548" s="93"/>
      <c r="G548" s="93"/>
      <c r="H548" s="93"/>
      <c r="I548" s="93"/>
      <c r="J548" s="809"/>
    </row>
    <row r="549" spans="1:10" s="512" customFormat="1" ht="15" customHeight="1" x14ac:dyDescent="0.25">
      <c r="A549" s="557"/>
      <c r="B549" s="946"/>
      <c r="C549" s="558"/>
      <c r="D549" s="557"/>
      <c r="E549" s="613"/>
      <c r="F549" s="90"/>
      <c r="G549" s="90"/>
      <c r="H549" s="90"/>
      <c r="I549" s="90"/>
      <c r="J549" s="810"/>
    </row>
    <row r="550" spans="1:10" s="512" customFormat="1" ht="15" customHeight="1" x14ac:dyDescent="0.25">
      <c r="A550" s="560"/>
      <c r="B550" s="941" t="s">
        <v>2400</v>
      </c>
      <c r="C550" s="180" t="s">
        <v>2401</v>
      </c>
      <c r="D550" s="146" t="s">
        <v>14</v>
      </c>
      <c r="E550" s="947">
        <v>1035000</v>
      </c>
      <c r="F550" s="92"/>
      <c r="G550" s="92"/>
      <c r="H550" s="948">
        <v>590000</v>
      </c>
      <c r="I550" s="948">
        <v>640000</v>
      </c>
      <c r="J550" s="556" t="s">
        <v>732</v>
      </c>
    </row>
    <row r="551" spans="1:10" s="512" customFormat="1" ht="15" customHeight="1" x14ac:dyDescent="0.25">
      <c r="A551" s="560"/>
      <c r="B551" s="941" t="s">
        <v>66</v>
      </c>
      <c r="C551" s="1" t="s">
        <v>2402</v>
      </c>
      <c r="D551" s="146" t="s">
        <v>18</v>
      </c>
      <c r="E551" s="947">
        <v>1092501</v>
      </c>
      <c r="F551" s="92"/>
      <c r="G551" s="92"/>
      <c r="H551" s="948">
        <v>620000</v>
      </c>
      <c r="I551" s="948">
        <v>670000</v>
      </c>
      <c r="J551" s="556" t="s">
        <v>736</v>
      </c>
    </row>
    <row r="552" spans="1:10" s="512" customFormat="1" ht="15" customHeight="1" x14ac:dyDescent="0.25">
      <c r="A552" s="560"/>
      <c r="B552" s="941"/>
      <c r="C552" s="1"/>
      <c r="D552" s="146" t="s">
        <v>767</v>
      </c>
      <c r="E552" s="947">
        <v>1437501</v>
      </c>
      <c r="F552" s="92"/>
      <c r="G552" s="92"/>
      <c r="H552" s="948">
        <v>820000</v>
      </c>
      <c r="I552" s="948">
        <v>870000</v>
      </c>
      <c r="J552" s="556" t="s">
        <v>738</v>
      </c>
    </row>
    <row r="553" spans="1:10" s="512" customFormat="1" ht="15" customHeight="1" x14ac:dyDescent="0.25">
      <c r="A553" s="560"/>
      <c r="B553" s="941"/>
      <c r="C553" s="180" t="s">
        <v>2403</v>
      </c>
      <c r="D553" s="146" t="s">
        <v>2404</v>
      </c>
      <c r="E553" s="947">
        <v>1437501</v>
      </c>
      <c r="F553" s="92"/>
      <c r="G553" s="92"/>
      <c r="H553" s="948">
        <v>820000</v>
      </c>
      <c r="I553" s="948">
        <v>870000</v>
      </c>
      <c r="J553" s="556" t="s">
        <v>1486</v>
      </c>
    </row>
    <row r="554" spans="1:10" s="512" customFormat="1" ht="15" customHeight="1" x14ac:dyDescent="0.25">
      <c r="A554" s="560"/>
      <c r="B554" s="941"/>
      <c r="C554" s="180" t="s">
        <v>2405</v>
      </c>
      <c r="D554" s="146" t="s">
        <v>376</v>
      </c>
      <c r="E554" s="947">
        <v>1437501</v>
      </c>
      <c r="F554" s="92"/>
      <c r="G554" s="92"/>
      <c r="H554" s="948">
        <v>820000</v>
      </c>
      <c r="I554" s="948">
        <v>870000</v>
      </c>
      <c r="J554" s="556" t="s">
        <v>1634</v>
      </c>
    </row>
    <row r="555" spans="1:10" s="512" customFormat="1" ht="15" customHeight="1" x14ac:dyDescent="0.25">
      <c r="A555" s="560"/>
      <c r="B555" s="766"/>
      <c r="C555" s="180" t="s">
        <v>2406</v>
      </c>
      <c r="D555" s="146"/>
      <c r="E555" s="949"/>
      <c r="F555" s="92"/>
      <c r="G555" s="92"/>
      <c r="H555" s="92"/>
      <c r="I555" s="92"/>
      <c r="J555" s="556" t="s">
        <v>2236</v>
      </c>
    </row>
    <row r="556" spans="1:10" s="512" customFormat="1" ht="15" customHeight="1" x14ac:dyDescent="0.25">
      <c r="A556" s="560"/>
      <c r="B556" s="941"/>
      <c r="C556" s="75" t="s">
        <v>2407</v>
      </c>
      <c r="D556" s="146"/>
      <c r="E556" s="949"/>
      <c r="F556" s="92"/>
      <c r="G556" s="92"/>
      <c r="H556" s="92"/>
      <c r="I556" s="92"/>
      <c r="J556" s="730" t="s">
        <v>2338</v>
      </c>
    </row>
    <row r="557" spans="1:10" s="512" customFormat="1" ht="15" customHeight="1" x14ac:dyDescent="0.25">
      <c r="A557" s="560"/>
      <c r="B557" s="944"/>
      <c r="C557" s="539"/>
      <c r="D557" s="560"/>
      <c r="E557" s="618"/>
      <c r="F557" s="92"/>
      <c r="G557" s="92"/>
      <c r="H557" s="92"/>
      <c r="I557" s="92"/>
      <c r="J557" s="735" t="s">
        <v>2339</v>
      </c>
    </row>
    <row r="558" spans="1:10" s="512" customFormat="1" ht="15" customHeight="1" x14ac:dyDescent="0.25">
      <c r="A558" s="561"/>
      <c r="B558" s="945"/>
      <c r="C558" s="563"/>
      <c r="D558" s="561"/>
      <c r="E558" s="748"/>
      <c r="F558" s="93"/>
      <c r="G558" s="93"/>
      <c r="H558" s="93"/>
      <c r="I558" s="93"/>
      <c r="J558" s="809"/>
    </row>
    <row r="559" spans="1:10" s="512" customFormat="1" ht="15" customHeight="1" x14ac:dyDescent="0.25">
      <c r="A559" s="560"/>
      <c r="B559" s="944"/>
      <c r="C559" s="539"/>
      <c r="D559" s="560"/>
      <c r="E559" s="618"/>
      <c r="F559" s="92"/>
      <c r="G559" s="92"/>
      <c r="H559" s="92"/>
      <c r="I559" s="92"/>
      <c r="J559" s="735"/>
    </row>
    <row r="560" spans="1:10" s="512" customFormat="1" ht="15" customHeight="1" x14ac:dyDescent="0.25">
      <c r="A560" s="560"/>
      <c r="B560" s="944" t="s">
        <v>2408</v>
      </c>
      <c r="C560" s="950" t="s">
        <v>2409</v>
      </c>
      <c r="D560" s="146" t="s">
        <v>14</v>
      </c>
      <c r="E560" s="618">
        <v>1087790</v>
      </c>
      <c r="F560" s="92">
        <v>470000</v>
      </c>
      <c r="G560" s="92">
        <f>F560+50000</f>
        <v>520000</v>
      </c>
      <c r="H560" s="92">
        <v>445000</v>
      </c>
      <c r="I560" s="92">
        <f>H560+50000</f>
        <v>495000</v>
      </c>
      <c r="J560" s="556" t="s">
        <v>732</v>
      </c>
    </row>
    <row r="561" spans="1:10" s="512" customFormat="1" ht="15" customHeight="1" x14ac:dyDescent="0.25">
      <c r="A561" s="560"/>
      <c r="B561" s="944" t="s">
        <v>66</v>
      </c>
      <c r="C561" s="950" t="s">
        <v>2410</v>
      </c>
      <c r="D561" s="146" t="s">
        <v>18</v>
      </c>
      <c r="E561" s="618">
        <v>1207338</v>
      </c>
      <c r="F561" s="92">
        <v>525000</v>
      </c>
      <c r="G561" s="92">
        <f>F561+50000</f>
        <v>575000</v>
      </c>
      <c r="H561" s="92">
        <v>500000</v>
      </c>
      <c r="I561" s="92">
        <f>H561+50000</f>
        <v>550000</v>
      </c>
      <c r="J561" s="556" t="s">
        <v>736</v>
      </c>
    </row>
    <row r="562" spans="1:10" s="512" customFormat="1" ht="15" customHeight="1" x14ac:dyDescent="0.25">
      <c r="A562" s="560"/>
      <c r="B562" s="944"/>
      <c r="C562" s="543" t="s">
        <v>2411</v>
      </c>
      <c r="D562" s="146" t="s">
        <v>2412</v>
      </c>
      <c r="E562" s="618">
        <v>1320244</v>
      </c>
      <c r="F562" s="92">
        <v>610000</v>
      </c>
      <c r="G562" s="92">
        <f>F562+50000</f>
        <v>660000</v>
      </c>
      <c r="H562" s="92">
        <v>585000</v>
      </c>
      <c r="I562" s="92">
        <f>H562+50000</f>
        <v>635000</v>
      </c>
      <c r="J562" s="556" t="s">
        <v>738</v>
      </c>
    </row>
    <row r="563" spans="1:10" s="512" customFormat="1" ht="15" customHeight="1" x14ac:dyDescent="0.25">
      <c r="A563" s="560"/>
      <c r="B563" s="944"/>
      <c r="C563" s="83" t="s">
        <v>2413</v>
      </c>
      <c r="D563" s="146" t="s">
        <v>2414</v>
      </c>
      <c r="E563" s="618">
        <v>1440233</v>
      </c>
      <c r="F563" s="92">
        <v>610000</v>
      </c>
      <c r="G563" s="92">
        <f>F563+50000</f>
        <v>660000</v>
      </c>
      <c r="H563" s="92">
        <v>585000</v>
      </c>
      <c r="I563" s="92">
        <f>H563+50000</f>
        <v>635000</v>
      </c>
      <c r="J563" s="556" t="s">
        <v>1625</v>
      </c>
    </row>
    <row r="564" spans="1:10" s="512" customFormat="1" ht="15" customHeight="1" x14ac:dyDescent="0.25">
      <c r="A564" s="560"/>
      <c r="B564" s="944"/>
      <c r="C564" s="539"/>
      <c r="D564" s="560"/>
      <c r="E564" s="618"/>
      <c r="F564" s="92"/>
      <c r="G564" s="92"/>
      <c r="H564" s="92"/>
      <c r="I564" s="92"/>
      <c r="J564" s="531" t="s">
        <v>2415</v>
      </c>
    </row>
    <row r="565" spans="1:10" s="512" customFormat="1" ht="15" customHeight="1" x14ac:dyDescent="0.25">
      <c r="A565" s="560"/>
      <c r="B565" s="944"/>
      <c r="C565" s="539" t="s">
        <v>2416</v>
      </c>
      <c r="D565" s="560"/>
      <c r="E565" s="618"/>
      <c r="F565" s="92"/>
      <c r="G565" s="92"/>
      <c r="H565" s="92"/>
      <c r="I565" s="92"/>
      <c r="J565" s="531" t="s">
        <v>2417</v>
      </c>
    </row>
    <row r="566" spans="1:10" s="512" customFormat="1" ht="15" customHeight="1" x14ac:dyDescent="0.25">
      <c r="A566" s="560"/>
      <c r="B566" s="944"/>
      <c r="C566" s="539" t="s">
        <v>2418</v>
      </c>
      <c r="D566" s="560"/>
      <c r="E566" s="618"/>
      <c r="F566" s="92"/>
      <c r="G566" s="92"/>
      <c r="H566" s="92"/>
      <c r="I566" s="92"/>
      <c r="J566" s="556" t="s">
        <v>2419</v>
      </c>
    </row>
    <row r="567" spans="1:10" s="512" customFormat="1" ht="15" customHeight="1" x14ac:dyDescent="0.25">
      <c r="A567" s="560"/>
      <c r="B567" s="944"/>
      <c r="C567" s="539" t="s">
        <v>2420</v>
      </c>
      <c r="D567" s="560"/>
      <c r="E567" s="618"/>
      <c r="F567" s="92"/>
      <c r="G567" s="92"/>
      <c r="H567" s="92"/>
      <c r="I567" s="92"/>
      <c r="J567" s="730" t="s">
        <v>2421</v>
      </c>
    </row>
    <row r="568" spans="1:10" s="512" customFormat="1" ht="15" customHeight="1" x14ac:dyDescent="0.25">
      <c r="A568" s="560"/>
      <c r="B568" s="944"/>
      <c r="C568" s="539" t="s">
        <v>2422</v>
      </c>
      <c r="D568" s="560"/>
      <c r="E568" s="618"/>
      <c r="F568" s="92"/>
      <c r="G568" s="92"/>
      <c r="H568" s="92"/>
      <c r="I568" s="92"/>
      <c r="J568" s="421" t="s">
        <v>2423</v>
      </c>
    </row>
    <row r="569" spans="1:10" s="512" customFormat="1" ht="15" customHeight="1" x14ac:dyDescent="0.25">
      <c r="A569" s="560"/>
      <c r="B569" s="944"/>
      <c r="C569" s="539" t="s">
        <v>2424</v>
      </c>
      <c r="D569" s="560"/>
      <c r="E569" s="618"/>
      <c r="F569" s="92"/>
      <c r="G569" s="92"/>
      <c r="H569" s="92"/>
      <c r="I569" s="92"/>
      <c r="J569" s="735"/>
    </row>
    <row r="570" spans="1:10" s="512" customFormat="1" ht="15" customHeight="1" x14ac:dyDescent="0.25">
      <c r="A570" s="560"/>
      <c r="B570" s="944"/>
      <c r="C570" s="83" t="s">
        <v>2425</v>
      </c>
      <c r="D570" s="560"/>
      <c r="E570" s="618"/>
      <c r="F570" s="92"/>
      <c r="G570" s="92"/>
      <c r="H570" s="92"/>
      <c r="I570" s="92"/>
      <c r="J570" s="735"/>
    </row>
    <row r="571" spans="1:10" s="512" customFormat="1" ht="15" customHeight="1" x14ac:dyDescent="0.25">
      <c r="A571" s="560"/>
      <c r="B571" s="944"/>
      <c r="C571" s="83"/>
      <c r="D571" s="560"/>
      <c r="E571" s="618"/>
      <c r="F571" s="92"/>
      <c r="G571" s="92"/>
      <c r="H571" s="92"/>
      <c r="I571" s="92"/>
      <c r="J571" s="735"/>
    </row>
    <row r="572" spans="1:10" s="512" customFormat="1" ht="15" customHeight="1" x14ac:dyDescent="0.25">
      <c r="A572" s="560"/>
      <c r="B572" s="944"/>
      <c r="C572" s="83"/>
      <c r="D572" s="560"/>
      <c r="E572" s="618"/>
      <c r="F572" s="92"/>
      <c r="G572" s="92"/>
      <c r="H572" s="92"/>
      <c r="I572" s="92"/>
      <c r="J572" s="735"/>
    </row>
    <row r="573" spans="1:10" s="512" customFormat="1" ht="15" customHeight="1" x14ac:dyDescent="0.25">
      <c r="A573" s="560"/>
      <c r="B573" s="944" t="s">
        <v>2426</v>
      </c>
      <c r="C573" s="950" t="s">
        <v>2655</v>
      </c>
      <c r="D573" s="146" t="s">
        <v>14</v>
      </c>
      <c r="E573" s="618">
        <v>966790</v>
      </c>
      <c r="F573" s="92">
        <v>450000</v>
      </c>
      <c r="G573" s="92">
        <f>F573+50000</f>
        <v>500000</v>
      </c>
      <c r="H573" s="92">
        <v>425000</v>
      </c>
      <c r="I573" s="92">
        <f>H573+50000</f>
        <v>475000</v>
      </c>
      <c r="J573" s="735"/>
    </row>
    <row r="574" spans="1:10" s="512" customFormat="1" ht="15" customHeight="1" x14ac:dyDescent="0.25">
      <c r="A574" s="560"/>
      <c r="B574" s="944" t="s">
        <v>66</v>
      </c>
      <c r="C574" s="950" t="s">
        <v>2427</v>
      </c>
      <c r="D574" s="146" t="s">
        <v>18</v>
      </c>
      <c r="E574" s="618">
        <v>1207338</v>
      </c>
      <c r="F574" s="92">
        <v>525000</v>
      </c>
      <c r="G574" s="92">
        <f>F574+50000</f>
        <v>575000</v>
      </c>
      <c r="H574" s="92">
        <v>500000</v>
      </c>
      <c r="I574" s="92">
        <f>H574+50000</f>
        <v>550000</v>
      </c>
      <c r="J574" s="735"/>
    </row>
    <row r="575" spans="1:10" s="512" customFormat="1" ht="15" customHeight="1" x14ac:dyDescent="0.25">
      <c r="A575" s="560"/>
      <c r="B575" s="944"/>
      <c r="C575" s="83"/>
      <c r="D575" s="146" t="s">
        <v>2428</v>
      </c>
      <c r="E575" s="618">
        <v>1448806</v>
      </c>
      <c r="F575" s="92">
        <v>640000</v>
      </c>
      <c r="G575" s="92">
        <f>F575+50000</f>
        <v>690000</v>
      </c>
      <c r="H575" s="92">
        <v>615000</v>
      </c>
      <c r="I575" s="92">
        <f>H575+50000</f>
        <v>665000</v>
      </c>
      <c r="J575" s="735"/>
    </row>
    <row r="576" spans="1:10" s="512" customFormat="1" ht="15" customHeight="1" x14ac:dyDescent="0.25">
      <c r="A576" s="560"/>
      <c r="B576" s="944"/>
      <c r="C576" s="83"/>
      <c r="D576" s="560"/>
      <c r="E576" s="618"/>
      <c r="F576" s="92"/>
      <c r="G576" s="92"/>
      <c r="H576" s="92"/>
      <c r="I576" s="92"/>
      <c r="J576" s="735"/>
    </row>
    <row r="577" spans="1:10" s="512" customFormat="1" ht="15" customHeight="1" x14ac:dyDescent="0.25">
      <c r="A577" s="560"/>
      <c r="B577" s="944"/>
      <c r="C577" s="83"/>
      <c r="D577" s="560"/>
      <c r="E577" s="618"/>
      <c r="F577" s="92"/>
      <c r="G577" s="92"/>
      <c r="H577" s="92"/>
      <c r="I577" s="92"/>
      <c r="J577" s="735"/>
    </row>
    <row r="578" spans="1:10" s="512" customFormat="1" ht="15" customHeight="1" x14ac:dyDescent="0.25">
      <c r="A578" s="560"/>
      <c r="B578" s="944" t="s">
        <v>2429</v>
      </c>
      <c r="C578" s="950" t="s">
        <v>2656</v>
      </c>
      <c r="D578" s="560" t="s">
        <v>2430</v>
      </c>
      <c r="E578" s="618">
        <v>966790</v>
      </c>
      <c r="F578" s="92">
        <v>450000</v>
      </c>
      <c r="G578" s="92">
        <f>F578+50000</f>
        <v>500000</v>
      </c>
      <c r="H578" s="92">
        <v>425000</v>
      </c>
      <c r="I578" s="92">
        <f>H578+50000</f>
        <v>475000</v>
      </c>
      <c r="J578" s="735"/>
    </row>
    <row r="579" spans="1:10" s="512" customFormat="1" ht="15" customHeight="1" x14ac:dyDescent="0.25">
      <c r="A579" s="560"/>
      <c r="B579" s="944" t="s">
        <v>66</v>
      </c>
      <c r="C579" s="81" t="s">
        <v>2431</v>
      </c>
      <c r="D579" s="560"/>
      <c r="E579" s="618"/>
      <c r="F579" s="92"/>
      <c r="G579" s="92"/>
      <c r="H579" s="92"/>
      <c r="I579" s="92"/>
      <c r="J579" s="735"/>
    </row>
    <row r="580" spans="1:10" s="512" customFormat="1" ht="15" customHeight="1" x14ac:dyDescent="0.25">
      <c r="A580" s="560"/>
      <c r="B580" s="944"/>
      <c r="C580" s="83"/>
      <c r="D580" s="560"/>
      <c r="E580" s="618"/>
      <c r="F580" s="92"/>
      <c r="G580" s="92"/>
      <c r="H580" s="92"/>
      <c r="I580" s="92"/>
      <c r="J580" s="735"/>
    </row>
    <row r="581" spans="1:10" s="512" customFormat="1" ht="15" customHeight="1" x14ac:dyDescent="0.25">
      <c r="A581" s="560"/>
      <c r="B581" s="944"/>
      <c r="C581" s="83"/>
      <c r="D581" s="560"/>
      <c r="E581" s="618"/>
      <c r="F581" s="92"/>
      <c r="G581" s="92"/>
      <c r="H581" s="92"/>
      <c r="I581" s="92"/>
      <c r="J581" s="735"/>
    </row>
    <row r="582" spans="1:10" s="512" customFormat="1" ht="15" customHeight="1" x14ac:dyDescent="0.25">
      <c r="A582" s="560"/>
      <c r="B582" s="944" t="s">
        <v>2432</v>
      </c>
      <c r="C582" s="950" t="s">
        <v>2657</v>
      </c>
      <c r="D582" s="146" t="s">
        <v>14</v>
      </c>
      <c r="E582" s="618">
        <v>953480</v>
      </c>
      <c r="F582" s="92">
        <v>475000</v>
      </c>
      <c r="G582" s="92">
        <f>F582+50000</f>
        <v>525000</v>
      </c>
      <c r="H582" s="92">
        <v>450000</v>
      </c>
      <c r="I582" s="92">
        <f>H582+50000</f>
        <v>500000</v>
      </c>
      <c r="J582" s="735"/>
    </row>
    <row r="583" spans="1:10" s="512" customFormat="1" ht="15" customHeight="1" x14ac:dyDescent="0.25">
      <c r="A583" s="560"/>
      <c r="B583" s="944" t="s">
        <v>66</v>
      </c>
      <c r="C583" s="951" t="s">
        <v>2433</v>
      </c>
      <c r="D583" s="146" t="s">
        <v>18</v>
      </c>
      <c r="E583" s="618">
        <v>1013980</v>
      </c>
      <c r="F583" s="92">
        <v>525000</v>
      </c>
      <c r="G583" s="92">
        <f>F583+50000</f>
        <v>575000</v>
      </c>
      <c r="H583" s="92">
        <v>500000</v>
      </c>
      <c r="I583" s="92">
        <f>H583+50000</f>
        <v>550000</v>
      </c>
      <c r="J583" s="735"/>
    </row>
    <row r="584" spans="1:10" s="512" customFormat="1" ht="15" customHeight="1" x14ac:dyDescent="0.25">
      <c r="A584" s="560"/>
      <c r="B584" s="944"/>
      <c r="C584" s="216" t="s">
        <v>2434</v>
      </c>
      <c r="D584" s="146" t="s">
        <v>179</v>
      </c>
      <c r="E584" s="618">
        <v>1134980</v>
      </c>
      <c r="F584" s="92">
        <v>675000</v>
      </c>
      <c r="G584" s="92">
        <f>F584+50000</f>
        <v>725000</v>
      </c>
      <c r="H584" s="92">
        <v>650000</v>
      </c>
      <c r="I584" s="92">
        <f>H584+50000</f>
        <v>700000</v>
      </c>
      <c r="J584" s="735"/>
    </row>
    <row r="585" spans="1:10" s="512" customFormat="1" ht="15" customHeight="1" x14ac:dyDescent="0.25">
      <c r="A585" s="560"/>
      <c r="B585" s="944"/>
      <c r="C585" s="83" t="s">
        <v>2435</v>
      </c>
      <c r="D585" s="560"/>
      <c r="E585" s="618"/>
      <c r="F585" s="92"/>
      <c r="G585" s="92"/>
      <c r="H585" s="92"/>
      <c r="I585" s="92"/>
      <c r="J585" s="735"/>
    </row>
    <row r="586" spans="1:10" s="512" customFormat="1" ht="15" customHeight="1" x14ac:dyDescent="0.25">
      <c r="A586" s="560"/>
      <c r="B586" s="944"/>
      <c r="C586" s="83"/>
      <c r="D586" s="560"/>
      <c r="E586" s="618"/>
      <c r="F586" s="92"/>
      <c r="G586" s="92"/>
      <c r="H586" s="92"/>
      <c r="I586" s="92"/>
      <c r="J586" s="735"/>
    </row>
    <row r="587" spans="1:10" s="512" customFormat="1" ht="15" customHeight="1" x14ac:dyDescent="0.25">
      <c r="A587" s="557"/>
      <c r="B587" s="946"/>
      <c r="C587" s="774"/>
      <c r="D587" s="557"/>
      <c r="E587" s="613"/>
      <c r="F587" s="90"/>
      <c r="G587" s="90"/>
      <c r="H587" s="90"/>
      <c r="I587" s="90"/>
      <c r="J587" s="810"/>
    </row>
    <row r="588" spans="1:10" s="512" customFormat="1" ht="15" customHeight="1" x14ac:dyDescent="0.25">
      <c r="A588" s="560"/>
      <c r="B588" s="944" t="s">
        <v>2436</v>
      </c>
      <c r="C588" s="952" t="s">
        <v>2437</v>
      </c>
      <c r="D588" s="146" t="s">
        <v>14</v>
      </c>
      <c r="E588" s="618">
        <v>1370200</v>
      </c>
      <c r="F588" s="92"/>
      <c r="G588" s="92"/>
      <c r="H588" s="92">
        <v>685100</v>
      </c>
      <c r="I588" s="92">
        <v>685100</v>
      </c>
      <c r="J588" s="556" t="s">
        <v>1152</v>
      </c>
    </row>
    <row r="589" spans="1:10" s="512" customFormat="1" ht="15" customHeight="1" x14ac:dyDescent="0.25">
      <c r="A589" s="560"/>
      <c r="B589" s="944" t="s">
        <v>66</v>
      </c>
      <c r="C589" s="512" t="s">
        <v>2438</v>
      </c>
      <c r="D589" s="146" t="s">
        <v>18</v>
      </c>
      <c r="E589" s="618">
        <v>1491100</v>
      </c>
      <c r="F589" s="92"/>
      <c r="G589" s="92"/>
      <c r="H589" s="92">
        <v>745550</v>
      </c>
      <c r="I589" s="92">
        <v>745550</v>
      </c>
      <c r="J589" s="556" t="s">
        <v>736</v>
      </c>
    </row>
    <row r="590" spans="1:10" s="512" customFormat="1" ht="15" customHeight="1" x14ac:dyDescent="0.25">
      <c r="A590" s="560"/>
      <c r="B590" s="944"/>
      <c r="C590" s="81" t="s">
        <v>2439</v>
      </c>
      <c r="D590" s="560" t="s">
        <v>2440</v>
      </c>
      <c r="E590" s="618">
        <v>1744600</v>
      </c>
      <c r="F590" s="92"/>
      <c r="G590" s="92"/>
      <c r="H590" s="92">
        <v>872300</v>
      </c>
      <c r="I590" s="92">
        <v>872300</v>
      </c>
      <c r="J590" s="556" t="s">
        <v>1219</v>
      </c>
    </row>
    <row r="591" spans="1:10" s="512" customFormat="1" ht="15" customHeight="1" x14ac:dyDescent="0.25">
      <c r="A591" s="560"/>
      <c r="B591" s="944"/>
      <c r="C591" s="241" t="s">
        <v>2441</v>
      </c>
      <c r="D591" s="146" t="s">
        <v>179</v>
      </c>
      <c r="E591" s="618">
        <v>1872000</v>
      </c>
      <c r="F591" s="92"/>
      <c r="G591" s="92"/>
      <c r="H591" s="92">
        <v>936000</v>
      </c>
      <c r="I591" s="92">
        <v>936000</v>
      </c>
      <c r="J591" s="531" t="s">
        <v>25</v>
      </c>
    </row>
    <row r="592" spans="1:10" s="512" customFormat="1" ht="15" customHeight="1" x14ac:dyDescent="0.25">
      <c r="A592" s="560"/>
      <c r="B592" s="944"/>
      <c r="C592" s="83" t="s">
        <v>2442</v>
      </c>
      <c r="D592" s="560" t="s">
        <v>32</v>
      </c>
      <c r="E592" s="618">
        <v>2102100</v>
      </c>
      <c r="F592" s="92"/>
      <c r="G592" s="92"/>
      <c r="H592" s="92">
        <v>1051050</v>
      </c>
      <c r="I592" s="92">
        <v>1051050</v>
      </c>
      <c r="J592" s="556" t="s">
        <v>27</v>
      </c>
    </row>
    <row r="593" spans="1:11" s="512" customFormat="1" ht="15" customHeight="1" x14ac:dyDescent="0.25">
      <c r="A593" s="560"/>
      <c r="B593" s="944"/>
      <c r="C593" s="83"/>
      <c r="D593" s="560" t="s">
        <v>127</v>
      </c>
      <c r="E593" s="618">
        <v>2995200</v>
      </c>
      <c r="F593" s="92"/>
      <c r="G593" s="92"/>
      <c r="H593" s="92">
        <v>1497600</v>
      </c>
      <c r="I593" s="92">
        <v>1497600</v>
      </c>
      <c r="J593" s="953" t="s">
        <v>2443</v>
      </c>
    </row>
    <row r="594" spans="1:11" s="512" customFormat="1" ht="15" customHeight="1" x14ac:dyDescent="0.25">
      <c r="A594" s="560"/>
      <c r="B594" s="944"/>
      <c r="C594" s="83"/>
      <c r="D594" s="560" t="s">
        <v>2444</v>
      </c>
      <c r="E594" s="618">
        <v>4492800</v>
      </c>
      <c r="F594" s="92"/>
      <c r="G594" s="92"/>
      <c r="H594" s="92">
        <v>2246400</v>
      </c>
      <c r="I594" s="92">
        <v>2246400</v>
      </c>
      <c r="J594" s="735"/>
    </row>
    <row r="595" spans="1:11" s="512" customFormat="1" ht="15" customHeight="1" x14ac:dyDescent="0.25">
      <c r="A595" s="561"/>
      <c r="B595" s="945"/>
      <c r="C595" s="751"/>
      <c r="D595" s="561"/>
      <c r="E595" s="748"/>
      <c r="F595" s="93"/>
      <c r="G595" s="93"/>
      <c r="H595" s="93"/>
      <c r="I595" s="93"/>
      <c r="J595" s="809"/>
    </row>
    <row r="596" spans="1:11" s="512" customFormat="1" ht="15" customHeight="1" x14ac:dyDescent="0.25">
      <c r="A596" s="557"/>
      <c r="B596" s="946"/>
      <c r="C596" s="774"/>
      <c r="D596" s="557"/>
      <c r="E596" s="613"/>
      <c r="F596" s="90"/>
      <c r="G596" s="90"/>
      <c r="H596" s="90"/>
      <c r="I596" s="90"/>
      <c r="J596" s="810"/>
    </row>
    <row r="597" spans="1:11" s="512" customFormat="1" ht="15" customHeight="1" x14ac:dyDescent="0.25">
      <c r="A597" s="560"/>
      <c r="B597" s="944" t="s">
        <v>2445</v>
      </c>
      <c r="C597" s="180" t="s">
        <v>2446</v>
      </c>
      <c r="D597" s="560" t="s">
        <v>2447</v>
      </c>
      <c r="E597" s="618">
        <v>850000</v>
      </c>
      <c r="F597" s="92"/>
      <c r="G597" s="92"/>
      <c r="H597" s="92">
        <v>500000</v>
      </c>
      <c r="I597" s="92">
        <v>550000</v>
      </c>
      <c r="J597" s="556" t="s">
        <v>1152</v>
      </c>
    </row>
    <row r="598" spans="1:11" s="512" customFormat="1" ht="15" customHeight="1" x14ac:dyDescent="0.25">
      <c r="A598" s="560"/>
      <c r="B598" s="944" t="s">
        <v>66</v>
      </c>
      <c r="C598" s="180" t="s">
        <v>2448</v>
      </c>
      <c r="D598" s="560" t="s">
        <v>31</v>
      </c>
      <c r="E598" s="618">
        <v>950000</v>
      </c>
      <c r="F598" s="92"/>
      <c r="G598" s="92"/>
      <c r="H598" s="92">
        <v>550000</v>
      </c>
      <c r="I598" s="92">
        <v>600000</v>
      </c>
      <c r="J598" s="556" t="s">
        <v>736</v>
      </c>
    </row>
    <row r="599" spans="1:11" s="512" customFormat="1" ht="15" customHeight="1" x14ac:dyDescent="0.25">
      <c r="A599" s="560"/>
      <c r="B599" s="944"/>
      <c r="C599" s="81" t="s">
        <v>2449</v>
      </c>
      <c r="D599" s="146" t="s">
        <v>114</v>
      </c>
      <c r="E599" s="618">
        <v>1100000</v>
      </c>
      <c r="F599" s="92"/>
      <c r="G599" s="92"/>
      <c r="H599" s="92">
        <v>650000</v>
      </c>
      <c r="I599" s="92">
        <v>700000</v>
      </c>
      <c r="J599" s="556" t="s">
        <v>1219</v>
      </c>
    </row>
    <row r="600" spans="1:11" s="512" customFormat="1" ht="15" customHeight="1" x14ac:dyDescent="0.25">
      <c r="A600" s="560"/>
      <c r="B600" s="944"/>
      <c r="C600" s="83" t="s">
        <v>2450</v>
      </c>
      <c r="D600" s="560" t="s">
        <v>85</v>
      </c>
      <c r="E600" s="618">
        <v>1850000</v>
      </c>
      <c r="F600" s="92"/>
      <c r="G600" s="92"/>
      <c r="H600" s="92">
        <v>1050000</v>
      </c>
      <c r="I600" s="92">
        <v>1100000</v>
      </c>
      <c r="J600" s="767" t="s">
        <v>1275</v>
      </c>
    </row>
    <row r="601" spans="1:11" s="512" customFormat="1" ht="15" customHeight="1" x14ac:dyDescent="0.25">
      <c r="A601" s="560"/>
      <c r="B601" s="944"/>
      <c r="C601" s="83"/>
      <c r="D601" s="560"/>
      <c r="E601" s="618"/>
      <c r="F601" s="92"/>
      <c r="G601" s="92"/>
      <c r="H601" s="92"/>
      <c r="I601" s="92"/>
      <c r="J601" s="531" t="s">
        <v>25</v>
      </c>
    </row>
    <row r="602" spans="1:11" s="512" customFormat="1" ht="15" customHeight="1" x14ac:dyDescent="0.25">
      <c r="A602" s="560"/>
      <c r="B602" s="944"/>
      <c r="C602" s="83"/>
      <c r="D602" s="560"/>
      <c r="E602" s="618"/>
      <c r="F602" s="92"/>
      <c r="G602" s="92"/>
      <c r="H602" s="92"/>
      <c r="I602" s="92"/>
      <c r="J602" s="556" t="s">
        <v>27</v>
      </c>
    </row>
    <row r="603" spans="1:11" s="512" customFormat="1" ht="15" customHeight="1" x14ac:dyDescent="0.25">
      <c r="A603" s="560"/>
      <c r="B603" s="944"/>
      <c r="C603" s="83"/>
      <c r="D603" s="560"/>
      <c r="E603" s="618"/>
      <c r="F603" s="92"/>
      <c r="G603" s="92"/>
      <c r="H603" s="92"/>
      <c r="I603" s="92"/>
      <c r="J603" s="953" t="s">
        <v>2451</v>
      </c>
    </row>
    <row r="604" spans="1:11" s="512" customFormat="1" ht="15" customHeight="1" x14ac:dyDescent="0.25">
      <c r="A604" s="561"/>
      <c r="B604" s="945"/>
      <c r="C604" s="563"/>
      <c r="D604" s="561"/>
      <c r="E604" s="748"/>
      <c r="F604" s="93"/>
      <c r="G604" s="93"/>
      <c r="H604" s="93"/>
      <c r="I604" s="93"/>
      <c r="J604" s="809"/>
    </row>
    <row r="605" spans="1:11" s="512" customFormat="1" ht="15" customHeight="1" x14ac:dyDescent="0.2">
      <c r="A605" s="560"/>
      <c r="B605" s="753" t="s">
        <v>2452</v>
      </c>
      <c r="C605" s="539"/>
      <c r="D605" s="539"/>
      <c r="E605" s="618"/>
      <c r="F605" s="92"/>
      <c r="G605" s="92"/>
      <c r="H605" s="92"/>
      <c r="I605" s="92"/>
      <c r="J605" s="565"/>
      <c r="K605" s="853"/>
    </row>
    <row r="606" spans="1:11" s="512" customFormat="1" ht="15" customHeight="1" x14ac:dyDescent="0.25">
      <c r="A606" s="557"/>
      <c r="B606" s="727"/>
      <c r="C606" s="558"/>
      <c r="D606" s="558"/>
      <c r="E606" s="613"/>
      <c r="F606" s="90"/>
      <c r="G606" s="90"/>
      <c r="H606" s="90"/>
      <c r="I606" s="90"/>
      <c r="J606" s="810"/>
      <c r="K606" s="853"/>
    </row>
    <row r="607" spans="1:11" ht="15" x14ac:dyDescent="0.25">
      <c r="A607" s="180"/>
      <c r="B607" s="529" t="s">
        <v>2453</v>
      </c>
      <c r="C607" s="180" t="s">
        <v>2454</v>
      </c>
      <c r="D607" s="146" t="s">
        <v>65</v>
      </c>
      <c r="E607" s="831">
        <v>810000</v>
      </c>
      <c r="F607" s="125"/>
      <c r="G607" s="125"/>
      <c r="H607" s="860">
        <v>389000</v>
      </c>
      <c r="I607" s="125"/>
      <c r="J607" s="531" t="s">
        <v>1197</v>
      </c>
    </row>
    <row r="608" spans="1:11" ht="15" x14ac:dyDescent="0.25">
      <c r="A608" s="180"/>
      <c r="B608" s="529" t="s">
        <v>116</v>
      </c>
      <c r="C608" s="180" t="s">
        <v>2455</v>
      </c>
      <c r="D608" s="146" t="s">
        <v>14</v>
      </c>
      <c r="E608" s="831">
        <v>1080000</v>
      </c>
      <c r="F608" s="125"/>
      <c r="G608" s="125"/>
      <c r="H608" s="860">
        <v>448000</v>
      </c>
      <c r="I608" s="125"/>
      <c r="J608" s="531" t="s">
        <v>1200</v>
      </c>
    </row>
    <row r="609" spans="1:10" x14ac:dyDescent="0.2">
      <c r="A609" s="180"/>
      <c r="B609" s="180"/>
      <c r="C609" s="75" t="s">
        <v>193</v>
      </c>
      <c r="D609" s="146" t="s">
        <v>179</v>
      </c>
      <c r="E609" s="831">
        <v>1260000</v>
      </c>
      <c r="F609" s="125"/>
      <c r="G609" s="125"/>
      <c r="H609" s="860">
        <v>558000</v>
      </c>
      <c r="I609" s="125"/>
      <c r="J609" s="531" t="s">
        <v>1202</v>
      </c>
    </row>
    <row r="610" spans="1:10" x14ac:dyDescent="0.2">
      <c r="A610" s="180"/>
      <c r="B610" s="180"/>
      <c r="C610" s="180"/>
      <c r="D610" s="560" t="s">
        <v>149</v>
      </c>
      <c r="E610" s="954"/>
      <c r="F610" s="125"/>
      <c r="G610" s="125"/>
      <c r="H610" s="860">
        <v>708000</v>
      </c>
      <c r="I610" s="125"/>
      <c r="J610" s="531" t="s">
        <v>1204</v>
      </c>
    </row>
    <row r="611" spans="1:10" x14ac:dyDescent="0.2">
      <c r="A611" s="180"/>
      <c r="B611" s="180"/>
      <c r="C611" s="180"/>
      <c r="D611" s="180"/>
      <c r="E611" s="954" t="s">
        <v>181</v>
      </c>
      <c r="F611" s="180"/>
      <c r="G611" s="180"/>
      <c r="H611" s="180"/>
      <c r="I611" s="180"/>
      <c r="J611" s="531" t="s">
        <v>2456</v>
      </c>
    </row>
    <row r="612" spans="1:10" x14ac:dyDescent="0.2">
      <c r="A612" s="180"/>
      <c r="B612" s="180"/>
      <c r="C612" s="180"/>
      <c r="D612" s="180"/>
      <c r="E612" s="180"/>
      <c r="F612" s="180"/>
      <c r="G612" s="180"/>
      <c r="H612" s="180"/>
      <c r="I612" s="180"/>
      <c r="J612" s="531" t="s">
        <v>2457</v>
      </c>
    </row>
    <row r="613" spans="1:10" x14ac:dyDescent="0.2">
      <c r="A613" s="180"/>
      <c r="B613" s="180"/>
      <c r="C613" s="180"/>
      <c r="D613" s="180"/>
      <c r="E613" s="180"/>
      <c r="F613" s="180"/>
      <c r="G613" s="180"/>
      <c r="H613" s="180"/>
      <c r="I613" s="180"/>
      <c r="J613" s="531" t="s">
        <v>2458</v>
      </c>
    </row>
    <row r="614" spans="1:10" x14ac:dyDescent="0.2">
      <c r="A614" s="180"/>
      <c r="B614" s="180"/>
      <c r="C614" s="180"/>
      <c r="D614" s="180"/>
      <c r="E614" s="180"/>
      <c r="F614" s="180"/>
      <c r="G614" s="180"/>
      <c r="H614" s="180"/>
      <c r="I614" s="180"/>
      <c r="J614" s="531" t="s">
        <v>2459</v>
      </c>
    </row>
    <row r="615" spans="1:10" x14ac:dyDescent="0.2">
      <c r="A615" s="180"/>
      <c r="B615" s="180"/>
      <c r="C615" s="180"/>
      <c r="D615" s="180"/>
      <c r="E615" s="180"/>
      <c r="F615" s="180"/>
      <c r="G615" s="180"/>
      <c r="H615" s="180"/>
      <c r="I615" s="180"/>
      <c r="J615" s="531" t="s">
        <v>2460</v>
      </c>
    </row>
    <row r="616" spans="1:10" x14ac:dyDescent="0.2">
      <c r="A616" s="180"/>
      <c r="B616" s="180"/>
      <c r="C616" s="180"/>
      <c r="D616" s="180"/>
      <c r="E616" s="180"/>
      <c r="F616" s="180"/>
      <c r="G616" s="180"/>
      <c r="H616" s="180"/>
      <c r="I616" s="180"/>
      <c r="J616" s="531" t="s">
        <v>2461</v>
      </c>
    </row>
    <row r="617" spans="1:10" x14ac:dyDescent="0.2">
      <c r="A617" s="180"/>
      <c r="B617" s="180"/>
      <c r="C617" s="180"/>
      <c r="D617" s="180"/>
      <c r="E617" s="180"/>
      <c r="F617" s="180"/>
      <c r="G617" s="180"/>
      <c r="H617" s="180"/>
      <c r="I617" s="180"/>
      <c r="J617" s="953" t="s">
        <v>2462</v>
      </c>
    </row>
    <row r="618" spans="1:10" x14ac:dyDescent="0.2">
      <c r="A618" s="180"/>
      <c r="B618" s="180"/>
      <c r="C618" s="180"/>
      <c r="D618" s="180"/>
      <c r="E618" s="180"/>
      <c r="F618" s="180"/>
      <c r="G618" s="180"/>
      <c r="H618" s="180"/>
      <c r="I618" s="180"/>
      <c r="J618" s="735" t="s">
        <v>182</v>
      </c>
    </row>
    <row r="619" spans="1:10" x14ac:dyDescent="0.2">
      <c r="A619" s="155"/>
      <c r="B619" s="155"/>
      <c r="C619" s="155"/>
      <c r="D619" s="155"/>
      <c r="E619" s="155"/>
      <c r="F619" s="155"/>
      <c r="G619" s="155"/>
      <c r="H619" s="155"/>
      <c r="I619" s="155"/>
      <c r="J619" s="809"/>
    </row>
    <row r="620" spans="1:10" x14ac:dyDescent="0.2">
      <c r="A620" s="263"/>
      <c r="B620" s="263"/>
      <c r="C620" s="263"/>
      <c r="D620" s="263"/>
      <c r="E620" s="263"/>
      <c r="F620" s="263"/>
      <c r="G620" s="263"/>
      <c r="H620" s="263"/>
      <c r="I620" s="263"/>
      <c r="J620" s="432"/>
    </row>
    <row r="621" spans="1:10" ht="15" x14ac:dyDescent="0.25">
      <c r="A621" s="180"/>
      <c r="B621" s="529" t="s">
        <v>2463</v>
      </c>
      <c r="C621" s="180" t="s">
        <v>2464</v>
      </c>
      <c r="D621" s="146" t="s">
        <v>65</v>
      </c>
      <c r="E621" s="831">
        <v>1000000</v>
      </c>
      <c r="F621" s="180"/>
      <c r="G621" s="180"/>
      <c r="H621" s="125">
        <v>518000</v>
      </c>
      <c r="I621" s="955">
        <f>H621+50000</f>
        <v>568000</v>
      </c>
      <c r="J621" s="531" t="s">
        <v>2465</v>
      </c>
    </row>
    <row r="622" spans="1:10" ht="15" x14ac:dyDescent="0.25">
      <c r="A622" s="180"/>
      <c r="B622" s="529" t="s">
        <v>2065</v>
      </c>
      <c r="C622" s="180" t="s">
        <v>2466</v>
      </c>
      <c r="D622" s="146" t="s">
        <v>14</v>
      </c>
      <c r="E622" s="831">
        <v>1500000</v>
      </c>
      <c r="F622" s="180"/>
      <c r="G622" s="180"/>
      <c r="H622" s="125">
        <v>638000</v>
      </c>
      <c r="I622" s="955">
        <f>H622+50000</f>
        <v>688000</v>
      </c>
      <c r="J622" s="531" t="s">
        <v>2467</v>
      </c>
    </row>
    <row r="623" spans="1:10" ht="15" x14ac:dyDescent="0.25">
      <c r="A623" s="180"/>
      <c r="B623" s="529" t="s">
        <v>116</v>
      </c>
      <c r="C623" s="75" t="s">
        <v>193</v>
      </c>
      <c r="D623" s="146" t="s">
        <v>18</v>
      </c>
      <c r="E623" s="831">
        <v>1600000</v>
      </c>
      <c r="F623" s="180"/>
      <c r="G623" s="180"/>
      <c r="H623" s="125">
        <v>688000</v>
      </c>
      <c r="I623" s="955">
        <f>H623+50000</f>
        <v>738000</v>
      </c>
      <c r="J623" s="531" t="s">
        <v>2468</v>
      </c>
    </row>
    <row r="624" spans="1:10" x14ac:dyDescent="0.2">
      <c r="A624" s="180"/>
      <c r="B624" s="180"/>
      <c r="C624" s="75" t="s">
        <v>2469</v>
      </c>
      <c r="D624" s="146" t="s">
        <v>32</v>
      </c>
      <c r="E624" s="861">
        <v>1750000</v>
      </c>
      <c r="F624" s="180"/>
      <c r="G624" s="180"/>
      <c r="H624" s="125">
        <v>758000</v>
      </c>
      <c r="I624" s="955">
        <f>H624+50000</f>
        <v>808000</v>
      </c>
      <c r="J624" s="531" t="s">
        <v>2470</v>
      </c>
    </row>
    <row r="625" spans="1:11" x14ac:dyDescent="0.2">
      <c r="A625" s="180"/>
      <c r="B625" s="180"/>
      <c r="C625" s="180"/>
      <c r="D625" s="180"/>
      <c r="E625" s="954" t="s">
        <v>181</v>
      </c>
      <c r="F625" s="180"/>
      <c r="G625" s="180"/>
      <c r="H625" s="180"/>
      <c r="I625" s="180"/>
      <c r="J625" s="531" t="s">
        <v>2471</v>
      </c>
    </row>
    <row r="626" spans="1:11" x14ac:dyDescent="0.2">
      <c r="A626" s="180"/>
      <c r="B626" s="180"/>
      <c r="C626" s="180"/>
      <c r="D626" s="180"/>
      <c r="E626" s="180"/>
      <c r="F626" s="180"/>
      <c r="G626" s="180"/>
      <c r="H626" s="180"/>
      <c r="I626" s="180"/>
      <c r="J626" s="956" t="s">
        <v>2472</v>
      </c>
    </row>
    <row r="627" spans="1:11" x14ac:dyDescent="0.2">
      <c r="A627" s="180"/>
      <c r="B627" s="180"/>
      <c r="C627" s="180"/>
      <c r="D627" s="180"/>
      <c r="E627" s="180"/>
      <c r="F627" s="180"/>
      <c r="G627" s="180"/>
      <c r="H627" s="180"/>
      <c r="I627" s="180"/>
      <c r="J627" s="531" t="s">
        <v>2473</v>
      </c>
    </row>
    <row r="628" spans="1:11" x14ac:dyDescent="0.2">
      <c r="A628" s="180"/>
      <c r="B628" s="180"/>
      <c r="C628" s="180"/>
      <c r="D628" s="180"/>
      <c r="E628" s="180"/>
      <c r="F628" s="180"/>
      <c r="G628" s="180"/>
      <c r="H628" s="180"/>
      <c r="I628" s="180"/>
      <c r="J628" s="953" t="s">
        <v>2474</v>
      </c>
    </row>
    <row r="629" spans="1:11" x14ac:dyDescent="0.2">
      <c r="A629" s="180"/>
      <c r="B629" s="180"/>
      <c r="C629" s="180"/>
      <c r="D629" s="180"/>
      <c r="E629" s="180"/>
      <c r="F629" s="180"/>
      <c r="G629" s="180"/>
      <c r="H629" s="180"/>
      <c r="I629" s="180"/>
      <c r="J629" s="735" t="s">
        <v>182</v>
      </c>
    </row>
    <row r="630" spans="1:11" x14ac:dyDescent="0.2">
      <c r="A630" s="155"/>
      <c r="B630" s="155"/>
      <c r="C630" s="155"/>
      <c r="D630" s="155"/>
      <c r="E630" s="155"/>
      <c r="F630" s="155"/>
      <c r="G630" s="155"/>
      <c r="H630" s="155"/>
      <c r="I630" s="155"/>
    </row>
    <row r="631" spans="1:11" x14ac:dyDescent="0.2">
      <c r="A631" s="263"/>
      <c r="B631" s="263"/>
      <c r="C631" s="263"/>
      <c r="D631" s="263"/>
      <c r="E631" s="263"/>
      <c r="F631" s="263"/>
      <c r="G631" s="263"/>
      <c r="H631" s="957"/>
      <c r="I631" s="263"/>
      <c r="J631" s="810"/>
      <c r="K631" s="141"/>
    </row>
    <row r="632" spans="1:11" ht="15" x14ac:dyDescent="0.25">
      <c r="A632" s="180"/>
      <c r="B632" s="529" t="s">
        <v>2475</v>
      </c>
      <c r="C632" s="180" t="s">
        <v>2476</v>
      </c>
      <c r="D632" s="146" t="s">
        <v>65</v>
      </c>
      <c r="E632" s="831">
        <v>838000</v>
      </c>
      <c r="F632" s="180"/>
      <c r="G632" s="180"/>
      <c r="H632" s="125">
        <v>448000</v>
      </c>
      <c r="I632" s="180"/>
      <c r="J632" s="531" t="s">
        <v>2465</v>
      </c>
      <c r="K632" s="141"/>
    </row>
    <row r="633" spans="1:11" ht="15" x14ac:dyDescent="0.25">
      <c r="A633" s="180"/>
      <c r="B633" s="529" t="s">
        <v>116</v>
      </c>
      <c r="C633" s="180" t="s">
        <v>2477</v>
      </c>
      <c r="D633" s="146" t="s">
        <v>18</v>
      </c>
      <c r="E633" s="831">
        <v>970000</v>
      </c>
      <c r="F633" s="180"/>
      <c r="G633" s="180"/>
      <c r="H633" s="125">
        <v>498000</v>
      </c>
      <c r="I633" s="125"/>
      <c r="J633" s="531" t="s">
        <v>2467</v>
      </c>
      <c r="K633" s="141"/>
    </row>
    <row r="634" spans="1:11" x14ac:dyDescent="0.2">
      <c r="A634" s="180"/>
      <c r="B634" s="180"/>
      <c r="C634" s="75" t="s">
        <v>2478</v>
      </c>
      <c r="D634" s="146" t="s">
        <v>179</v>
      </c>
      <c r="E634" s="861">
        <v>1600000</v>
      </c>
      <c r="F634" s="180"/>
      <c r="G634" s="180"/>
      <c r="H634" s="125">
        <v>788000</v>
      </c>
      <c r="I634" s="125"/>
      <c r="J634" s="531" t="s">
        <v>2468</v>
      </c>
      <c r="K634" s="141"/>
    </row>
    <row r="635" spans="1:11" x14ac:dyDescent="0.2">
      <c r="A635" s="180"/>
      <c r="B635" s="180"/>
      <c r="C635" s="180"/>
      <c r="D635" s="560" t="s">
        <v>149</v>
      </c>
      <c r="E635" s="861">
        <v>1800000</v>
      </c>
      <c r="F635" s="180"/>
      <c r="G635" s="180"/>
      <c r="H635" s="125">
        <v>898000</v>
      </c>
      <c r="I635" s="125"/>
      <c r="J635" s="531" t="s">
        <v>2470</v>
      </c>
      <c r="K635" s="141"/>
    </row>
    <row r="636" spans="1:11" x14ac:dyDescent="0.2">
      <c r="A636" s="180"/>
      <c r="B636" s="180"/>
      <c r="C636" s="180"/>
      <c r="D636" s="180"/>
      <c r="E636" s="954" t="s">
        <v>181</v>
      </c>
      <c r="F636" s="180"/>
      <c r="G636" s="180"/>
      <c r="H636" s="125"/>
      <c r="I636" s="125"/>
      <c r="J636" s="531" t="s">
        <v>2479</v>
      </c>
      <c r="K636" s="141"/>
    </row>
    <row r="637" spans="1:11" x14ac:dyDescent="0.2">
      <c r="A637" s="180"/>
      <c r="B637" s="180"/>
      <c r="C637" s="180"/>
      <c r="D637" s="180"/>
      <c r="E637" s="180"/>
      <c r="F637" s="180"/>
      <c r="G637" s="180"/>
      <c r="H637" s="180"/>
      <c r="I637" s="180"/>
      <c r="J637" s="956" t="s">
        <v>2480</v>
      </c>
      <c r="K637" s="141"/>
    </row>
    <row r="638" spans="1:11" x14ac:dyDescent="0.2">
      <c r="A638" s="180"/>
      <c r="B638" s="180"/>
      <c r="C638" s="180"/>
      <c r="D638" s="180"/>
      <c r="E638" s="180"/>
      <c r="F638" s="180"/>
      <c r="G638" s="180"/>
      <c r="H638" s="125"/>
      <c r="I638" s="180"/>
      <c r="J638" s="531" t="s">
        <v>2481</v>
      </c>
      <c r="K638" s="141"/>
    </row>
    <row r="639" spans="1:11" x14ac:dyDescent="0.2">
      <c r="A639" s="180"/>
      <c r="B639" s="180"/>
      <c r="C639" s="180"/>
      <c r="D639" s="907"/>
      <c r="E639" s="180"/>
      <c r="F639" s="180"/>
      <c r="G639" s="180"/>
      <c r="H639" s="125"/>
      <c r="I639" s="180"/>
      <c r="J639" s="953" t="s">
        <v>2482</v>
      </c>
      <c r="K639" s="141"/>
    </row>
    <row r="640" spans="1:11" x14ac:dyDescent="0.2">
      <c r="A640" s="180"/>
      <c r="B640" s="180"/>
      <c r="C640" s="180"/>
      <c r="D640" s="146"/>
      <c r="E640" s="831"/>
      <c r="F640" s="180"/>
      <c r="G640" s="180"/>
      <c r="H640" s="125"/>
      <c r="I640" s="180"/>
      <c r="J640" s="735" t="s">
        <v>182</v>
      </c>
      <c r="K640" s="141"/>
    </row>
    <row r="641" spans="1:11" x14ac:dyDescent="0.2">
      <c r="A641" s="155"/>
      <c r="B641" s="155"/>
      <c r="C641" s="155"/>
      <c r="D641" s="149"/>
      <c r="E641" s="958"/>
      <c r="F641" s="155"/>
      <c r="G641" s="155"/>
      <c r="H641" s="131"/>
      <c r="I641" s="155"/>
      <c r="J641" s="809"/>
      <c r="K641" s="141"/>
    </row>
    <row r="642" spans="1:11" x14ac:dyDescent="0.2">
      <c r="A642" s="263"/>
      <c r="B642" s="263"/>
      <c r="C642" s="263"/>
      <c r="D642" s="873"/>
      <c r="E642" s="959"/>
      <c r="F642" s="263"/>
      <c r="G642" s="263"/>
      <c r="H642" s="957"/>
      <c r="I642" s="263"/>
      <c r="J642" s="810"/>
      <c r="K642" s="141"/>
    </row>
    <row r="643" spans="1:11" ht="15" x14ac:dyDescent="0.25">
      <c r="A643" s="180"/>
      <c r="B643" s="529" t="s">
        <v>2483</v>
      </c>
      <c r="C643" s="180" t="s">
        <v>2484</v>
      </c>
      <c r="D643" s="146" t="s">
        <v>65</v>
      </c>
      <c r="E643" s="831">
        <v>1018000</v>
      </c>
      <c r="F643" s="180"/>
      <c r="G643" s="180"/>
      <c r="H643" s="125">
        <v>518000</v>
      </c>
      <c r="I643" s="955">
        <f>H643+50000</f>
        <v>568000</v>
      </c>
      <c r="J643" s="632" t="s">
        <v>1197</v>
      </c>
      <c r="K643" s="141"/>
    </row>
    <row r="644" spans="1:11" x14ac:dyDescent="0.2">
      <c r="A644" s="180"/>
      <c r="B644" s="180" t="s">
        <v>116</v>
      </c>
      <c r="C644" s="180" t="s">
        <v>2485</v>
      </c>
      <c r="D644" s="222" t="s">
        <v>205</v>
      </c>
      <c r="E644" s="831">
        <v>1518000</v>
      </c>
      <c r="F644" s="180"/>
      <c r="G644" s="180"/>
      <c r="H644" s="125">
        <v>638000</v>
      </c>
      <c r="I644" s="955">
        <f>H644+50000</f>
        <v>688000</v>
      </c>
      <c r="J644" s="632" t="s">
        <v>1200</v>
      </c>
      <c r="K644" s="141"/>
    </row>
    <row r="645" spans="1:11" x14ac:dyDescent="0.2">
      <c r="A645" s="180"/>
      <c r="B645" s="180"/>
      <c r="C645" s="180" t="s">
        <v>2466</v>
      </c>
      <c r="D645" s="146" t="s">
        <v>18</v>
      </c>
      <c r="E645" s="831">
        <v>1618000</v>
      </c>
      <c r="F645" s="180"/>
      <c r="G645" s="180"/>
      <c r="H645" s="125">
        <v>688000</v>
      </c>
      <c r="I645" s="955">
        <f>H645+50000</f>
        <v>738000</v>
      </c>
      <c r="J645" s="632" t="s">
        <v>1202</v>
      </c>
      <c r="K645" s="141"/>
    </row>
    <row r="646" spans="1:11" x14ac:dyDescent="0.2">
      <c r="A646" s="180"/>
      <c r="B646" s="180"/>
      <c r="C646" s="75" t="s">
        <v>2469</v>
      </c>
      <c r="D646" s="560" t="s">
        <v>32</v>
      </c>
      <c r="E646" s="831">
        <v>1778000</v>
      </c>
      <c r="F646" s="180"/>
      <c r="G646" s="180"/>
      <c r="H646" s="125">
        <v>758000</v>
      </c>
      <c r="I646" s="955">
        <f>H646+50000</f>
        <v>808000</v>
      </c>
      <c r="J646" s="632" t="s">
        <v>1204</v>
      </c>
      <c r="K646" s="141"/>
    </row>
    <row r="647" spans="1:11" x14ac:dyDescent="0.2">
      <c r="A647" s="180"/>
      <c r="B647" s="180"/>
      <c r="C647" s="75" t="s">
        <v>193</v>
      </c>
      <c r="D647" s="146"/>
      <c r="E647" s="831"/>
      <c r="F647" s="180"/>
      <c r="G647" s="180"/>
      <c r="H647" s="125"/>
      <c r="I647" s="180"/>
      <c r="J647" s="632" t="s">
        <v>1385</v>
      </c>
      <c r="K647" s="141"/>
    </row>
    <row r="648" spans="1:11" x14ac:dyDescent="0.2">
      <c r="A648" s="180"/>
      <c r="B648" s="180"/>
      <c r="C648" s="180"/>
      <c r="D648" s="146"/>
      <c r="E648" s="831"/>
      <c r="F648" s="180"/>
      <c r="G648" s="180"/>
      <c r="H648" s="125"/>
      <c r="I648" s="180"/>
      <c r="J648" s="960" t="s">
        <v>2486</v>
      </c>
      <c r="K648" s="141"/>
    </row>
    <row r="649" spans="1:11" x14ac:dyDescent="0.2">
      <c r="A649" s="180"/>
      <c r="B649" s="180"/>
      <c r="C649" s="180"/>
      <c r="D649" s="146"/>
      <c r="E649" s="831"/>
      <c r="F649" s="180"/>
      <c r="G649" s="180"/>
      <c r="H649" s="125"/>
      <c r="I649" s="180"/>
      <c r="J649" s="632" t="s">
        <v>2487</v>
      </c>
      <c r="K649" s="141"/>
    </row>
    <row r="650" spans="1:11" x14ac:dyDescent="0.2">
      <c r="A650" s="180"/>
      <c r="B650" s="180"/>
      <c r="C650" s="180"/>
      <c r="D650" s="146"/>
      <c r="E650" s="831"/>
      <c r="F650" s="180"/>
      <c r="G650" s="180"/>
      <c r="H650" s="125"/>
      <c r="I650" s="180"/>
      <c r="J650" s="632" t="s">
        <v>2488</v>
      </c>
      <c r="K650" s="141"/>
    </row>
    <row r="651" spans="1:11" x14ac:dyDescent="0.2">
      <c r="A651" s="180"/>
      <c r="B651" s="180"/>
      <c r="C651" s="180"/>
      <c r="D651" s="146"/>
      <c r="E651" s="831"/>
      <c r="F651" s="180"/>
      <c r="G651" s="180"/>
      <c r="H651" s="125"/>
      <c r="I651" s="180"/>
      <c r="J651" s="953" t="s">
        <v>2489</v>
      </c>
      <c r="K651" s="141"/>
    </row>
    <row r="652" spans="1:11" x14ac:dyDescent="0.2">
      <c r="A652" s="180"/>
      <c r="B652" s="180"/>
      <c r="C652" s="180"/>
      <c r="D652" s="146"/>
      <c r="E652" s="831"/>
      <c r="F652" s="180"/>
      <c r="G652" s="180"/>
      <c r="H652" s="125"/>
      <c r="I652" s="180"/>
      <c r="J652" s="735" t="s">
        <v>182</v>
      </c>
      <c r="K652" s="141"/>
    </row>
    <row r="653" spans="1:11" x14ac:dyDescent="0.2">
      <c r="A653" s="155"/>
      <c r="B653" s="155"/>
      <c r="C653" s="155"/>
      <c r="D653" s="149"/>
      <c r="E653" s="958"/>
      <c r="F653" s="155"/>
      <c r="G653" s="155"/>
      <c r="H653" s="131"/>
      <c r="I653" s="155"/>
      <c r="J653" s="809"/>
      <c r="K653" s="141"/>
    </row>
    <row r="654" spans="1:11" s="512" customFormat="1" ht="15" customHeight="1" x14ac:dyDescent="0.25">
      <c r="A654" s="560"/>
      <c r="B654" s="944"/>
      <c r="C654" s="539"/>
      <c r="D654" s="222"/>
      <c r="E654" s="618"/>
      <c r="F654" s="920"/>
      <c r="G654" s="920"/>
      <c r="H654" s="920"/>
      <c r="I654" s="920"/>
      <c r="J654" s="730"/>
      <c r="K654" s="853"/>
    </row>
    <row r="655" spans="1:11" s="512" customFormat="1" ht="15" customHeight="1" x14ac:dyDescent="0.25">
      <c r="A655" s="560"/>
      <c r="B655" s="944" t="s">
        <v>2490</v>
      </c>
      <c r="C655" s="539" t="s">
        <v>2491</v>
      </c>
      <c r="D655" s="416" t="s">
        <v>2492</v>
      </c>
      <c r="E655" s="618"/>
      <c r="F655" s="920"/>
      <c r="G655" s="920"/>
      <c r="H655" s="920">
        <v>360000</v>
      </c>
      <c r="I655" s="920">
        <v>360000</v>
      </c>
      <c r="J655" s="556" t="s">
        <v>732</v>
      </c>
      <c r="K655" s="853"/>
    </row>
    <row r="656" spans="1:11" s="512" customFormat="1" ht="15" customHeight="1" x14ac:dyDescent="0.25">
      <c r="A656" s="560"/>
      <c r="B656" s="944" t="s">
        <v>116</v>
      </c>
      <c r="C656" s="83" t="s">
        <v>2493</v>
      </c>
      <c r="D656" s="416" t="s">
        <v>2494</v>
      </c>
      <c r="E656" s="618"/>
      <c r="F656" s="920"/>
      <c r="G656" s="920"/>
      <c r="H656" s="920">
        <v>360000</v>
      </c>
      <c r="I656" s="920">
        <v>360000</v>
      </c>
      <c r="J656" s="556" t="s">
        <v>2495</v>
      </c>
      <c r="K656" s="853"/>
    </row>
    <row r="657" spans="1:11" s="512" customFormat="1" ht="15" customHeight="1" x14ac:dyDescent="0.25">
      <c r="A657" s="560"/>
      <c r="B657" s="944"/>
      <c r="C657" s="539"/>
      <c r="D657" s="222"/>
      <c r="E657" s="618"/>
      <c r="F657" s="920"/>
      <c r="G657" s="920"/>
      <c r="H657" s="920"/>
      <c r="I657" s="920"/>
      <c r="J657" s="556" t="s">
        <v>2496</v>
      </c>
      <c r="K657" s="853"/>
    </row>
    <row r="658" spans="1:11" s="512" customFormat="1" ht="15" customHeight="1" x14ac:dyDescent="0.25">
      <c r="A658" s="560"/>
      <c r="B658" s="944"/>
      <c r="C658" s="539"/>
      <c r="D658" s="222"/>
      <c r="E658" s="618"/>
      <c r="F658" s="920"/>
      <c r="G658" s="920"/>
      <c r="H658" s="920"/>
      <c r="I658" s="920"/>
      <c r="J658" s="556" t="s">
        <v>2497</v>
      </c>
      <c r="K658" s="853"/>
    </row>
    <row r="659" spans="1:11" s="512" customFormat="1" ht="15" customHeight="1" x14ac:dyDescent="0.25">
      <c r="A659" s="560"/>
      <c r="B659" s="944"/>
      <c r="C659" s="539"/>
      <c r="D659" s="222"/>
      <c r="E659" s="618"/>
      <c r="F659" s="920"/>
      <c r="G659" s="920"/>
      <c r="H659" s="920"/>
      <c r="I659" s="920"/>
      <c r="J659" s="556" t="s">
        <v>1486</v>
      </c>
      <c r="K659" s="853"/>
    </row>
    <row r="660" spans="1:11" s="512" customFormat="1" ht="15" customHeight="1" x14ac:dyDescent="0.25">
      <c r="A660" s="560"/>
      <c r="B660" s="944"/>
      <c r="C660" s="539"/>
      <c r="D660" s="222"/>
      <c r="E660" s="618"/>
      <c r="F660" s="920"/>
      <c r="G660" s="920"/>
      <c r="H660" s="920"/>
      <c r="I660" s="920"/>
      <c r="J660" s="556" t="s">
        <v>2498</v>
      </c>
      <c r="K660" s="853"/>
    </row>
    <row r="661" spans="1:11" s="512" customFormat="1" ht="15" customHeight="1" x14ac:dyDescent="0.25">
      <c r="A661" s="560"/>
      <c r="B661" s="944"/>
      <c r="C661" s="539"/>
      <c r="D661" s="222"/>
      <c r="E661" s="618"/>
      <c r="F661" s="920"/>
      <c r="G661" s="920"/>
      <c r="H661" s="920"/>
      <c r="I661" s="920"/>
      <c r="J661" s="556" t="s">
        <v>2499</v>
      </c>
      <c r="K661" s="853"/>
    </row>
    <row r="662" spans="1:11" s="512" customFormat="1" ht="15" customHeight="1" x14ac:dyDescent="0.25">
      <c r="A662" s="560"/>
      <c r="B662" s="944"/>
      <c r="C662" s="539"/>
      <c r="D662" s="222"/>
      <c r="E662" s="618"/>
      <c r="F662" s="920"/>
      <c r="G662" s="920"/>
      <c r="H662" s="920"/>
      <c r="I662" s="920"/>
      <c r="J662" s="730" t="s">
        <v>2500</v>
      </c>
      <c r="K662" s="853"/>
    </row>
    <row r="663" spans="1:11" s="512" customFormat="1" ht="15" customHeight="1" x14ac:dyDescent="0.25">
      <c r="A663" s="560"/>
      <c r="B663" s="944"/>
      <c r="C663" s="539"/>
      <c r="D663" s="222"/>
      <c r="E663" s="618"/>
      <c r="F663" s="920"/>
      <c r="G663" s="920"/>
      <c r="H663" s="920"/>
      <c r="I663" s="920"/>
      <c r="J663" s="421" t="s">
        <v>2501</v>
      </c>
      <c r="K663" s="853"/>
    </row>
    <row r="664" spans="1:11" x14ac:dyDescent="0.2">
      <c r="A664" s="155"/>
      <c r="B664" s="155"/>
      <c r="C664" s="155"/>
      <c r="D664" s="155"/>
      <c r="E664" s="155"/>
      <c r="F664" s="155"/>
      <c r="G664" s="155"/>
      <c r="H664" s="131"/>
      <c r="I664" s="155"/>
      <c r="J664" s="809"/>
      <c r="K664" s="141"/>
    </row>
    <row r="665" spans="1:11" s="512" customFormat="1" ht="15" customHeight="1" x14ac:dyDescent="0.25">
      <c r="A665" s="557"/>
      <c r="B665" s="727"/>
      <c r="C665" s="199"/>
      <c r="D665" s="554"/>
      <c r="E665" s="613"/>
      <c r="F665" s="936"/>
      <c r="G665" s="936"/>
      <c r="H665" s="936"/>
      <c r="I665" s="936"/>
      <c r="J665" s="923"/>
      <c r="K665" s="853"/>
    </row>
    <row r="666" spans="1:11" s="512" customFormat="1" ht="15" customHeight="1" x14ac:dyDescent="0.25">
      <c r="A666" s="560"/>
      <c r="B666" s="944" t="s">
        <v>2502</v>
      </c>
      <c r="C666" s="924" t="s">
        <v>2503</v>
      </c>
      <c r="D666" s="222" t="s">
        <v>30</v>
      </c>
      <c r="E666" s="618">
        <v>875000</v>
      </c>
      <c r="F666" s="920"/>
      <c r="G666" s="920"/>
      <c r="H666" s="885">
        <v>430000</v>
      </c>
      <c r="I666" s="885">
        <v>430000</v>
      </c>
      <c r="J666" s="556" t="s">
        <v>732</v>
      </c>
      <c r="K666" s="853"/>
    </row>
    <row r="667" spans="1:11" s="512" customFormat="1" ht="15" customHeight="1" x14ac:dyDescent="0.25">
      <c r="A667" s="560"/>
      <c r="B667" s="944" t="s">
        <v>116</v>
      </c>
      <c r="C667" s="924" t="s">
        <v>2504</v>
      </c>
      <c r="D667" s="222" t="s">
        <v>85</v>
      </c>
      <c r="E667" s="618">
        <v>1375000</v>
      </c>
      <c r="F667" s="920"/>
      <c r="G667" s="920"/>
      <c r="H667" s="885">
        <v>650000</v>
      </c>
      <c r="I667" s="885">
        <v>650000</v>
      </c>
      <c r="J667" s="556" t="s">
        <v>736</v>
      </c>
      <c r="K667" s="853"/>
    </row>
    <row r="668" spans="1:11" s="512" customFormat="1" ht="15" customHeight="1" x14ac:dyDescent="0.25">
      <c r="A668" s="560"/>
      <c r="B668" s="944"/>
      <c r="C668" s="938" t="s">
        <v>2658</v>
      </c>
      <c r="D668" s="222"/>
      <c r="E668" s="618"/>
      <c r="F668" s="920"/>
      <c r="G668" s="920"/>
      <c r="H668" s="920"/>
      <c r="I668" s="920"/>
      <c r="J668" s="556" t="s">
        <v>738</v>
      </c>
      <c r="K668" s="853"/>
    </row>
    <row r="669" spans="1:11" s="512" customFormat="1" ht="15" customHeight="1" x14ac:dyDescent="0.25">
      <c r="A669" s="560"/>
      <c r="B669" s="944"/>
      <c r="C669" s="938" t="s">
        <v>2659</v>
      </c>
      <c r="D669" s="222"/>
      <c r="E669" s="618"/>
      <c r="F669" s="920"/>
      <c r="G669" s="920"/>
      <c r="H669" s="920"/>
      <c r="I669" s="920"/>
      <c r="J669" s="556" t="s">
        <v>1486</v>
      </c>
      <c r="K669" s="853"/>
    </row>
    <row r="670" spans="1:11" s="512" customFormat="1" ht="15" customHeight="1" x14ac:dyDescent="0.25">
      <c r="A670" s="560"/>
      <c r="B670" s="944"/>
      <c r="C670" s="925" t="s">
        <v>2505</v>
      </c>
      <c r="D670" s="222"/>
      <c r="E670" s="618"/>
      <c r="F670" s="920"/>
      <c r="G670" s="920"/>
      <c r="H670" s="920"/>
      <c r="I670" s="920"/>
      <c r="J670" s="556" t="s">
        <v>1487</v>
      </c>
      <c r="K670" s="853"/>
    </row>
    <row r="671" spans="1:11" s="512" customFormat="1" ht="15" customHeight="1" x14ac:dyDescent="0.25">
      <c r="A671" s="560"/>
      <c r="B671" s="944"/>
      <c r="C671" s="925" t="s">
        <v>2506</v>
      </c>
      <c r="D671" s="222"/>
      <c r="E671" s="618"/>
      <c r="F671" s="920"/>
      <c r="G671" s="920"/>
      <c r="H671" s="920"/>
      <c r="I671" s="920"/>
      <c r="J671" s="730" t="s">
        <v>1488</v>
      </c>
      <c r="K671" s="853"/>
    </row>
    <row r="672" spans="1:11" s="512" customFormat="1" ht="15" customHeight="1" x14ac:dyDescent="0.25">
      <c r="A672" s="560"/>
      <c r="B672" s="944"/>
      <c r="C672" s="539"/>
      <c r="D672" s="222"/>
      <c r="E672" s="618"/>
      <c r="F672" s="920"/>
      <c r="G672" s="920"/>
      <c r="H672" s="920"/>
      <c r="I672" s="920"/>
      <c r="J672" s="800" t="s">
        <v>1489</v>
      </c>
      <c r="K672" s="853"/>
    </row>
    <row r="673" spans="1:11" s="512" customFormat="1" ht="15" customHeight="1" x14ac:dyDescent="0.25">
      <c r="A673" s="561"/>
      <c r="B673" s="945"/>
      <c r="C673" s="563"/>
      <c r="D673" s="226"/>
      <c r="E673" s="748"/>
      <c r="F673" s="937"/>
      <c r="G673" s="937"/>
      <c r="H673" s="937"/>
      <c r="I673" s="937"/>
      <c r="J673" s="922"/>
      <c r="K673" s="853"/>
    </row>
    <row r="674" spans="1:11" s="512" customFormat="1" ht="15" customHeight="1" x14ac:dyDescent="0.25">
      <c r="A674" s="557"/>
      <c r="B674" s="946"/>
      <c r="C674" s="558"/>
      <c r="D674" s="554"/>
      <c r="E674" s="613"/>
      <c r="F674" s="936"/>
      <c r="G674" s="936"/>
      <c r="H674" s="936"/>
      <c r="I674" s="936"/>
      <c r="J674" s="923"/>
      <c r="K674" s="853"/>
    </row>
    <row r="675" spans="1:11" s="512" customFormat="1" ht="15" customHeight="1" x14ac:dyDescent="0.25">
      <c r="A675" s="560"/>
      <c r="B675" s="944" t="s">
        <v>2507</v>
      </c>
      <c r="C675" s="539" t="s">
        <v>2508</v>
      </c>
      <c r="D675" s="222" t="s">
        <v>30</v>
      </c>
      <c r="E675" s="618">
        <v>875000</v>
      </c>
      <c r="F675" s="920"/>
      <c r="G675" s="920"/>
      <c r="H675" s="885">
        <v>430000</v>
      </c>
      <c r="I675" s="885">
        <v>430000</v>
      </c>
      <c r="J675" s="556" t="s">
        <v>732</v>
      </c>
      <c r="K675" s="853"/>
    </row>
    <row r="676" spans="1:11" s="512" customFormat="1" ht="15" customHeight="1" x14ac:dyDescent="0.25">
      <c r="A676" s="560"/>
      <c r="B676" s="944" t="s">
        <v>116</v>
      </c>
      <c r="C676" s="539" t="s">
        <v>2509</v>
      </c>
      <c r="D676" s="222" t="s">
        <v>85</v>
      </c>
      <c r="E676" s="618">
        <v>1375000</v>
      </c>
      <c r="F676" s="920"/>
      <c r="G676" s="920"/>
      <c r="H676" s="885">
        <v>650000</v>
      </c>
      <c r="I676" s="885">
        <v>650000</v>
      </c>
      <c r="J676" s="556" t="s">
        <v>736</v>
      </c>
      <c r="K676" s="853"/>
    </row>
    <row r="677" spans="1:11" s="512" customFormat="1" ht="15" customHeight="1" x14ac:dyDescent="0.25">
      <c r="A677" s="560"/>
      <c r="B677" s="944"/>
      <c r="C677" s="539"/>
      <c r="D677" s="222"/>
      <c r="E677" s="618"/>
      <c r="F677" s="920"/>
      <c r="G677" s="920"/>
      <c r="H677" s="920"/>
      <c r="I677" s="920"/>
      <c r="J677" s="556" t="s">
        <v>738</v>
      </c>
      <c r="K677" s="853"/>
    </row>
    <row r="678" spans="1:11" s="512" customFormat="1" ht="15" customHeight="1" x14ac:dyDescent="0.25">
      <c r="A678" s="560"/>
      <c r="B678" s="944" t="s">
        <v>2510</v>
      </c>
      <c r="C678" s="539" t="s">
        <v>2511</v>
      </c>
      <c r="D678" s="222" t="s">
        <v>30</v>
      </c>
      <c r="E678" s="618">
        <v>875000</v>
      </c>
      <c r="F678" s="920"/>
      <c r="G678" s="920"/>
      <c r="H678" s="885">
        <v>430000</v>
      </c>
      <c r="I678" s="885">
        <v>430000</v>
      </c>
      <c r="J678" s="556" t="s">
        <v>1486</v>
      </c>
      <c r="K678" s="853"/>
    </row>
    <row r="679" spans="1:11" s="512" customFormat="1" ht="15" customHeight="1" x14ac:dyDescent="0.25">
      <c r="A679" s="560"/>
      <c r="B679" s="944" t="s">
        <v>116</v>
      </c>
      <c r="C679" s="539" t="s">
        <v>2512</v>
      </c>
      <c r="D679" s="222"/>
      <c r="E679" s="618"/>
      <c r="F679" s="920"/>
      <c r="G679" s="920"/>
      <c r="H679" s="885"/>
      <c r="I679" s="885"/>
      <c r="J679" s="556" t="s">
        <v>1487</v>
      </c>
      <c r="K679" s="853"/>
    </row>
    <row r="680" spans="1:11" s="512" customFormat="1" ht="15" customHeight="1" x14ac:dyDescent="0.25">
      <c r="A680" s="560"/>
      <c r="B680" s="944"/>
      <c r="C680" s="539"/>
      <c r="D680" s="222"/>
      <c r="E680" s="618"/>
      <c r="F680" s="920"/>
      <c r="G680" s="920"/>
      <c r="H680" s="920"/>
      <c r="I680" s="920"/>
      <c r="J680" s="730" t="s">
        <v>1488</v>
      </c>
      <c r="K680" s="853"/>
    </row>
    <row r="681" spans="1:11" s="512" customFormat="1" ht="15" customHeight="1" x14ac:dyDescent="0.25">
      <c r="A681" s="560"/>
      <c r="B681" s="944" t="s">
        <v>2513</v>
      </c>
      <c r="C681" s="539" t="s">
        <v>2514</v>
      </c>
      <c r="D681" s="222" t="s">
        <v>30</v>
      </c>
      <c r="E681" s="618">
        <v>875000</v>
      </c>
      <c r="F681" s="920"/>
      <c r="G681" s="920"/>
      <c r="H681" s="885">
        <v>430000</v>
      </c>
      <c r="I681" s="885">
        <v>430000</v>
      </c>
      <c r="J681" s="800" t="s">
        <v>1489</v>
      </c>
      <c r="K681" s="853"/>
    </row>
    <row r="682" spans="1:11" s="512" customFormat="1" ht="15" customHeight="1" x14ac:dyDescent="0.25">
      <c r="A682" s="560"/>
      <c r="B682" s="944" t="s">
        <v>116</v>
      </c>
      <c r="C682" s="539" t="s">
        <v>2515</v>
      </c>
      <c r="D682" s="222"/>
      <c r="E682" s="618"/>
      <c r="F682" s="920"/>
      <c r="G682" s="920"/>
      <c r="H682" s="885"/>
      <c r="I682" s="885"/>
      <c r="J682" s="800"/>
      <c r="K682" s="853"/>
    </row>
    <row r="683" spans="1:11" s="512" customFormat="1" ht="15" customHeight="1" x14ac:dyDescent="0.25">
      <c r="A683" s="560"/>
      <c r="B683" s="944"/>
      <c r="C683" s="539"/>
      <c r="D683" s="222"/>
      <c r="E683" s="618"/>
      <c r="F683" s="920"/>
      <c r="G683" s="920"/>
      <c r="H683" s="920"/>
      <c r="I683" s="920"/>
      <c r="J683" s="800"/>
      <c r="K683" s="853"/>
    </row>
    <row r="684" spans="1:11" s="512" customFormat="1" ht="15" customHeight="1" x14ac:dyDescent="0.25">
      <c r="A684" s="560"/>
      <c r="B684" s="944" t="s">
        <v>2516</v>
      </c>
      <c r="C684" s="539" t="s">
        <v>2517</v>
      </c>
      <c r="D684" s="222" t="s">
        <v>30</v>
      </c>
      <c r="E684" s="618">
        <v>875000</v>
      </c>
      <c r="F684" s="920"/>
      <c r="G684" s="920"/>
      <c r="H684" s="885">
        <v>430000</v>
      </c>
      <c r="I684" s="885">
        <v>430000</v>
      </c>
      <c r="J684" s="556"/>
      <c r="K684" s="853"/>
    </row>
    <row r="685" spans="1:11" s="512" customFormat="1" ht="15" customHeight="1" x14ac:dyDescent="0.25">
      <c r="A685" s="560"/>
      <c r="B685" s="944" t="s">
        <v>116</v>
      </c>
      <c r="C685" s="539"/>
      <c r="D685" s="222"/>
      <c r="E685" s="618"/>
      <c r="F685" s="920"/>
      <c r="G685" s="920"/>
      <c r="H685" s="885"/>
      <c r="I685" s="885"/>
      <c r="J685" s="556"/>
      <c r="K685" s="853"/>
    </row>
    <row r="686" spans="1:11" s="512" customFormat="1" ht="15" customHeight="1" x14ac:dyDescent="0.25">
      <c r="A686" s="560"/>
      <c r="B686" s="944"/>
      <c r="C686" s="539"/>
      <c r="D686" s="222"/>
      <c r="E686" s="618"/>
      <c r="F686" s="920"/>
      <c r="G686" s="920"/>
      <c r="H686" s="920"/>
      <c r="I686" s="920"/>
      <c r="J686" s="556"/>
      <c r="K686" s="853"/>
    </row>
    <row r="687" spans="1:11" s="512" customFormat="1" ht="15" customHeight="1" x14ac:dyDescent="0.25">
      <c r="A687" s="560"/>
      <c r="B687" s="944" t="s">
        <v>2518</v>
      </c>
      <c r="C687" s="539" t="s">
        <v>2519</v>
      </c>
      <c r="D687" s="222" t="s">
        <v>30</v>
      </c>
      <c r="E687" s="618">
        <v>875000</v>
      </c>
      <c r="F687" s="920"/>
      <c r="G687" s="920"/>
      <c r="H687" s="885">
        <v>430000</v>
      </c>
      <c r="I687" s="885">
        <v>430000</v>
      </c>
      <c r="J687" s="556"/>
      <c r="K687" s="853"/>
    </row>
    <row r="688" spans="1:11" s="512" customFormat="1" ht="15" customHeight="1" x14ac:dyDescent="0.25">
      <c r="A688" s="560"/>
      <c r="B688" s="944" t="s">
        <v>116</v>
      </c>
      <c r="C688" s="539" t="s">
        <v>2520</v>
      </c>
      <c r="D688" s="222" t="s">
        <v>376</v>
      </c>
      <c r="E688" s="618">
        <v>1375000</v>
      </c>
      <c r="F688" s="920"/>
      <c r="G688" s="920"/>
      <c r="H688" s="885">
        <v>650000</v>
      </c>
      <c r="I688" s="885">
        <v>650000</v>
      </c>
      <c r="J688" s="556"/>
      <c r="K688" s="853"/>
    </row>
    <row r="689" spans="1:11" s="512" customFormat="1" ht="15" customHeight="1" x14ac:dyDescent="0.25">
      <c r="A689" s="561"/>
      <c r="B689" s="945"/>
      <c r="C689" s="563"/>
      <c r="D689" s="226"/>
      <c r="E689" s="748"/>
      <c r="F689" s="937"/>
      <c r="G689" s="937"/>
      <c r="H689" s="937"/>
      <c r="I689" s="937"/>
      <c r="J689" s="929"/>
      <c r="K689" s="853"/>
    </row>
    <row r="690" spans="1:11" s="512" customFormat="1" ht="15" customHeight="1" x14ac:dyDescent="0.25">
      <c r="A690" s="561"/>
      <c r="B690" s="739"/>
      <c r="C690" s="563"/>
      <c r="D690" s="563"/>
      <c r="E690" s="748"/>
      <c r="F690" s="93"/>
      <c r="G690" s="93"/>
      <c r="H690" s="93"/>
      <c r="I690" s="93"/>
      <c r="J690" s="871"/>
      <c r="K690" s="853"/>
    </row>
    <row r="691" spans="1:11" s="512" customFormat="1" ht="15" customHeight="1" x14ac:dyDescent="0.2">
      <c r="A691" s="752"/>
      <c r="B691" s="753" t="s">
        <v>2521</v>
      </c>
      <c r="C691" s="268"/>
      <c r="D691" s="755"/>
      <c r="E691" s="608"/>
      <c r="F691" s="271"/>
      <c r="G691" s="271"/>
      <c r="H691" s="271"/>
      <c r="I691" s="271"/>
      <c r="J691" s="611"/>
      <c r="K691" s="853"/>
    </row>
    <row r="692" spans="1:11" s="512" customFormat="1" ht="15" customHeight="1" x14ac:dyDescent="0.25">
      <c r="A692" s="557"/>
      <c r="B692" s="727"/>
      <c r="C692" s="199"/>
      <c r="D692" s="558"/>
      <c r="E692" s="939"/>
      <c r="F692" s="939"/>
      <c r="G692" s="939"/>
      <c r="H692" s="939"/>
      <c r="I692" s="939"/>
      <c r="J692" s="559"/>
      <c r="K692" s="853"/>
    </row>
    <row r="693" spans="1:11" s="512" customFormat="1" ht="15" customHeight="1" x14ac:dyDescent="0.25">
      <c r="A693" s="560"/>
      <c r="B693" s="728" t="s">
        <v>2522</v>
      </c>
      <c r="C693" s="216" t="s">
        <v>2523</v>
      </c>
      <c r="D693" s="846" t="s">
        <v>2524</v>
      </c>
      <c r="E693" s="617"/>
      <c r="F693" s="617"/>
      <c r="G693" s="617"/>
      <c r="H693" s="617"/>
      <c r="I693" s="617"/>
      <c r="J693" s="556" t="s">
        <v>2525</v>
      </c>
      <c r="K693" s="853"/>
    </row>
    <row r="694" spans="1:11" s="512" customFormat="1" ht="15" customHeight="1" x14ac:dyDescent="0.25">
      <c r="A694" s="560"/>
      <c r="B694" s="728" t="s">
        <v>66</v>
      </c>
      <c r="C694" s="216" t="s">
        <v>2526</v>
      </c>
      <c r="D694" s="222" t="s">
        <v>14</v>
      </c>
      <c r="E694" s="618">
        <v>800000</v>
      </c>
      <c r="F694" s="617"/>
      <c r="G694" s="617"/>
      <c r="H694" s="961">
        <v>470000</v>
      </c>
      <c r="I694" s="961">
        <v>470000</v>
      </c>
      <c r="J694" s="556" t="s">
        <v>2527</v>
      </c>
      <c r="K694" s="853"/>
    </row>
    <row r="695" spans="1:11" s="512" customFormat="1" ht="15" customHeight="1" x14ac:dyDescent="0.25">
      <c r="A695" s="560"/>
      <c r="B695" s="728"/>
      <c r="C695" s="83" t="s">
        <v>2528</v>
      </c>
      <c r="D695" s="222" t="s">
        <v>225</v>
      </c>
      <c r="E695" s="618">
        <v>950000</v>
      </c>
      <c r="F695" s="617"/>
      <c r="G695" s="617"/>
      <c r="H695" s="961">
        <v>555000</v>
      </c>
      <c r="I695" s="961">
        <v>555000</v>
      </c>
      <c r="J695" s="556" t="s">
        <v>2529</v>
      </c>
      <c r="K695" s="853"/>
    </row>
    <row r="696" spans="1:11" s="512" customFormat="1" ht="15" customHeight="1" x14ac:dyDescent="0.25">
      <c r="A696" s="560"/>
      <c r="B696" s="728"/>
      <c r="C696" s="216" t="s">
        <v>2530</v>
      </c>
      <c r="D696" s="560" t="s">
        <v>29</v>
      </c>
      <c r="E696" s="618">
        <v>250000</v>
      </c>
      <c r="F696" s="168"/>
      <c r="G696" s="168"/>
      <c r="H696" s="961">
        <v>250000</v>
      </c>
      <c r="I696" s="961">
        <v>250000</v>
      </c>
      <c r="J696" s="556" t="s">
        <v>2531</v>
      </c>
      <c r="K696" s="853"/>
    </row>
    <row r="697" spans="1:11" s="512" customFormat="1" ht="15" customHeight="1" x14ac:dyDescent="0.25">
      <c r="A697" s="560"/>
      <c r="B697" s="728"/>
      <c r="C697" s="216" t="s">
        <v>2532</v>
      </c>
      <c r="D697" s="846" t="s">
        <v>2533</v>
      </c>
      <c r="E697" s="618"/>
      <c r="F697" s="617"/>
      <c r="G697" s="617"/>
      <c r="H697" s="617"/>
      <c r="I697" s="617"/>
      <c r="J697" s="556" t="s">
        <v>2534</v>
      </c>
      <c r="K697" s="853"/>
    </row>
    <row r="698" spans="1:11" s="512" customFormat="1" ht="15" customHeight="1" x14ac:dyDescent="0.25">
      <c r="A698" s="560"/>
      <c r="B698" s="728"/>
      <c r="C698" s="83" t="s">
        <v>2535</v>
      </c>
      <c r="D698" s="560" t="s">
        <v>1381</v>
      </c>
      <c r="E698" s="618">
        <v>1250000</v>
      </c>
      <c r="F698" s="617"/>
      <c r="G698" s="617"/>
      <c r="H698" s="617">
        <v>900000</v>
      </c>
      <c r="I698" s="617">
        <v>900000</v>
      </c>
      <c r="J698" s="556" t="s">
        <v>2536</v>
      </c>
      <c r="K698" s="853"/>
    </row>
    <row r="699" spans="1:11" s="512" customFormat="1" ht="15" customHeight="1" x14ac:dyDescent="0.25">
      <c r="A699" s="560"/>
      <c r="B699" s="728"/>
      <c r="D699" s="560" t="s">
        <v>32</v>
      </c>
      <c r="E699" s="618">
        <v>1750000</v>
      </c>
      <c r="F699" s="617"/>
      <c r="G699" s="617"/>
      <c r="H699" s="617">
        <v>1250000</v>
      </c>
      <c r="I699" s="617">
        <v>1250000</v>
      </c>
      <c r="J699" s="556" t="s">
        <v>2537</v>
      </c>
      <c r="K699" s="853"/>
    </row>
    <row r="700" spans="1:11" s="512" customFormat="1" ht="15" customHeight="1" x14ac:dyDescent="0.25">
      <c r="A700" s="560"/>
      <c r="B700" s="728"/>
      <c r="D700" s="560" t="s">
        <v>74</v>
      </c>
      <c r="E700" s="618">
        <v>2200000</v>
      </c>
      <c r="F700" s="617"/>
      <c r="G700" s="617"/>
      <c r="H700" s="617">
        <v>1540000</v>
      </c>
      <c r="I700" s="617">
        <v>1540000</v>
      </c>
      <c r="J700" s="556" t="s">
        <v>2538</v>
      </c>
      <c r="K700" s="853"/>
    </row>
    <row r="701" spans="1:11" s="512" customFormat="1" ht="15" customHeight="1" x14ac:dyDescent="0.25">
      <c r="A701" s="560"/>
      <c r="B701" s="728"/>
      <c r="D701" s="560" t="s">
        <v>2293</v>
      </c>
      <c r="E701" s="618">
        <v>2600000</v>
      </c>
      <c r="F701" s="617"/>
      <c r="G701" s="617"/>
      <c r="H701" s="617">
        <v>1820000</v>
      </c>
      <c r="I701" s="617">
        <v>1820000</v>
      </c>
      <c r="J701" s="556" t="s">
        <v>2539</v>
      </c>
      <c r="K701" s="853"/>
    </row>
    <row r="702" spans="1:11" s="512" customFormat="1" ht="15" customHeight="1" x14ac:dyDescent="0.25">
      <c r="A702" s="560"/>
      <c r="B702" s="728"/>
      <c r="C702" s="22"/>
      <c r="D702" s="560"/>
      <c r="E702" s="618"/>
      <c r="F702" s="617"/>
      <c r="G702" s="617"/>
      <c r="H702" s="617"/>
      <c r="I702" s="617"/>
      <c r="J702" s="556" t="s">
        <v>2540</v>
      </c>
      <c r="K702" s="853"/>
    </row>
    <row r="703" spans="1:11" s="512" customFormat="1" ht="15" customHeight="1" x14ac:dyDescent="0.25">
      <c r="A703" s="560"/>
      <c r="B703" s="728"/>
      <c r="C703" s="22"/>
      <c r="D703" s="560" t="s">
        <v>2541</v>
      </c>
      <c r="E703" s="617"/>
      <c r="F703" s="617"/>
      <c r="G703" s="617"/>
      <c r="H703" s="617">
        <v>135000</v>
      </c>
      <c r="I703" s="617">
        <v>135000</v>
      </c>
      <c r="J703" s="556" t="s">
        <v>2542</v>
      </c>
      <c r="K703" s="853"/>
    </row>
    <row r="704" spans="1:11" s="512" customFormat="1" ht="15" customHeight="1" x14ac:dyDescent="0.25">
      <c r="A704" s="560"/>
      <c r="B704" s="728"/>
      <c r="C704" s="22"/>
      <c r="D704" s="560"/>
      <c r="E704" s="617"/>
      <c r="F704" s="617"/>
      <c r="G704" s="617"/>
      <c r="H704" s="617"/>
      <c r="I704" s="617"/>
      <c r="J704" s="556" t="s">
        <v>2543</v>
      </c>
      <c r="K704" s="853"/>
    </row>
    <row r="705" spans="1:11" s="512" customFormat="1" ht="15" customHeight="1" x14ac:dyDescent="0.25">
      <c r="A705" s="560"/>
      <c r="B705" s="728"/>
      <c r="C705" s="22"/>
      <c r="D705" s="560"/>
      <c r="E705" s="617"/>
      <c r="F705" s="617"/>
      <c r="G705" s="617"/>
      <c r="H705" s="617"/>
      <c r="I705" s="617"/>
      <c r="J705" s="556" t="s">
        <v>2544</v>
      </c>
      <c r="K705" s="853"/>
    </row>
    <row r="706" spans="1:11" s="512" customFormat="1" ht="15" customHeight="1" x14ac:dyDescent="0.25">
      <c r="A706" s="560"/>
      <c r="B706" s="728"/>
      <c r="C706" s="22"/>
      <c r="D706" s="560"/>
      <c r="E706" s="617"/>
      <c r="F706" s="617"/>
      <c r="G706" s="617"/>
      <c r="H706" s="617"/>
      <c r="I706" s="617"/>
      <c r="J706" s="556" t="s">
        <v>2545</v>
      </c>
      <c r="K706" s="853"/>
    </row>
    <row r="707" spans="1:11" s="512" customFormat="1" ht="15" customHeight="1" x14ac:dyDescent="0.25">
      <c r="A707" s="560"/>
      <c r="B707" s="728"/>
      <c r="C707" s="22"/>
      <c r="D707" s="560"/>
      <c r="E707" s="617"/>
      <c r="F707" s="617"/>
      <c r="G707" s="617"/>
      <c r="H707" s="617"/>
      <c r="I707" s="617"/>
      <c r="J707" s="556" t="s">
        <v>2546</v>
      </c>
      <c r="K707" s="853"/>
    </row>
    <row r="708" spans="1:11" s="512" customFormat="1" ht="15" customHeight="1" x14ac:dyDescent="0.25">
      <c r="A708" s="560"/>
      <c r="B708" s="728"/>
      <c r="C708" s="22"/>
      <c r="D708" s="560"/>
      <c r="E708" s="617"/>
      <c r="F708" s="617"/>
      <c r="G708" s="617"/>
      <c r="H708" s="617"/>
      <c r="I708" s="617"/>
      <c r="J708" s="556" t="s">
        <v>2547</v>
      </c>
      <c r="K708" s="853"/>
    </row>
    <row r="709" spans="1:11" s="512" customFormat="1" ht="15" customHeight="1" x14ac:dyDescent="0.25">
      <c r="A709" s="560"/>
      <c r="B709" s="728"/>
      <c r="C709" s="22"/>
      <c r="D709" s="560"/>
      <c r="E709" s="617"/>
      <c r="F709" s="617"/>
      <c r="G709" s="617"/>
      <c r="H709" s="617"/>
      <c r="I709" s="617"/>
      <c r="J709" s="556" t="s">
        <v>2548</v>
      </c>
      <c r="K709" s="853"/>
    </row>
    <row r="710" spans="1:11" s="512" customFormat="1" ht="15" customHeight="1" x14ac:dyDescent="0.25">
      <c r="A710" s="560"/>
      <c r="B710" s="728"/>
      <c r="C710" s="22"/>
      <c r="D710" s="560"/>
      <c r="E710" s="617"/>
      <c r="F710" s="617"/>
      <c r="G710" s="617"/>
      <c r="H710" s="617"/>
      <c r="I710" s="617"/>
      <c r="J710" s="556" t="s">
        <v>2549</v>
      </c>
      <c r="K710" s="853"/>
    </row>
    <row r="711" spans="1:11" s="512" customFormat="1" ht="15" customHeight="1" x14ac:dyDescent="0.25">
      <c r="A711" s="560"/>
      <c r="B711" s="728"/>
      <c r="C711" s="22"/>
      <c r="D711" s="560"/>
      <c r="E711" s="617"/>
      <c r="F711" s="617"/>
      <c r="G711" s="617"/>
      <c r="H711" s="617"/>
      <c r="I711" s="617"/>
      <c r="J711" s="730" t="s">
        <v>2550</v>
      </c>
      <c r="K711" s="853"/>
    </row>
    <row r="712" spans="1:11" s="512" customFormat="1" ht="15" customHeight="1" x14ac:dyDescent="0.25">
      <c r="A712" s="561"/>
      <c r="B712" s="739"/>
      <c r="C712" s="64"/>
      <c r="D712" s="561"/>
      <c r="E712" s="940"/>
      <c r="F712" s="940"/>
      <c r="G712" s="940"/>
      <c r="H712" s="940"/>
      <c r="I712" s="940"/>
      <c r="J712" s="565"/>
      <c r="K712" s="853"/>
    </row>
    <row r="713" spans="1:11" s="512" customFormat="1" ht="15" customHeight="1" x14ac:dyDescent="0.25">
      <c r="A713" s="557"/>
      <c r="B713" s="727"/>
      <c r="C713" s="199"/>
      <c r="D713" s="557"/>
      <c r="E713" s="939"/>
      <c r="F713" s="939"/>
      <c r="G713" s="939"/>
      <c r="H713" s="939"/>
      <c r="I713" s="939"/>
      <c r="J713" s="559"/>
      <c r="K713" s="853"/>
    </row>
    <row r="714" spans="1:11" s="512" customFormat="1" ht="15" customHeight="1" x14ac:dyDescent="0.25">
      <c r="A714" s="560"/>
      <c r="B714" s="728" t="s">
        <v>2551</v>
      </c>
      <c r="C714" s="216" t="s">
        <v>2552</v>
      </c>
      <c r="D714" s="560" t="s">
        <v>65</v>
      </c>
      <c r="E714" s="618">
        <v>310000</v>
      </c>
      <c r="F714" s="556"/>
      <c r="G714" s="617"/>
      <c r="H714" s="617">
        <v>263500</v>
      </c>
      <c r="I714" s="617">
        <v>263500</v>
      </c>
      <c r="J714" s="556" t="s">
        <v>2396</v>
      </c>
      <c r="K714" s="853"/>
    </row>
    <row r="715" spans="1:11" s="512" customFormat="1" ht="15" customHeight="1" x14ac:dyDescent="0.25">
      <c r="A715" s="560"/>
      <c r="B715" s="728" t="s">
        <v>66</v>
      </c>
      <c r="C715" s="543" t="s">
        <v>2553</v>
      </c>
      <c r="D715" s="560" t="s">
        <v>2554</v>
      </c>
      <c r="E715" s="618">
        <v>360000</v>
      </c>
      <c r="F715" s="556"/>
      <c r="G715" s="617"/>
      <c r="H715" s="617">
        <v>306000</v>
      </c>
      <c r="I715" s="617">
        <v>306000</v>
      </c>
      <c r="J715" s="556" t="s">
        <v>2555</v>
      </c>
      <c r="K715" s="853"/>
    </row>
    <row r="716" spans="1:11" s="512" customFormat="1" ht="15" customHeight="1" x14ac:dyDescent="0.25">
      <c r="A716" s="560"/>
      <c r="B716" s="728"/>
      <c r="C716" s="216" t="s">
        <v>2556</v>
      </c>
      <c r="D716" s="560" t="s">
        <v>14</v>
      </c>
      <c r="E716" s="618">
        <v>490000</v>
      </c>
      <c r="F716" s="556"/>
      <c r="G716" s="617"/>
      <c r="H716" s="617">
        <v>416500</v>
      </c>
      <c r="I716" s="617">
        <v>416500</v>
      </c>
      <c r="J716" s="556" t="s">
        <v>2557</v>
      </c>
      <c r="K716" s="853"/>
    </row>
    <row r="717" spans="1:11" s="512" customFormat="1" ht="15" customHeight="1" x14ac:dyDescent="0.25">
      <c r="A717" s="560"/>
      <c r="B717" s="728"/>
      <c r="C717" s="216"/>
      <c r="D717" s="560" t="s">
        <v>2558</v>
      </c>
      <c r="E717" s="618">
        <v>580000</v>
      </c>
      <c r="F717" s="556"/>
      <c r="G717" s="617"/>
      <c r="H717" s="617">
        <v>493000</v>
      </c>
      <c r="I717" s="617">
        <v>493000</v>
      </c>
      <c r="J717" s="556" t="s">
        <v>2559</v>
      </c>
      <c r="K717" s="853"/>
    </row>
    <row r="718" spans="1:11" s="512" customFormat="1" ht="15" customHeight="1" x14ac:dyDescent="0.25">
      <c r="A718" s="560"/>
      <c r="B718" s="728"/>
      <c r="C718" s="83" t="s">
        <v>2560</v>
      </c>
      <c r="D718" s="835" t="s">
        <v>2561</v>
      </c>
      <c r="E718" s="618">
        <v>590000</v>
      </c>
      <c r="F718" s="556"/>
      <c r="G718" s="617"/>
      <c r="H718" s="617">
        <v>501500</v>
      </c>
      <c r="I718" s="617">
        <v>501500</v>
      </c>
      <c r="J718" s="730" t="s">
        <v>2562</v>
      </c>
      <c r="K718" s="853"/>
    </row>
    <row r="719" spans="1:11" s="512" customFormat="1" ht="15" customHeight="1" x14ac:dyDescent="0.25">
      <c r="A719" s="560"/>
      <c r="B719" s="728"/>
      <c r="C719" s="556" t="s">
        <v>2563</v>
      </c>
      <c r="D719" s="560" t="s">
        <v>18</v>
      </c>
      <c r="E719" s="618">
        <v>660000</v>
      </c>
      <c r="F719" s="556"/>
      <c r="G719" s="617"/>
      <c r="H719" s="617">
        <v>528000</v>
      </c>
      <c r="I719" s="617">
        <v>528000</v>
      </c>
      <c r="J719" s="556"/>
      <c r="K719" s="853"/>
    </row>
    <row r="720" spans="1:11" s="512" customFormat="1" ht="15" customHeight="1" x14ac:dyDescent="0.25">
      <c r="A720" s="560"/>
      <c r="B720" s="728"/>
      <c r="C720" s="83" t="s">
        <v>2564</v>
      </c>
      <c r="D720" s="835" t="s">
        <v>2565</v>
      </c>
      <c r="E720" s="618">
        <v>790000</v>
      </c>
      <c r="F720" s="556"/>
      <c r="G720" s="617"/>
      <c r="H720" s="617">
        <v>632500</v>
      </c>
      <c r="I720" s="617">
        <v>632500</v>
      </c>
      <c r="J720" s="556"/>
      <c r="K720" s="853"/>
    </row>
    <row r="721" spans="1:11" s="512" customFormat="1" ht="15" customHeight="1" x14ac:dyDescent="0.25">
      <c r="A721" s="560"/>
      <c r="B721" s="728"/>
      <c r="C721" s="22"/>
      <c r="D721" s="560" t="s">
        <v>149</v>
      </c>
      <c r="E721" s="618">
        <v>1300000</v>
      </c>
      <c r="F721" s="556"/>
      <c r="G721" s="556"/>
      <c r="H721" s="617">
        <v>1000000</v>
      </c>
      <c r="I721" s="617">
        <v>1000000</v>
      </c>
      <c r="J721" s="556"/>
      <c r="K721" s="853"/>
    </row>
    <row r="722" spans="1:11" s="512" customFormat="1" ht="15" customHeight="1" x14ac:dyDescent="0.25">
      <c r="A722" s="560"/>
      <c r="B722" s="728"/>
      <c r="C722" s="22"/>
      <c r="D722" s="560" t="s">
        <v>29</v>
      </c>
      <c r="E722" s="618">
        <v>125000</v>
      </c>
      <c r="F722" s="617"/>
      <c r="G722" s="617"/>
      <c r="H722" s="617">
        <v>125000</v>
      </c>
      <c r="I722" s="617">
        <v>125000</v>
      </c>
      <c r="J722" s="556"/>
      <c r="K722" s="853"/>
    </row>
    <row r="723" spans="1:11" s="512" customFormat="1" ht="15" customHeight="1" x14ac:dyDescent="0.25">
      <c r="A723" s="560"/>
      <c r="B723" s="728"/>
      <c r="C723" s="22"/>
      <c r="D723" s="556"/>
      <c r="E723" s="556"/>
      <c r="F723" s="556"/>
      <c r="G723" s="556"/>
      <c r="H723" s="556"/>
      <c r="I723" s="556"/>
      <c r="J723" s="556"/>
      <c r="K723" s="853"/>
    </row>
    <row r="724" spans="1:11" s="512" customFormat="1" ht="15" customHeight="1" x14ac:dyDescent="0.25">
      <c r="A724" s="557"/>
      <c r="B724" s="727"/>
      <c r="C724" s="558"/>
      <c r="D724" s="558"/>
      <c r="E724" s="613"/>
      <c r="F724" s="167"/>
      <c r="G724" s="167"/>
      <c r="H724" s="167"/>
      <c r="I724" s="167"/>
      <c r="J724" s="559"/>
      <c r="K724" s="853"/>
    </row>
    <row r="725" spans="1:11" s="512" customFormat="1" ht="15" customHeight="1" x14ac:dyDescent="0.25">
      <c r="A725" s="560"/>
      <c r="B725" s="728" t="s">
        <v>2566</v>
      </c>
      <c r="C725" s="907" t="s">
        <v>2567</v>
      </c>
      <c r="D725" s="560" t="s">
        <v>157</v>
      </c>
      <c r="E725" s="618">
        <v>650000</v>
      </c>
      <c r="F725" s="168"/>
      <c r="G725" s="168"/>
      <c r="H725" s="168">
        <v>530000</v>
      </c>
      <c r="I725" s="168">
        <v>530000</v>
      </c>
      <c r="J725" s="953" t="s">
        <v>2568</v>
      </c>
      <c r="K725" s="853"/>
    </row>
    <row r="726" spans="1:11" s="512" customFormat="1" ht="15" customHeight="1" x14ac:dyDescent="0.25">
      <c r="A726" s="560"/>
      <c r="B726" s="728" t="s">
        <v>66</v>
      </c>
      <c r="C726" s="418" t="s">
        <v>2569</v>
      </c>
      <c r="D726" s="560" t="s">
        <v>159</v>
      </c>
      <c r="E726" s="618">
        <v>700000</v>
      </c>
      <c r="F726" s="168"/>
      <c r="G726" s="168"/>
      <c r="H726" s="168">
        <v>570000</v>
      </c>
      <c r="I726" s="168">
        <v>570000</v>
      </c>
      <c r="J726" s="531" t="s">
        <v>1553</v>
      </c>
      <c r="K726" s="853"/>
    </row>
    <row r="727" spans="1:11" s="512" customFormat="1" ht="15" customHeight="1" x14ac:dyDescent="0.25">
      <c r="A727" s="560"/>
      <c r="B727" s="728"/>
      <c r="C727" s="418" t="s">
        <v>1554</v>
      </c>
      <c r="D727" s="560" t="s">
        <v>2570</v>
      </c>
      <c r="E727" s="618">
        <v>750000</v>
      </c>
      <c r="F727" s="168"/>
      <c r="G727" s="168"/>
      <c r="H727" s="168">
        <v>620000</v>
      </c>
      <c r="I727" s="168">
        <v>620000</v>
      </c>
      <c r="J727" s="531" t="s">
        <v>1555</v>
      </c>
      <c r="K727" s="853"/>
    </row>
    <row r="728" spans="1:11" s="512" customFormat="1" ht="15" customHeight="1" x14ac:dyDescent="0.25">
      <c r="A728" s="560"/>
      <c r="B728" s="728"/>
      <c r="C728" s="539" t="s">
        <v>1556</v>
      </c>
      <c r="D728" s="560" t="s">
        <v>161</v>
      </c>
      <c r="E728" s="618">
        <v>1250000</v>
      </c>
      <c r="F728" s="168"/>
      <c r="G728" s="168"/>
      <c r="H728" s="168">
        <v>950000</v>
      </c>
      <c r="I728" s="168">
        <v>950000</v>
      </c>
      <c r="J728" s="531" t="s">
        <v>1557</v>
      </c>
      <c r="K728" s="853"/>
    </row>
    <row r="729" spans="1:11" s="512" customFormat="1" ht="15" customHeight="1" x14ac:dyDescent="0.25">
      <c r="A729" s="560"/>
      <c r="B729" s="728"/>
      <c r="C729" s="418"/>
      <c r="D729" s="560" t="s">
        <v>162</v>
      </c>
      <c r="E729" s="618">
        <v>1500000</v>
      </c>
      <c r="F729" s="168"/>
      <c r="G729" s="168"/>
      <c r="H729" s="168">
        <v>1100000</v>
      </c>
      <c r="I729" s="168">
        <v>1100000</v>
      </c>
      <c r="J729" s="531" t="s">
        <v>2571</v>
      </c>
      <c r="K729" s="853"/>
    </row>
    <row r="730" spans="1:11" s="512" customFormat="1" ht="15" customHeight="1" x14ac:dyDescent="0.25">
      <c r="A730" s="560"/>
      <c r="B730" s="728"/>
      <c r="C730" s="418" t="s">
        <v>2572</v>
      </c>
      <c r="D730" s="418"/>
      <c r="E730" s="618"/>
      <c r="F730" s="168"/>
      <c r="G730" s="168"/>
      <c r="H730" s="168"/>
      <c r="I730" s="168"/>
      <c r="J730" s="531" t="s">
        <v>2573</v>
      </c>
      <c r="K730" s="853"/>
    </row>
    <row r="731" spans="1:11" s="512" customFormat="1" ht="15" customHeight="1" x14ac:dyDescent="0.25">
      <c r="A731" s="560"/>
      <c r="B731" s="728"/>
      <c r="C731" s="418" t="s">
        <v>2574</v>
      </c>
      <c r="D731" s="418"/>
      <c r="E731" s="618"/>
      <c r="F731" s="168"/>
      <c r="G731" s="168"/>
      <c r="H731" s="168"/>
      <c r="I731" s="168"/>
      <c r="J731" s="531" t="s">
        <v>2575</v>
      </c>
      <c r="K731" s="853"/>
    </row>
    <row r="732" spans="1:11" s="512" customFormat="1" ht="15" customHeight="1" x14ac:dyDescent="0.25">
      <c r="A732" s="561"/>
      <c r="B732" s="739"/>
      <c r="C732" s="563"/>
      <c r="D732" s="563"/>
      <c r="E732" s="748"/>
      <c r="F732" s="169"/>
      <c r="G732" s="169"/>
      <c r="H732" s="169"/>
      <c r="I732" s="169"/>
      <c r="J732" s="565"/>
      <c r="K732" s="853"/>
    </row>
    <row r="733" spans="1:11" s="512" customFormat="1" ht="15" customHeight="1" x14ac:dyDescent="0.25">
      <c r="A733" s="561"/>
      <c r="B733" s="739"/>
      <c r="C733" s="64"/>
      <c r="D733" s="561"/>
      <c r="E733" s="940"/>
      <c r="F733" s="940"/>
      <c r="G733" s="940"/>
      <c r="H733" s="940"/>
      <c r="I733" s="940"/>
      <c r="J733" s="565"/>
      <c r="K733" s="853"/>
    </row>
    <row r="734" spans="1:11" s="512" customFormat="1" ht="15" customHeight="1" x14ac:dyDescent="0.2">
      <c r="A734" s="560"/>
      <c r="B734" s="753" t="s">
        <v>2576</v>
      </c>
      <c r="C734" s="539"/>
      <c r="D734" s="539"/>
      <c r="E734" s="618"/>
      <c r="F734" s="92"/>
      <c r="G734" s="92"/>
      <c r="H734" s="92"/>
      <c r="I734" s="92"/>
      <c r="J734" s="740"/>
      <c r="K734" s="853"/>
    </row>
    <row r="735" spans="1:11" s="512" customFormat="1" ht="15" customHeight="1" x14ac:dyDescent="0.2">
      <c r="A735" s="752"/>
      <c r="B735" s="753" t="s">
        <v>2577</v>
      </c>
      <c r="C735" s="755"/>
      <c r="D735" s="755"/>
      <c r="E735" s="608"/>
      <c r="F735" s="271"/>
      <c r="G735" s="271"/>
      <c r="H735" s="271"/>
      <c r="I735" s="271"/>
      <c r="J735" s="611"/>
      <c r="K735" s="853"/>
    </row>
    <row r="736" spans="1:11" x14ac:dyDescent="0.2">
      <c r="A736" s="263"/>
      <c r="B736" s="263"/>
      <c r="C736" s="263"/>
      <c r="D736" s="263"/>
      <c r="E736" s="263"/>
      <c r="F736" s="957"/>
      <c r="G736" s="957"/>
      <c r="H736" s="957"/>
      <c r="I736" s="957"/>
      <c r="J736" s="263"/>
    </row>
    <row r="737" spans="1:10" ht="15" x14ac:dyDescent="0.25">
      <c r="A737" s="180"/>
      <c r="B737" s="529" t="s">
        <v>2578</v>
      </c>
      <c r="C737" s="180" t="s">
        <v>2579</v>
      </c>
      <c r="D737" s="222" t="s">
        <v>183</v>
      </c>
      <c r="E737" s="180"/>
      <c r="F737" s="885">
        <v>608000</v>
      </c>
      <c r="G737" s="885">
        <v>608000</v>
      </c>
      <c r="H737" s="885">
        <v>578000</v>
      </c>
      <c r="I737" s="885">
        <v>578000</v>
      </c>
      <c r="J737" s="556" t="s">
        <v>832</v>
      </c>
    </row>
    <row r="738" spans="1:10" x14ac:dyDescent="0.2">
      <c r="A738" s="180"/>
      <c r="B738" s="180" t="s">
        <v>16</v>
      </c>
      <c r="C738" s="180" t="s">
        <v>2580</v>
      </c>
      <c r="D738" s="222" t="s">
        <v>184</v>
      </c>
      <c r="E738" s="180"/>
      <c r="F738" s="885">
        <v>608000</v>
      </c>
      <c r="G738" s="885">
        <v>608000</v>
      </c>
      <c r="H738" s="885">
        <v>578000</v>
      </c>
      <c r="I738" s="885">
        <v>578000</v>
      </c>
      <c r="J738" s="556" t="s">
        <v>1673</v>
      </c>
    </row>
    <row r="739" spans="1:10" x14ac:dyDescent="0.2">
      <c r="A739" s="180"/>
      <c r="B739" s="180"/>
      <c r="C739" s="852" t="s">
        <v>2581</v>
      </c>
      <c r="D739" s="222" t="s">
        <v>2582</v>
      </c>
      <c r="E739" s="180"/>
      <c r="F739" s="885">
        <v>638000</v>
      </c>
      <c r="G739" s="885">
        <v>638000</v>
      </c>
      <c r="H739" s="885">
        <v>618000</v>
      </c>
      <c r="I739" s="885">
        <v>618000</v>
      </c>
      <c r="J739" s="556" t="s">
        <v>1675</v>
      </c>
    </row>
    <row r="740" spans="1:10" x14ac:dyDescent="0.2">
      <c r="A740" s="180"/>
      <c r="B740" s="180"/>
      <c r="C740" s="81"/>
      <c r="D740" s="222" t="s">
        <v>2583</v>
      </c>
      <c r="E740" s="180"/>
      <c r="F740" s="885">
        <v>638000</v>
      </c>
      <c r="G740" s="885">
        <v>638000</v>
      </c>
      <c r="H740" s="885">
        <v>618000</v>
      </c>
      <c r="I740" s="885">
        <v>618000</v>
      </c>
      <c r="J740" s="556" t="s">
        <v>838</v>
      </c>
    </row>
    <row r="741" spans="1:10" x14ac:dyDescent="0.2">
      <c r="A741" s="180"/>
      <c r="B741" s="180"/>
      <c r="C741" s="962" t="s">
        <v>2584</v>
      </c>
      <c r="D741" s="222" t="s">
        <v>1479</v>
      </c>
      <c r="E741" s="180"/>
      <c r="F741" s="885">
        <v>838000</v>
      </c>
      <c r="G741" s="885">
        <v>838000</v>
      </c>
      <c r="H741" s="885">
        <v>808000</v>
      </c>
      <c r="I741" s="885">
        <v>808000</v>
      </c>
      <c r="J741" s="556" t="s">
        <v>1247</v>
      </c>
    </row>
    <row r="742" spans="1:10" x14ac:dyDescent="0.2">
      <c r="A742" s="180"/>
      <c r="B742" s="180"/>
      <c r="C742" s="962" t="s">
        <v>2585</v>
      </c>
      <c r="D742" s="222" t="s">
        <v>1480</v>
      </c>
      <c r="E742" s="180"/>
      <c r="F742" s="885">
        <v>838000</v>
      </c>
      <c r="G742" s="885">
        <v>838000</v>
      </c>
      <c r="H742" s="885">
        <v>808000</v>
      </c>
      <c r="I742" s="885">
        <v>808000</v>
      </c>
      <c r="J742" s="730" t="s">
        <v>819</v>
      </c>
    </row>
    <row r="743" spans="1:10" x14ac:dyDescent="0.2">
      <c r="A743" s="180"/>
      <c r="B743" s="180"/>
      <c r="C743" s="759" t="s">
        <v>2586</v>
      </c>
      <c r="D743" s="146" t="s">
        <v>2587</v>
      </c>
      <c r="E743" s="180"/>
      <c r="F743" s="885">
        <v>938000</v>
      </c>
      <c r="G743" s="885">
        <v>938000</v>
      </c>
      <c r="H743" s="885">
        <v>908000</v>
      </c>
      <c r="I743" s="885">
        <v>908000</v>
      </c>
      <c r="J743" s="556" t="s">
        <v>1248</v>
      </c>
    </row>
    <row r="744" spans="1:10" x14ac:dyDescent="0.2">
      <c r="A744" s="180"/>
      <c r="B744" s="180"/>
      <c r="C744" s="180"/>
      <c r="D744" s="146" t="s">
        <v>2588</v>
      </c>
      <c r="E744" s="180"/>
      <c r="F744" s="885">
        <v>938000</v>
      </c>
      <c r="G744" s="885">
        <v>938000</v>
      </c>
      <c r="H744" s="885">
        <v>908000</v>
      </c>
      <c r="I744" s="885">
        <v>908000</v>
      </c>
      <c r="J744" s="556" t="s">
        <v>2118</v>
      </c>
    </row>
    <row r="745" spans="1:10" x14ac:dyDescent="0.2">
      <c r="A745" s="180"/>
      <c r="B745" s="180"/>
      <c r="C745" s="180"/>
      <c r="D745" s="146" t="s">
        <v>2589</v>
      </c>
      <c r="E745" s="180"/>
      <c r="F745" s="885">
        <v>1458000</v>
      </c>
      <c r="G745" s="885">
        <v>1458000</v>
      </c>
      <c r="H745" s="885">
        <v>1428000</v>
      </c>
      <c r="I745" s="885">
        <v>1428000</v>
      </c>
      <c r="J745" s="556" t="s">
        <v>2119</v>
      </c>
    </row>
    <row r="746" spans="1:10" x14ac:dyDescent="0.2">
      <c r="A746" s="180"/>
      <c r="B746" s="180"/>
      <c r="C746" s="180"/>
      <c r="D746" s="146" t="s">
        <v>2590</v>
      </c>
      <c r="E746" s="180"/>
      <c r="F746" s="885">
        <v>1458000</v>
      </c>
      <c r="G746" s="885">
        <v>1458000</v>
      </c>
      <c r="H746" s="885">
        <v>1428000</v>
      </c>
      <c r="I746" s="885">
        <v>1428000</v>
      </c>
      <c r="J746" s="556" t="s">
        <v>2120</v>
      </c>
    </row>
    <row r="747" spans="1:10" x14ac:dyDescent="0.2">
      <c r="A747" s="180"/>
      <c r="B747" s="180"/>
      <c r="C747" s="180"/>
      <c r="D747" s="146" t="s">
        <v>2591</v>
      </c>
      <c r="E747" s="180"/>
      <c r="F747" s="885">
        <v>2518500</v>
      </c>
      <c r="G747" s="885">
        <v>2518500</v>
      </c>
      <c r="H747" s="885">
        <v>2518000</v>
      </c>
      <c r="I747" s="885">
        <v>2518000</v>
      </c>
      <c r="J747" s="556" t="s">
        <v>2592</v>
      </c>
    </row>
    <row r="748" spans="1:10" x14ac:dyDescent="0.2">
      <c r="A748" s="180"/>
      <c r="B748" s="180"/>
      <c r="C748" s="180"/>
      <c r="D748" s="146" t="s">
        <v>2593</v>
      </c>
      <c r="E748" s="180"/>
      <c r="F748" s="885">
        <v>2518500</v>
      </c>
      <c r="G748" s="885">
        <v>2518500</v>
      </c>
      <c r="H748" s="885">
        <v>2518000</v>
      </c>
      <c r="I748" s="885">
        <v>2518000</v>
      </c>
      <c r="J748" s="556" t="s">
        <v>2594</v>
      </c>
    </row>
    <row r="749" spans="1:10" x14ac:dyDescent="0.2">
      <c r="A749" s="180"/>
      <c r="B749" s="180"/>
      <c r="C749" s="180"/>
      <c r="D749" s="180"/>
      <c r="E749" s="180"/>
      <c r="F749" s="180"/>
      <c r="G749" s="180"/>
      <c r="H749" s="180"/>
      <c r="I749" s="180"/>
      <c r="J749" s="556" t="s">
        <v>2595</v>
      </c>
    </row>
    <row r="750" spans="1:10" x14ac:dyDescent="0.2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</row>
    <row r="751" spans="1:10" x14ac:dyDescent="0.2">
      <c r="A751" s="263"/>
      <c r="B751" s="263"/>
      <c r="C751" s="263"/>
      <c r="D751" s="263"/>
      <c r="E751" s="263"/>
      <c r="F751" s="263"/>
      <c r="G751" s="263"/>
      <c r="H751" s="263"/>
      <c r="I751" s="263"/>
      <c r="J751" s="263"/>
    </row>
    <row r="752" spans="1:10" ht="15" x14ac:dyDescent="0.25">
      <c r="A752" s="180"/>
      <c r="B752" s="738" t="s">
        <v>2596</v>
      </c>
      <c r="C752" s="180" t="s">
        <v>2597</v>
      </c>
      <c r="D752" s="146" t="s">
        <v>14</v>
      </c>
      <c r="E752" s="831">
        <v>1078000</v>
      </c>
      <c r="F752" s="180"/>
      <c r="G752" s="180"/>
      <c r="H752" s="963">
        <v>628000</v>
      </c>
      <c r="I752" s="963">
        <v>628000</v>
      </c>
      <c r="J752" s="531" t="s">
        <v>1197</v>
      </c>
    </row>
    <row r="753" spans="1:11" x14ac:dyDescent="0.2">
      <c r="A753" s="180"/>
      <c r="B753" s="180" t="s">
        <v>16</v>
      </c>
      <c r="C753" s="180" t="s">
        <v>2598</v>
      </c>
      <c r="D753" s="146" t="s">
        <v>18</v>
      </c>
      <c r="E753" s="831">
        <v>1238000</v>
      </c>
      <c r="F753" s="180"/>
      <c r="G753" s="180"/>
      <c r="H753" s="963">
        <v>728000</v>
      </c>
      <c r="I753" s="963">
        <v>728000</v>
      </c>
      <c r="J753" s="531" t="s">
        <v>1200</v>
      </c>
    </row>
    <row r="754" spans="1:11" x14ac:dyDescent="0.2">
      <c r="A754" s="180"/>
      <c r="B754" s="180"/>
      <c r="C754" s="568" t="s">
        <v>2599</v>
      </c>
      <c r="D754" s="146" t="s">
        <v>32</v>
      </c>
      <c r="E754" s="831">
        <v>1408000</v>
      </c>
      <c r="F754" s="180"/>
      <c r="G754" s="180"/>
      <c r="H754" s="963">
        <v>828000</v>
      </c>
      <c r="I754" s="963">
        <v>828000</v>
      </c>
      <c r="J754" s="531" t="s">
        <v>1202</v>
      </c>
    </row>
    <row r="755" spans="1:11" x14ac:dyDescent="0.2">
      <c r="A755" s="180"/>
      <c r="B755" s="180"/>
      <c r="C755" s="75" t="s">
        <v>2600</v>
      </c>
      <c r="D755" s="146" t="s">
        <v>179</v>
      </c>
      <c r="E755" s="861">
        <v>1898000</v>
      </c>
      <c r="F755" s="180"/>
      <c r="G755" s="180"/>
      <c r="H755" s="963">
        <v>1128000</v>
      </c>
      <c r="I755" s="963">
        <v>1128000</v>
      </c>
      <c r="J755" s="531" t="s">
        <v>1204</v>
      </c>
    </row>
    <row r="756" spans="1:11" x14ac:dyDescent="0.2">
      <c r="A756" s="180"/>
      <c r="B756" s="180"/>
      <c r="C756" s="75" t="s">
        <v>2601</v>
      </c>
      <c r="D756" s="146" t="s">
        <v>716</v>
      </c>
      <c r="E756" s="831">
        <v>2398000</v>
      </c>
      <c r="F756" s="180"/>
      <c r="G756" s="180"/>
      <c r="H756" s="964">
        <v>1428000</v>
      </c>
      <c r="I756" s="964">
        <v>1428000</v>
      </c>
      <c r="J756" s="531" t="s">
        <v>1385</v>
      </c>
    </row>
    <row r="757" spans="1:11" x14ac:dyDescent="0.2">
      <c r="A757" s="180"/>
      <c r="B757" s="180"/>
      <c r="C757" s="180"/>
      <c r="D757" s="146" t="s">
        <v>63</v>
      </c>
      <c r="E757" s="861">
        <v>5788000</v>
      </c>
      <c r="F757" s="180"/>
      <c r="G757" s="180"/>
      <c r="H757" s="510">
        <v>3530000</v>
      </c>
      <c r="I757" s="510">
        <v>3530000</v>
      </c>
      <c r="J757" s="531" t="s">
        <v>2602</v>
      </c>
    </row>
    <row r="758" spans="1:11" ht="15" x14ac:dyDescent="0.2">
      <c r="A758" s="180"/>
      <c r="B758" s="180"/>
      <c r="C758" s="783"/>
      <c r="D758" s="180"/>
      <c r="E758" s="954" t="s">
        <v>181</v>
      </c>
      <c r="F758" s="180"/>
      <c r="G758" s="180"/>
      <c r="H758" s="180"/>
      <c r="I758" s="180"/>
      <c r="J758" s="180" t="s">
        <v>2603</v>
      </c>
    </row>
    <row r="759" spans="1:11" x14ac:dyDescent="0.2">
      <c r="A759" s="180"/>
      <c r="B759" s="180"/>
      <c r="C759" s="784"/>
      <c r="D759" s="180"/>
      <c r="E759" s="954"/>
      <c r="F759" s="180"/>
      <c r="G759" s="180"/>
      <c r="H759" s="180"/>
      <c r="I759" s="180"/>
      <c r="J759" s="632" t="s">
        <v>2604</v>
      </c>
    </row>
    <row r="760" spans="1:11" x14ac:dyDescent="0.2">
      <c r="A760" s="180"/>
      <c r="B760" s="180"/>
      <c r="C760" s="180"/>
      <c r="D760" s="180"/>
      <c r="E760" s="954"/>
      <c r="F760" s="180"/>
      <c r="G760" s="180"/>
      <c r="H760" s="180"/>
      <c r="I760" s="180"/>
      <c r="J760" s="632" t="s">
        <v>2605</v>
      </c>
    </row>
    <row r="761" spans="1:11" x14ac:dyDescent="0.2">
      <c r="A761" s="180"/>
      <c r="B761" s="180"/>
      <c r="C761" s="180"/>
      <c r="D761" s="180"/>
      <c r="E761" s="954"/>
      <c r="F761" s="180"/>
      <c r="G761" s="180"/>
      <c r="H761" s="180"/>
      <c r="I761" s="180"/>
      <c r="J761" s="730" t="s">
        <v>2606</v>
      </c>
    </row>
    <row r="762" spans="1:11" x14ac:dyDescent="0.2">
      <c r="A762" s="180"/>
      <c r="B762" s="180"/>
      <c r="C762" s="83"/>
      <c r="D762" s="180"/>
      <c r="E762" s="954"/>
      <c r="F762" s="180"/>
      <c r="G762" s="180"/>
      <c r="H762" s="180"/>
      <c r="I762" s="180"/>
      <c r="J762" s="735" t="s">
        <v>182</v>
      </c>
    </row>
    <row r="763" spans="1:11" x14ac:dyDescent="0.2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</row>
    <row r="764" spans="1:11" s="512" customFormat="1" ht="15" customHeight="1" x14ac:dyDescent="0.25">
      <c r="A764" s="557"/>
      <c r="B764" s="727"/>
      <c r="C764" s="558"/>
      <c r="D764" s="558"/>
      <c r="E764" s="613"/>
      <c r="F764" s="167"/>
      <c r="G764" s="167"/>
      <c r="H764" s="167"/>
      <c r="I764" s="167"/>
      <c r="J764" s="559"/>
      <c r="K764" s="853"/>
    </row>
    <row r="765" spans="1:11" s="512" customFormat="1" ht="15" customHeight="1" x14ac:dyDescent="0.25">
      <c r="A765" s="560"/>
      <c r="B765" s="728" t="s">
        <v>2607</v>
      </c>
      <c r="C765" s="543" t="s">
        <v>2608</v>
      </c>
      <c r="D765" s="222" t="s">
        <v>225</v>
      </c>
      <c r="E765" s="616">
        <v>660000</v>
      </c>
      <c r="F765" s="40"/>
      <c r="G765" s="40"/>
      <c r="H765" s="40">
        <v>600000</v>
      </c>
      <c r="I765" s="40">
        <v>600000</v>
      </c>
      <c r="J765" s="531" t="s">
        <v>1197</v>
      </c>
      <c r="K765" s="853"/>
    </row>
    <row r="766" spans="1:11" s="512" customFormat="1" ht="15" customHeight="1" x14ac:dyDescent="0.25">
      <c r="A766" s="560"/>
      <c r="B766" s="728" t="s">
        <v>66</v>
      </c>
      <c r="C766" s="543" t="s">
        <v>2609</v>
      </c>
      <c r="D766" s="222" t="s">
        <v>1580</v>
      </c>
      <c r="E766" s="616">
        <v>880000</v>
      </c>
      <c r="F766" s="40"/>
      <c r="G766" s="40"/>
      <c r="H766" s="40">
        <v>790000</v>
      </c>
      <c r="I766" s="40">
        <v>790000</v>
      </c>
      <c r="J766" s="556" t="s">
        <v>1306</v>
      </c>
      <c r="K766" s="853"/>
    </row>
    <row r="767" spans="1:11" s="512" customFormat="1" ht="15" customHeight="1" x14ac:dyDescent="0.25">
      <c r="A767" s="560"/>
      <c r="B767" s="728"/>
      <c r="C767" s="83" t="s">
        <v>2610</v>
      </c>
      <c r="D767" s="222" t="s">
        <v>149</v>
      </c>
      <c r="E767" s="616">
        <v>1925000</v>
      </c>
      <c r="F767" s="40"/>
      <c r="G767" s="40"/>
      <c r="H767" s="40">
        <v>1745000</v>
      </c>
      <c r="I767" s="40">
        <v>1745000</v>
      </c>
      <c r="J767" s="556" t="s">
        <v>1307</v>
      </c>
      <c r="K767" s="853"/>
    </row>
    <row r="768" spans="1:11" s="512" customFormat="1" ht="15" customHeight="1" x14ac:dyDescent="0.25">
      <c r="A768" s="560"/>
      <c r="B768" s="728"/>
      <c r="C768" s="22" t="s">
        <v>2611</v>
      </c>
      <c r="D768" s="222" t="s">
        <v>2612</v>
      </c>
      <c r="E768" s="618">
        <v>2200000</v>
      </c>
      <c r="F768" s="40"/>
      <c r="G768" s="40"/>
      <c r="H768" s="40">
        <v>2100000</v>
      </c>
      <c r="I768" s="40">
        <v>2100000</v>
      </c>
      <c r="J768" s="556" t="s">
        <v>2613</v>
      </c>
      <c r="K768" s="853"/>
    </row>
    <row r="769" spans="1:11" s="512" customFormat="1" ht="15" customHeight="1" x14ac:dyDescent="0.25">
      <c r="A769" s="560"/>
      <c r="B769" s="728"/>
      <c r="C769" s="556"/>
      <c r="D769" s="222" t="s">
        <v>2614</v>
      </c>
      <c r="E769" s="616">
        <v>150000</v>
      </c>
      <c r="F769" s="92"/>
      <c r="G769" s="92"/>
      <c r="H769" s="92">
        <v>187000</v>
      </c>
      <c r="I769" s="92">
        <v>187000</v>
      </c>
      <c r="J769" s="540" t="s">
        <v>1541</v>
      </c>
      <c r="K769" s="853"/>
    </row>
    <row r="770" spans="1:11" s="512" customFormat="1" ht="15" customHeight="1" x14ac:dyDescent="0.25">
      <c r="A770" s="560"/>
      <c r="B770" s="728"/>
      <c r="C770" s="539" t="s">
        <v>2615</v>
      </c>
      <c r="D770" s="222"/>
      <c r="E770" s="616"/>
      <c r="F770" s="556"/>
      <c r="G770" s="556"/>
      <c r="H770" s="92"/>
      <c r="I770" s="92"/>
      <c r="J770" s="730" t="s">
        <v>1543</v>
      </c>
      <c r="K770" s="853"/>
    </row>
    <row r="771" spans="1:11" s="512" customFormat="1" ht="15" customHeight="1" x14ac:dyDescent="0.25">
      <c r="A771" s="560"/>
      <c r="B771" s="728"/>
      <c r="C771" s="539" t="s">
        <v>2616</v>
      </c>
      <c r="D771" s="222"/>
      <c r="E771" s="616"/>
      <c r="F771" s="556"/>
      <c r="G771" s="556"/>
      <c r="H771" s="92"/>
      <c r="I771" s="92"/>
      <c r="J771" s="803" t="s">
        <v>1545</v>
      </c>
      <c r="K771" s="853"/>
    </row>
    <row r="772" spans="1:11" s="512" customFormat="1" ht="15" customHeight="1" x14ac:dyDescent="0.25">
      <c r="A772" s="560"/>
      <c r="B772" s="728"/>
      <c r="C772" s="539" t="s">
        <v>2617</v>
      </c>
      <c r="D772" s="222"/>
      <c r="E772" s="616"/>
      <c r="F772" s="556"/>
      <c r="G772" s="556"/>
      <c r="H772" s="92"/>
      <c r="I772" s="92"/>
      <c r="J772" s="803"/>
      <c r="K772" s="853"/>
    </row>
    <row r="773" spans="1:11" s="512" customFormat="1" ht="15" customHeight="1" x14ac:dyDescent="0.25">
      <c r="A773" s="561"/>
      <c r="B773" s="739"/>
      <c r="C773" s="563"/>
      <c r="D773" s="226"/>
      <c r="E773" s="781"/>
      <c r="F773" s="565"/>
      <c r="G773" s="565"/>
      <c r="H773" s="93"/>
      <c r="I773" s="93"/>
      <c r="J773" s="565"/>
      <c r="K773" s="853"/>
    </row>
    <row r="774" spans="1:11" s="512" customFormat="1" ht="15" customHeight="1" x14ac:dyDescent="0.25">
      <c r="A774" s="557"/>
      <c r="B774" s="727"/>
      <c r="C774" s="199"/>
      <c r="D774" s="559"/>
      <c r="E774" s="559"/>
      <c r="F774" s="559"/>
      <c r="G774" s="559"/>
      <c r="H774" s="559"/>
      <c r="I774" s="559"/>
      <c r="J774" s="559"/>
      <c r="K774" s="853"/>
    </row>
    <row r="775" spans="1:11" s="512" customFormat="1" ht="15" customHeight="1" x14ac:dyDescent="0.25">
      <c r="A775" s="560"/>
      <c r="B775" s="728" t="s">
        <v>2618</v>
      </c>
      <c r="C775" s="543" t="s">
        <v>2619</v>
      </c>
      <c r="D775" s="222" t="s">
        <v>2620</v>
      </c>
      <c r="E775" s="965">
        <v>899000</v>
      </c>
      <c r="F775" s="966"/>
      <c r="G775" s="966"/>
      <c r="H775" s="966">
        <v>550000</v>
      </c>
      <c r="I775" s="966">
        <v>550000</v>
      </c>
      <c r="J775" s="531" t="s">
        <v>2465</v>
      </c>
      <c r="K775" s="853"/>
    </row>
    <row r="776" spans="1:11" s="512" customFormat="1" ht="15" customHeight="1" x14ac:dyDescent="0.25">
      <c r="A776" s="560"/>
      <c r="B776" s="728" t="s">
        <v>66</v>
      </c>
      <c r="C776" s="543" t="s">
        <v>2621</v>
      </c>
      <c r="D776" s="222" t="s">
        <v>2622</v>
      </c>
      <c r="E776" s="965">
        <v>1265000</v>
      </c>
      <c r="F776" s="966"/>
      <c r="G776" s="966"/>
      <c r="H776" s="966">
        <v>675000</v>
      </c>
      <c r="I776" s="966">
        <v>675000</v>
      </c>
      <c r="J776" s="531" t="s">
        <v>2467</v>
      </c>
      <c r="K776" s="853"/>
    </row>
    <row r="777" spans="1:11" s="512" customFormat="1" ht="15" customHeight="1" x14ac:dyDescent="0.25">
      <c r="A777" s="560"/>
      <c r="B777" s="728"/>
      <c r="C777" s="543" t="s">
        <v>2623</v>
      </c>
      <c r="D777" s="222" t="s">
        <v>2624</v>
      </c>
      <c r="E777" s="965">
        <v>1500000</v>
      </c>
      <c r="F777" s="966"/>
      <c r="G777" s="966"/>
      <c r="H777" s="966">
        <v>800000</v>
      </c>
      <c r="I777" s="966">
        <v>800000</v>
      </c>
      <c r="J777" s="531" t="s">
        <v>2468</v>
      </c>
      <c r="K777" s="853"/>
    </row>
    <row r="778" spans="1:11" s="512" customFormat="1" ht="15" customHeight="1" x14ac:dyDescent="0.25">
      <c r="A778" s="560"/>
      <c r="B778" s="728"/>
      <c r="C778" s="83" t="s">
        <v>2625</v>
      </c>
      <c r="D778" s="222" t="s">
        <v>2626</v>
      </c>
      <c r="E778" s="965">
        <v>2500000</v>
      </c>
      <c r="F778" s="966"/>
      <c r="G778" s="966"/>
      <c r="H778" s="966">
        <v>1161000</v>
      </c>
      <c r="I778" s="966">
        <v>1161000</v>
      </c>
      <c r="J778" s="531" t="s">
        <v>2627</v>
      </c>
      <c r="K778" s="853"/>
    </row>
    <row r="779" spans="1:11" s="512" customFormat="1" ht="15" customHeight="1" x14ac:dyDescent="0.25">
      <c r="A779" s="560"/>
      <c r="B779" s="728"/>
      <c r="C779" s="83" t="s">
        <v>2628</v>
      </c>
      <c r="D779" s="222" t="s">
        <v>2629</v>
      </c>
      <c r="E779" s="965">
        <v>5899000</v>
      </c>
      <c r="F779" s="92"/>
      <c r="G779" s="966"/>
      <c r="H779" s="92">
        <v>3710000</v>
      </c>
      <c r="I779" s="92">
        <v>3710000</v>
      </c>
      <c r="J779" s="531" t="s">
        <v>2630</v>
      </c>
      <c r="K779" s="853"/>
    </row>
    <row r="780" spans="1:11" s="512" customFormat="1" ht="15" customHeight="1" x14ac:dyDescent="0.25">
      <c r="A780" s="560"/>
      <c r="B780" s="728"/>
      <c r="C780" s="22"/>
      <c r="D780" s="222"/>
      <c r="E780" s="616"/>
      <c r="F780" s="92"/>
      <c r="G780" s="92"/>
      <c r="H780" s="92"/>
      <c r="I780" s="92"/>
      <c r="J780" s="540" t="s">
        <v>2631</v>
      </c>
      <c r="K780" s="853"/>
    </row>
    <row r="781" spans="1:11" s="512" customFormat="1" ht="15" customHeight="1" x14ac:dyDescent="0.25">
      <c r="A781" s="560"/>
      <c r="B781" s="728"/>
      <c r="C781" s="22"/>
      <c r="D781" s="222"/>
      <c r="E781" s="616"/>
      <c r="F781" s="92"/>
      <c r="G781" s="92"/>
      <c r="H781" s="92"/>
      <c r="I781" s="92"/>
      <c r="J781" s="730" t="s">
        <v>2632</v>
      </c>
      <c r="K781" s="853"/>
    </row>
    <row r="782" spans="1:11" s="512" customFormat="1" ht="15" customHeight="1" x14ac:dyDescent="0.25">
      <c r="A782" s="561"/>
      <c r="B782" s="739"/>
      <c r="C782" s="64"/>
      <c r="D782" s="226"/>
      <c r="E782" s="781"/>
      <c r="F782" s="93"/>
      <c r="G782" s="93"/>
      <c r="H782" s="93"/>
      <c r="I782" s="93"/>
      <c r="J782" s="565"/>
      <c r="K782" s="853"/>
    </row>
    <row r="783" spans="1:11" s="512" customFormat="1" ht="15" customHeight="1" x14ac:dyDescent="0.25">
      <c r="A783" s="557"/>
      <c r="B783" s="727"/>
      <c r="C783" s="558"/>
      <c r="D783" s="558"/>
      <c r="E783" s="613"/>
      <c r="F783" s="167"/>
      <c r="G783" s="167"/>
      <c r="H783" s="167"/>
      <c r="I783" s="167"/>
      <c r="J783" s="559"/>
      <c r="K783" s="853"/>
    </row>
    <row r="784" spans="1:11" s="512" customFormat="1" ht="15" customHeight="1" x14ac:dyDescent="0.25">
      <c r="A784" s="560"/>
      <c r="B784" s="728" t="s">
        <v>2633</v>
      </c>
      <c r="C784" s="543" t="s">
        <v>2634</v>
      </c>
      <c r="D784" s="222" t="s">
        <v>65</v>
      </c>
      <c r="E784" s="763">
        <v>835000</v>
      </c>
      <c r="F784" s="168"/>
      <c r="G784" s="168"/>
      <c r="H784" s="168"/>
      <c r="I784" s="168"/>
      <c r="J784" s="556" t="s">
        <v>732</v>
      </c>
      <c r="K784" s="853"/>
    </row>
    <row r="785" spans="1:11" s="512" customFormat="1" ht="15" customHeight="1" x14ac:dyDescent="0.25">
      <c r="A785" s="560"/>
      <c r="B785" s="728" t="s">
        <v>66</v>
      </c>
      <c r="C785" s="539" t="s">
        <v>2635</v>
      </c>
      <c r="D785" s="222" t="s">
        <v>14</v>
      </c>
      <c r="E785" s="763">
        <v>1025000</v>
      </c>
      <c r="F785" s="500">
        <v>615000</v>
      </c>
      <c r="G785" s="500">
        <v>615000</v>
      </c>
      <c r="H785" s="168">
        <v>590000</v>
      </c>
      <c r="I785" s="168">
        <v>590000</v>
      </c>
      <c r="J785" s="556" t="s">
        <v>736</v>
      </c>
      <c r="K785" s="853"/>
    </row>
    <row r="786" spans="1:11" s="512" customFormat="1" ht="15" customHeight="1" x14ac:dyDescent="0.25">
      <c r="A786" s="560"/>
      <c r="B786" s="728"/>
      <c r="C786" s="543" t="s">
        <v>2636</v>
      </c>
      <c r="D786" s="222" t="s">
        <v>225</v>
      </c>
      <c r="E786" s="763">
        <v>1250000</v>
      </c>
      <c r="F786" s="500">
        <v>750000</v>
      </c>
      <c r="G786" s="500">
        <v>750000</v>
      </c>
      <c r="H786" s="168">
        <v>719000</v>
      </c>
      <c r="I786" s="168">
        <v>719000</v>
      </c>
      <c r="J786" s="556" t="s">
        <v>1638</v>
      </c>
      <c r="K786" s="853"/>
    </row>
    <row r="787" spans="1:11" s="512" customFormat="1" ht="15" customHeight="1" x14ac:dyDescent="0.25">
      <c r="A787" s="560"/>
      <c r="B787" s="728"/>
      <c r="C787" s="543" t="s">
        <v>2637</v>
      </c>
      <c r="D787" s="222" t="s">
        <v>1637</v>
      </c>
      <c r="E787" s="763">
        <v>1520000</v>
      </c>
      <c r="F787" s="168">
        <v>912000</v>
      </c>
      <c r="G787" s="168">
        <v>912000</v>
      </c>
      <c r="H787" s="168">
        <v>874000</v>
      </c>
      <c r="I787" s="168">
        <v>874000</v>
      </c>
      <c r="J787" s="556" t="s">
        <v>1639</v>
      </c>
      <c r="K787" s="853"/>
    </row>
    <row r="788" spans="1:11" s="512" customFormat="1" ht="15" customHeight="1" x14ac:dyDescent="0.25">
      <c r="A788" s="560"/>
      <c r="B788" s="728"/>
      <c r="C788" s="83" t="s">
        <v>2638</v>
      </c>
      <c r="D788" s="222" t="s">
        <v>387</v>
      </c>
      <c r="E788" s="763">
        <v>3100000</v>
      </c>
      <c r="F788" s="168">
        <v>1860000</v>
      </c>
      <c r="G788" s="168">
        <v>1860000</v>
      </c>
      <c r="H788" s="168">
        <v>1782000</v>
      </c>
      <c r="I788" s="168">
        <v>1782000</v>
      </c>
      <c r="J788" s="556" t="s">
        <v>1640</v>
      </c>
      <c r="K788" s="853"/>
    </row>
    <row r="789" spans="1:11" s="512" customFormat="1" ht="15" customHeight="1" x14ac:dyDescent="0.25">
      <c r="A789" s="560"/>
      <c r="B789" s="728"/>
      <c r="C789" s="83" t="s">
        <v>2639</v>
      </c>
      <c r="D789" s="222" t="s">
        <v>228</v>
      </c>
      <c r="E789" s="763">
        <v>4500000</v>
      </c>
      <c r="F789" s="168">
        <v>2700000</v>
      </c>
      <c r="G789" s="168">
        <v>2700000</v>
      </c>
      <c r="H789" s="168">
        <v>2587000</v>
      </c>
      <c r="I789" s="168">
        <v>2587000</v>
      </c>
      <c r="J789" s="632" t="s">
        <v>2640</v>
      </c>
      <c r="K789" s="853"/>
    </row>
    <row r="790" spans="1:11" s="512" customFormat="1" ht="15" customHeight="1" x14ac:dyDescent="0.25">
      <c r="A790" s="560"/>
      <c r="B790" s="728"/>
      <c r="C790" s="539"/>
      <c r="D790" s="222" t="s">
        <v>279</v>
      </c>
      <c r="E790" s="763"/>
      <c r="F790" s="168"/>
      <c r="G790" s="168"/>
      <c r="H790" s="168"/>
      <c r="I790" s="168"/>
      <c r="J790" s="531" t="s">
        <v>2641</v>
      </c>
      <c r="K790" s="853"/>
    </row>
    <row r="791" spans="1:11" s="512" customFormat="1" ht="15" customHeight="1" x14ac:dyDescent="0.25">
      <c r="A791" s="560"/>
      <c r="B791" s="728"/>
      <c r="C791" s="539"/>
      <c r="D791" s="222" t="s">
        <v>29</v>
      </c>
      <c r="E791" s="763">
        <v>275000</v>
      </c>
      <c r="F791" s="168">
        <v>275000</v>
      </c>
      <c r="G791" s="168">
        <v>275000</v>
      </c>
      <c r="H791" s="168">
        <v>275000</v>
      </c>
      <c r="I791" s="168">
        <v>275000</v>
      </c>
      <c r="J791" s="730" t="s">
        <v>2632</v>
      </c>
      <c r="K791" s="853"/>
    </row>
    <row r="792" spans="1:11" s="512" customFormat="1" ht="15" customHeight="1" x14ac:dyDescent="0.25">
      <c r="A792" s="561"/>
      <c r="B792" s="739"/>
      <c r="C792" s="563"/>
      <c r="D792" s="226"/>
      <c r="E792" s="764"/>
      <c r="F792" s="169"/>
      <c r="G792" s="169"/>
      <c r="H792" s="169"/>
      <c r="I792" s="169"/>
      <c r="J792" s="565"/>
      <c r="K792" s="853"/>
    </row>
    <row r="793" spans="1:11" s="512" customFormat="1" ht="15" customHeight="1" x14ac:dyDescent="0.25">
      <c r="A793" s="557"/>
      <c r="B793" s="727"/>
      <c r="C793" s="558"/>
      <c r="D793" s="558"/>
      <c r="E793" s="613"/>
      <c r="F793" s="167"/>
      <c r="G793" s="167"/>
      <c r="H793" s="167"/>
      <c r="I793" s="167"/>
      <c r="J793" s="559"/>
      <c r="K793" s="853"/>
    </row>
    <row r="794" spans="1:11" s="512" customFormat="1" ht="15" customHeight="1" x14ac:dyDescent="0.25">
      <c r="A794" s="560"/>
      <c r="B794" s="728" t="s">
        <v>2642</v>
      </c>
      <c r="C794" s="539" t="s">
        <v>2643</v>
      </c>
      <c r="D794" s="416" t="s">
        <v>2492</v>
      </c>
      <c r="E794" s="618"/>
      <c r="F794" s="168"/>
      <c r="G794" s="168"/>
      <c r="H794" s="168">
        <v>370000</v>
      </c>
      <c r="I794" s="168">
        <v>370000</v>
      </c>
      <c r="J794" s="556" t="s">
        <v>732</v>
      </c>
      <c r="K794" s="853"/>
    </row>
    <row r="795" spans="1:11" s="512" customFormat="1" ht="15" customHeight="1" x14ac:dyDescent="0.25">
      <c r="A795" s="560"/>
      <c r="B795" s="728" t="s">
        <v>116</v>
      </c>
      <c r="C795" s="539" t="s">
        <v>2644</v>
      </c>
      <c r="D795" s="416" t="s">
        <v>2494</v>
      </c>
      <c r="E795" s="618"/>
      <c r="F795" s="168"/>
      <c r="G795" s="168"/>
      <c r="H795" s="168">
        <v>370000</v>
      </c>
      <c r="I795" s="168">
        <v>370000</v>
      </c>
      <c r="J795" s="556" t="s">
        <v>2495</v>
      </c>
      <c r="K795" s="853"/>
    </row>
    <row r="796" spans="1:11" s="512" customFormat="1" ht="15" customHeight="1" x14ac:dyDescent="0.25">
      <c r="A796" s="560"/>
      <c r="B796" s="728"/>
      <c r="C796" s="83" t="s">
        <v>2645</v>
      </c>
      <c r="D796" s="539"/>
      <c r="E796" s="618"/>
      <c r="F796" s="168"/>
      <c r="G796" s="168"/>
      <c r="H796" s="168"/>
      <c r="I796" s="168"/>
      <c r="J796" s="556" t="s">
        <v>2496</v>
      </c>
      <c r="K796" s="853"/>
    </row>
    <row r="797" spans="1:11" s="512" customFormat="1" ht="15" customHeight="1" x14ac:dyDescent="0.25">
      <c r="A797" s="560"/>
      <c r="B797" s="728"/>
      <c r="C797" s="539"/>
      <c r="D797" s="539"/>
      <c r="E797" s="618"/>
      <c r="F797" s="168"/>
      <c r="G797" s="168"/>
      <c r="H797" s="168"/>
      <c r="I797" s="168"/>
      <c r="J797" s="556" t="s">
        <v>2497</v>
      </c>
      <c r="K797" s="853"/>
    </row>
    <row r="798" spans="1:11" s="512" customFormat="1" ht="15" customHeight="1" x14ac:dyDescent="0.25">
      <c r="A798" s="560"/>
      <c r="B798" s="728"/>
      <c r="C798" s="539"/>
      <c r="D798" s="539"/>
      <c r="E798" s="618"/>
      <c r="F798" s="168"/>
      <c r="G798" s="168"/>
      <c r="H798" s="168"/>
      <c r="I798" s="168"/>
      <c r="J798" s="556" t="s">
        <v>2499</v>
      </c>
      <c r="K798" s="853"/>
    </row>
    <row r="799" spans="1:11" s="512" customFormat="1" ht="15" customHeight="1" x14ac:dyDescent="0.25">
      <c r="A799" s="560"/>
      <c r="B799" s="728"/>
      <c r="C799" s="539"/>
      <c r="D799" s="539"/>
      <c r="E799" s="618"/>
      <c r="F799" s="168"/>
      <c r="G799" s="168"/>
      <c r="H799" s="168"/>
      <c r="I799" s="168"/>
      <c r="J799" s="730" t="s">
        <v>2500</v>
      </c>
      <c r="K799" s="853"/>
    </row>
    <row r="800" spans="1:11" s="512" customFormat="1" ht="15" customHeight="1" x14ac:dyDescent="0.25">
      <c r="A800" s="560"/>
      <c r="B800" s="728"/>
      <c r="C800" s="539"/>
      <c r="D800" s="539"/>
      <c r="E800" s="618"/>
      <c r="F800" s="168"/>
      <c r="G800" s="168"/>
      <c r="H800" s="168"/>
      <c r="I800" s="168"/>
      <c r="J800" s="421" t="s">
        <v>2501</v>
      </c>
      <c r="K800" s="853"/>
    </row>
    <row r="801" spans="1:11" s="512" customFormat="1" ht="15" customHeight="1" x14ac:dyDescent="0.25">
      <c r="A801" s="561"/>
      <c r="B801" s="739"/>
      <c r="C801" s="563"/>
      <c r="D801" s="563"/>
      <c r="E801" s="748"/>
      <c r="F801" s="169"/>
      <c r="G801" s="169"/>
      <c r="H801" s="169"/>
      <c r="I801" s="169"/>
      <c r="J801" s="565"/>
      <c r="K801" s="853"/>
    </row>
  </sheetData>
  <mergeCells count="10">
    <mergeCell ref="J3:J6"/>
    <mergeCell ref="F4:I4"/>
    <mergeCell ref="F5:G5"/>
    <mergeCell ref="H5:I5"/>
    <mergeCell ref="B1:I1"/>
    <mergeCell ref="A3:A6"/>
    <mergeCell ref="B3:B6"/>
    <mergeCell ref="C3:C6"/>
    <mergeCell ref="D3:D6"/>
    <mergeCell ref="F3:I3"/>
  </mergeCells>
  <hyperlinks>
    <hyperlink ref="C167" r:id="rId1"/>
    <hyperlink ref="C168" r:id="rId2"/>
    <hyperlink ref="C193" r:id="rId3"/>
    <hyperlink ref="C177" r:id="rId4"/>
    <hyperlink ref="C178" r:id="rId5"/>
    <hyperlink ref="C181" r:id="rId6"/>
    <hyperlink ref="C219" r:id="rId7"/>
    <hyperlink ref="C172" r:id="rId8"/>
    <hyperlink ref="C248" r:id="rId9"/>
    <hyperlink ref="C262" r:id="rId10"/>
    <hyperlink ref="C277" r:id="rId11"/>
    <hyperlink ref="C609" r:id="rId12"/>
    <hyperlink ref="C623" r:id="rId13"/>
    <hyperlink ref="C210" r:id="rId14"/>
    <hyperlink ref="C206" r:id="rId15"/>
    <hyperlink ref="C14" r:id="rId16"/>
    <hyperlink ref="C87" r:id="rId17"/>
    <hyperlink ref="C88" r:id="rId18"/>
    <hyperlink ref="C293" r:id="rId19"/>
    <hyperlink ref="C294" r:id="rId20"/>
    <hyperlink ref="C304" r:id="rId21"/>
    <hyperlink ref="C305" r:id="rId22"/>
    <hyperlink ref="C306" r:id="rId23"/>
    <hyperlink ref="C321" r:id="rId24"/>
    <hyperlink ref="C333" r:id="rId25"/>
    <hyperlink ref="C335" r:id="rId26"/>
    <hyperlink ref="C337" r:id="rId27"/>
    <hyperlink ref="C355" r:id="rId28"/>
    <hyperlink ref="C354" r:id="rId29"/>
    <hyperlink ref="C353" r:id="rId30"/>
    <hyperlink ref="C365" r:id="rId31"/>
    <hyperlink ref="C364" r:id="rId32"/>
    <hyperlink ref="C384" r:id="rId33"/>
    <hyperlink ref="C394" r:id="rId34"/>
    <hyperlink ref="C422" r:id="rId35"/>
    <hyperlink ref="C421" r:id="rId36"/>
    <hyperlink ref="C431" r:id="rId37"/>
    <hyperlink ref="C432" r:id="rId38"/>
    <hyperlink ref="C441" r:id="rId39"/>
    <hyperlink ref="C442" r:id="rId40"/>
    <hyperlink ref="C403" r:id="rId41"/>
    <hyperlink ref="C402" r:id="rId42"/>
    <hyperlink ref="C534" r:id="rId43"/>
    <hyperlink ref="C533" r:id="rId44"/>
    <hyperlink ref="C671" r:id="rId45"/>
    <hyperlink ref="C670" r:id="rId46"/>
    <hyperlink ref="C517" r:id="rId47"/>
    <hyperlink ref="C515" r:id="rId48"/>
    <hyperlink ref="C767" r:id="rId49"/>
    <hyperlink ref="C768" r:id="rId50"/>
    <hyperlink ref="C788" r:id="rId51"/>
    <hyperlink ref="C695" r:id="rId52"/>
    <hyperlink ref="C718" r:id="rId53"/>
    <hyperlink ref="C720" r:id="rId54"/>
    <hyperlink ref="C789" r:id="rId55"/>
    <hyperlink ref="C247" r:id="rId56"/>
    <hyperlink ref="C278" r:id="rId57"/>
    <hyperlink ref="C263" r:id="rId58"/>
    <hyperlink ref="C756" r:id="rId59"/>
    <hyperlink ref="C86" r:id="rId60"/>
    <hyperlink ref="C183" r:id="rId61"/>
    <hyperlink ref="C296" r:id="rId62"/>
    <hyperlink ref="C698" r:id="rId63"/>
    <hyperlink ref="C230" r:id="rId64"/>
    <hyperlink ref="C95" r:id="rId65"/>
    <hyperlink ref="C98" r:id="rId66"/>
    <hyperlink ref="C136" r:id="rId67"/>
    <hyperlink ref="C137" r:id="rId68"/>
    <hyperlink ref="C142" r:id="rId69"/>
    <hyperlink ref="C755" r:id="rId70"/>
    <hyperlink ref="C124" r:id="rId71"/>
    <hyperlink ref="C125" r:id="rId72"/>
    <hyperlink ref="C624" r:id="rId73"/>
    <hyperlink ref="C40" r:id="rId74"/>
    <hyperlink ref="C41" r:id="rId75"/>
    <hyperlink ref="C50" r:id="rId76"/>
    <hyperlink ref="C51" r:id="rId77"/>
    <hyperlink ref="C58" r:id="rId78"/>
    <hyperlink ref="C411" r:id="rId79"/>
    <hyperlink ref="C412" r:id="rId80"/>
    <hyperlink ref="C634" r:id="rId81"/>
    <hyperlink ref="C796" r:id="rId82"/>
    <hyperlink ref="C25" r:id="rId83"/>
    <hyperlink ref="C26" r:id="rId84"/>
    <hyperlink ref="C148" r:id="rId85"/>
    <hyperlink ref="C149" r:id="rId86"/>
    <hyperlink ref="C104" r:id="rId87"/>
    <hyperlink ref="C105" r:id="rId88"/>
    <hyperlink ref="C42" r:id="rId89"/>
    <hyperlink ref="C59" r:id="rId90"/>
    <hyperlink ref="C113" r:id="rId91"/>
    <hyperlink ref="C116" r:id="rId92"/>
    <hyperlink ref="C118" r:id="rId93"/>
    <hyperlink ref="C779" r:id="rId94"/>
    <hyperlink ref="C541" r:id="rId95"/>
    <hyperlink ref="C551" r:id="rId96"/>
    <hyperlink ref="C556" r:id="rId97"/>
    <hyperlink ref="C325" r:id="rId98"/>
    <hyperlink ref="C342" r:id="rId99" display="sales@bandung.santika.com"/>
    <hyperlink ref="C343" r:id="rId100" display="ssm1@thepapandayan.com"/>
    <hyperlink ref="C222" r:id="rId101"/>
    <hyperlink ref="C646" r:id="rId102"/>
    <hyperlink ref="C647" r:id="rId103"/>
    <hyperlink ref="C72" r:id="rId104"/>
    <hyperlink ref="C76" r:id="rId105"/>
    <hyperlink ref="C374" r:id="rId106"/>
    <hyperlink ref="C378" r:id="rId107"/>
    <hyperlink ref="C309" r:id="rId108"/>
    <hyperlink ref="C563" r:id="rId109"/>
    <hyperlink ref="C570" r:id="rId110"/>
    <hyperlink ref="C585" r:id="rId111"/>
    <hyperlink ref="C656" r:id="rId112"/>
    <hyperlink ref="C478" r:id="rId113"/>
    <hyperlink ref="C479" r:id="rId114"/>
    <hyperlink ref="C600" r:id="rId115"/>
    <hyperlink ref="C591" r:id="rId116"/>
    <hyperlink ref="C592" r:id="rId117"/>
    <hyperlink ref="C234" r:id="rId118" display="mailto:sales-cord@arion-swiss-belhotel.com"/>
    <hyperlink ref="C743" r:id="rId119" display="mailto:prsbcr@swiss-belhotel.com"/>
    <hyperlink ref="C739" r:id="rId120"/>
    <hyperlink ref="C489" r:id="rId121"/>
    <hyperlink ref="C488" r:id="rId1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22" zoomScale="70" zoomScaleNormal="70" workbookViewId="0">
      <selection activeCell="H236" sqref="H236"/>
    </sheetView>
  </sheetViews>
  <sheetFormatPr defaultColWidth="9.5703125" defaultRowHeight="15" x14ac:dyDescent="0.25"/>
  <cols>
    <col min="1" max="1" width="8.140625" style="363" customWidth="1"/>
    <col min="2" max="2" width="41.42578125" style="438" bestFit="1" customWidth="1"/>
    <col min="3" max="3" width="44.28515625" style="310" bestFit="1" customWidth="1"/>
    <col min="4" max="4" width="32.5703125" style="363" bestFit="1" customWidth="1"/>
    <col min="5" max="5" width="17" style="995" customWidth="1"/>
    <col min="6" max="9" width="13.28515625" style="339" customWidth="1"/>
    <col min="10" max="10" width="80.28515625" style="310" bestFit="1" customWidth="1"/>
    <col min="11" max="16384" width="9.5703125" style="310"/>
  </cols>
  <sheetData>
    <row r="1" spans="1:10" s="293" customFormat="1" ht="20.25" x14ac:dyDescent="0.25">
      <c r="A1" s="292"/>
      <c r="B1" s="1165" t="s">
        <v>97</v>
      </c>
      <c r="C1" s="1165"/>
      <c r="D1" s="1165"/>
      <c r="E1" s="1165"/>
      <c r="F1" s="1165"/>
      <c r="G1" s="1165"/>
      <c r="H1" s="1165"/>
      <c r="I1" s="1165"/>
    </row>
    <row r="2" spans="1:10" s="293" customFormat="1" x14ac:dyDescent="0.25">
      <c r="A2" s="292"/>
      <c r="B2" s="294"/>
      <c r="C2" s="295"/>
      <c r="D2" s="292"/>
      <c r="E2" s="970"/>
      <c r="F2" s="296"/>
      <c r="G2" s="296"/>
      <c r="H2" s="296"/>
      <c r="I2" s="296"/>
    </row>
    <row r="3" spans="1:10" s="297" customFormat="1" x14ac:dyDescent="0.25">
      <c r="A3" s="1154" t="s">
        <v>0</v>
      </c>
      <c r="B3" s="1166" t="s">
        <v>1</v>
      </c>
      <c r="C3" s="1154" t="s">
        <v>2</v>
      </c>
      <c r="D3" s="1154" t="s">
        <v>3</v>
      </c>
      <c r="E3" s="971"/>
      <c r="F3" s="1163" t="s">
        <v>120</v>
      </c>
      <c r="G3" s="1163"/>
      <c r="H3" s="1163"/>
      <c r="I3" s="1163"/>
      <c r="J3" s="1160" t="s">
        <v>4</v>
      </c>
    </row>
    <row r="4" spans="1:10" s="297" customFormat="1" x14ac:dyDescent="0.25">
      <c r="A4" s="1155"/>
      <c r="B4" s="1167"/>
      <c r="C4" s="1155"/>
      <c r="D4" s="1155"/>
      <c r="E4" s="972" t="s">
        <v>5</v>
      </c>
      <c r="F4" s="1163" t="s">
        <v>6</v>
      </c>
      <c r="G4" s="1163"/>
      <c r="H4" s="1163"/>
      <c r="I4" s="1163"/>
      <c r="J4" s="1161"/>
    </row>
    <row r="5" spans="1:10" s="297" customFormat="1" x14ac:dyDescent="0.25">
      <c r="A5" s="1155"/>
      <c r="B5" s="1167"/>
      <c r="C5" s="1155"/>
      <c r="D5" s="1155"/>
      <c r="E5" s="972"/>
      <c r="F5" s="1164" t="s">
        <v>7</v>
      </c>
      <c r="G5" s="1164"/>
      <c r="H5" s="1163" t="s">
        <v>8</v>
      </c>
      <c r="I5" s="1163"/>
      <c r="J5" s="1161"/>
    </row>
    <row r="6" spans="1:10" s="297" customFormat="1" x14ac:dyDescent="0.25">
      <c r="A6" s="1156"/>
      <c r="B6" s="1168"/>
      <c r="C6" s="1156"/>
      <c r="D6" s="1156"/>
      <c r="E6" s="973"/>
      <c r="F6" s="298" t="s">
        <v>9</v>
      </c>
      <c r="G6" s="597" t="s">
        <v>10</v>
      </c>
      <c r="H6" s="299" t="s">
        <v>9</v>
      </c>
      <c r="I6" s="300" t="s">
        <v>10</v>
      </c>
      <c r="J6" s="1162"/>
    </row>
    <row r="7" spans="1:10" s="141" customFormat="1" ht="15" customHeight="1" x14ac:dyDescent="0.25">
      <c r="A7" s="568"/>
      <c r="B7" s="728" t="s">
        <v>2743</v>
      </c>
      <c r="C7" s="776" t="s">
        <v>2744</v>
      </c>
      <c r="D7" s="102" t="s">
        <v>31</v>
      </c>
      <c r="E7" s="1024">
        <v>1720000</v>
      </c>
      <c r="F7" s="82"/>
      <c r="G7" s="82"/>
      <c r="H7" s="92">
        <v>830000</v>
      </c>
      <c r="I7" s="92">
        <v>830000</v>
      </c>
      <c r="J7" s="556" t="s">
        <v>35</v>
      </c>
    </row>
    <row r="8" spans="1:10" s="141" customFormat="1" ht="15" customHeight="1" x14ac:dyDescent="0.25">
      <c r="A8" s="568"/>
      <c r="B8" s="728" t="s">
        <v>177</v>
      </c>
      <c r="C8" s="776" t="s">
        <v>2745</v>
      </c>
      <c r="D8" s="102" t="s">
        <v>1795</v>
      </c>
      <c r="E8" s="1024">
        <v>1820000</v>
      </c>
      <c r="F8" s="82"/>
      <c r="G8" s="82"/>
      <c r="H8" s="92">
        <v>930000</v>
      </c>
      <c r="I8" s="92">
        <v>930000</v>
      </c>
      <c r="J8" s="556" t="s">
        <v>39</v>
      </c>
    </row>
    <row r="9" spans="1:10" s="141" customFormat="1" ht="15" customHeight="1" x14ac:dyDescent="0.25">
      <c r="A9" s="568"/>
      <c r="B9" s="1025"/>
      <c r="C9" s="180" t="s">
        <v>2746</v>
      </c>
      <c r="D9" s="102" t="s">
        <v>854</v>
      </c>
      <c r="E9" s="1024">
        <v>1820000</v>
      </c>
      <c r="F9" s="82"/>
      <c r="G9" s="82"/>
      <c r="H9" s="92">
        <v>930000</v>
      </c>
      <c r="I9" s="92">
        <v>930000</v>
      </c>
      <c r="J9" s="531" t="s">
        <v>41</v>
      </c>
    </row>
    <row r="10" spans="1:10" s="141" customFormat="1" ht="15" customHeight="1" x14ac:dyDescent="0.25">
      <c r="A10" s="568"/>
      <c r="B10" s="794"/>
      <c r="C10" s="22" t="s">
        <v>2747</v>
      </c>
      <c r="D10" s="560" t="s">
        <v>2748</v>
      </c>
      <c r="E10" s="1024">
        <v>1920000</v>
      </c>
      <c r="F10" s="82"/>
      <c r="G10" s="82"/>
      <c r="H10" s="92">
        <v>1030000</v>
      </c>
      <c r="I10" s="92">
        <v>1030000</v>
      </c>
      <c r="J10" s="531" t="s">
        <v>2749</v>
      </c>
    </row>
    <row r="11" spans="1:10" s="141" customFormat="1" ht="15" customHeight="1" x14ac:dyDescent="0.25">
      <c r="A11" s="568"/>
      <c r="B11" s="728"/>
      <c r="C11" s="83" t="s">
        <v>2750</v>
      </c>
      <c r="D11" s="560" t="s">
        <v>702</v>
      </c>
      <c r="E11" s="778">
        <v>1680000</v>
      </c>
      <c r="F11" s="82"/>
      <c r="G11" s="82"/>
      <c r="H11" s="92">
        <v>1580000</v>
      </c>
      <c r="I11" s="92">
        <v>1580000</v>
      </c>
      <c r="J11" s="556" t="s">
        <v>2751</v>
      </c>
    </row>
    <row r="12" spans="1:10" s="141" customFormat="1" ht="15" customHeight="1" x14ac:dyDescent="0.25">
      <c r="A12" s="568"/>
      <c r="B12" s="728"/>
      <c r="C12" s="22"/>
      <c r="D12" s="560" t="s">
        <v>364</v>
      </c>
      <c r="E12" s="1024">
        <v>3550000</v>
      </c>
      <c r="F12" s="82"/>
      <c r="G12" s="82"/>
      <c r="H12" s="82">
        <v>2280000</v>
      </c>
      <c r="I12" s="82">
        <v>2280000</v>
      </c>
      <c r="J12" s="632" t="s">
        <v>2752</v>
      </c>
    </row>
    <row r="13" spans="1:10" s="141" customFormat="1" ht="15" customHeight="1" x14ac:dyDescent="0.25">
      <c r="A13" s="568"/>
      <c r="B13" s="728"/>
      <c r="C13" s="22"/>
      <c r="D13" s="146" t="s">
        <v>2753</v>
      </c>
      <c r="E13" s="778">
        <v>3730000</v>
      </c>
      <c r="F13" s="1014"/>
      <c r="G13" s="1014"/>
      <c r="H13" s="1014">
        <v>2580000</v>
      </c>
      <c r="I13" s="1014">
        <v>2580000</v>
      </c>
      <c r="J13" s="556" t="s">
        <v>2754</v>
      </c>
    </row>
    <row r="14" spans="1:10" s="141" customFormat="1" ht="15" customHeight="1" x14ac:dyDescent="0.25">
      <c r="A14" s="568"/>
      <c r="B14" s="728"/>
      <c r="C14" s="22"/>
      <c r="D14" s="180"/>
      <c r="E14" s="778"/>
      <c r="F14" s="1014"/>
      <c r="G14" s="1014"/>
      <c r="H14" s="1014"/>
      <c r="I14" s="1014"/>
      <c r="J14" s="556" t="s">
        <v>2755</v>
      </c>
    </row>
    <row r="15" spans="1:10" s="141" customFormat="1" ht="15" customHeight="1" x14ac:dyDescent="0.25">
      <c r="A15" s="568"/>
      <c r="B15" s="728"/>
      <c r="C15" s="22"/>
      <c r="D15" s="811" t="s">
        <v>971</v>
      </c>
      <c r="E15" s="778"/>
      <c r="F15" s="1014"/>
      <c r="G15" s="1014"/>
      <c r="H15" s="1014"/>
      <c r="I15" s="1014"/>
      <c r="J15" s="556" t="s">
        <v>2756</v>
      </c>
    </row>
    <row r="16" spans="1:10" s="141" customFormat="1" ht="15" customHeight="1" x14ac:dyDescent="0.25">
      <c r="A16" s="568"/>
      <c r="B16" s="728"/>
      <c r="C16" s="22"/>
      <c r="D16" s="560" t="s">
        <v>1809</v>
      </c>
      <c r="E16" s="1024">
        <v>1700000</v>
      </c>
      <c r="F16" s="82"/>
      <c r="G16" s="82"/>
      <c r="H16" s="1014"/>
      <c r="I16" s="1014"/>
      <c r="J16" s="556" t="s">
        <v>2757</v>
      </c>
    </row>
    <row r="17" spans="1:10" s="141" customFormat="1" ht="15" customHeight="1" x14ac:dyDescent="0.25">
      <c r="A17" s="568"/>
      <c r="B17" s="728"/>
      <c r="C17" s="22"/>
      <c r="D17" s="560" t="s">
        <v>1810</v>
      </c>
      <c r="E17" s="778">
        <v>2000000</v>
      </c>
      <c r="F17" s="92"/>
      <c r="G17" s="1026"/>
      <c r="H17" s="92"/>
      <c r="I17" s="92"/>
      <c r="J17" s="730" t="s">
        <v>2758</v>
      </c>
    </row>
    <row r="18" spans="1:10" s="141" customFormat="1" ht="15" customHeight="1" x14ac:dyDescent="0.25">
      <c r="A18" s="576"/>
      <c r="B18" s="739"/>
      <c r="C18" s="64"/>
      <c r="D18" s="561" t="s">
        <v>1811</v>
      </c>
      <c r="E18" s="895">
        <v>2500000</v>
      </c>
      <c r="F18" s="93"/>
      <c r="G18" s="1027"/>
      <c r="H18" s="93"/>
      <c r="I18" s="93"/>
      <c r="J18" s="809" t="s">
        <v>199</v>
      </c>
    </row>
    <row r="19" spans="1:10" s="141" customFormat="1" ht="15" customHeight="1" x14ac:dyDescent="0.25">
      <c r="A19" s="418"/>
      <c r="B19" s="794" t="s">
        <v>2727</v>
      </c>
      <c r="C19" s="418" t="s">
        <v>2728</v>
      </c>
      <c r="D19" s="560" t="s">
        <v>183</v>
      </c>
      <c r="E19" s="1022" t="s">
        <v>2729</v>
      </c>
      <c r="F19" s="82"/>
      <c r="G19" s="82"/>
      <c r="H19" s="1012">
        <v>900000</v>
      </c>
      <c r="I19" s="1012">
        <v>900000</v>
      </c>
      <c r="J19" s="556" t="s">
        <v>732</v>
      </c>
    </row>
    <row r="20" spans="1:10" s="141" customFormat="1" ht="15" customHeight="1" x14ac:dyDescent="0.25">
      <c r="A20" s="418"/>
      <c r="B20" s="794" t="s">
        <v>177</v>
      </c>
      <c r="C20" s="418" t="s">
        <v>2730</v>
      </c>
      <c r="D20" s="560" t="s">
        <v>352</v>
      </c>
      <c r="E20" s="1022" t="s">
        <v>2729</v>
      </c>
      <c r="F20" s="82"/>
      <c r="G20" s="82"/>
      <c r="H20" s="1012">
        <v>900000</v>
      </c>
      <c r="I20" s="1012">
        <v>900000</v>
      </c>
      <c r="J20" s="556" t="s">
        <v>736</v>
      </c>
    </row>
    <row r="21" spans="1:10" s="141" customFormat="1" ht="15" customHeight="1" x14ac:dyDescent="0.25">
      <c r="A21" s="418"/>
      <c r="B21" s="794"/>
      <c r="C21" s="418" t="s">
        <v>2731</v>
      </c>
      <c r="D21" s="146" t="s">
        <v>2732</v>
      </c>
      <c r="E21" s="778"/>
      <c r="F21" s="1014"/>
      <c r="G21" s="1014"/>
      <c r="H21" s="1014"/>
      <c r="I21" s="1014"/>
      <c r="J21" s="556" t="s">
        <v>746</v>
      </c>
    </row>
    <row r="22" spans="1:10" s="141" customFormat="1" ht="15" customHeight="1" x14ac:dyDescent="0.25">
      <c r="A22" s="418"/>
      <c r="B22" s="794"/>
      <c r="C22" s="418" t="s">
        <v>2733</v>
      </c>
      <c r="D22" s="146" t="s">
        <v>2734</v>
      </c>
      <c r="E22" s="778"/>
      <c r="F22" s="1014"/>
      <c r="G22" s="1014"/>
      <c r="H22" s="1014"/>
      <c r="I22" s="1014"/>
      <c r="J22" s="632" t="s">
        <v>747</v>
      </c>
    </row>
    <row r="23" spans="1:10" s="141" customFormat="1" ht="15" customHeight="1" x14ac:dyDescent="0.25">
      <c r="A23" s="418"/>
      <c r="B23" s="794"/>
      <c r="C23" s="1" t="s">
        <v>2735</v>
      </c>
      <c r="D23" s="560" t="s">
        <v>353</v>
      </c>
      <c r="E23" s="1022" t="s">
        <v>2736</v>
      </c>
      <c r="F23" s="82"/>
      <c r="G23" s="82"/>
      <c r="H23" s="1012">
        <v>1300000</v>
      </c>
      <c r="I23" s="1012">
        <v>1300000</v>
      </c>
      <c r="J23" s="556" t="s">
        <v>2737</v>
      </c>
    </row>
    <row r="24" spans="1:10" s="141" customFormat="1" ht="15" customHeight="1" x14ac:dyDescent="0.25">
      <c r="A24" s="418"/>
      <c r="B24" s="794"/>
      <c r="C24" s="75" t="s">
        <v>2738</v>
      </c>
      <c r="D24" s="560" t="s">
        <v>465</v>
      </c>
      <c r="E24" s="1022" t="s">
        <v>2736</v>
      </c>
      <c r="F24" s="82"/>
      <c r="G24" s="82"/>
      <c r="H24" s="1012">
        <v>1400000</v>
      </c>
      <c r="I24" s="1012">
        <v>1400000</v>
      </c>
      <c r="J24" s="556" t="s">
        <v>2739</v>
      </c>
    </row>
    <row r="25" spans="1:10" s="141" customFormat="1" ht="15" customHeight="1" x14ac:dyDescent="0.25">
      <c r="A25" s="418"/>
      <c r="B25" s="794"/>
      <c r="C25" s="75"/>
      <c r="D25" s="560" t="s">
        <v>2740</v>
      </c>
      <c r="E25" s="1023"/>
      <c r="F25" s="82"/>
      <c r="G25" s="82"/>
      <c r="H25" s="82">
        <v>2500000</v>
      </c>
      <c r="I25" s="82">
        <v>2500000</v>
      </c>
      <c r="J25" s="556" t="s">
        <v>2741</v>
      </c>
    </row>
    <row r="26" spans="1:10" s="141" customFormat="1" ht="15" customHeight="1" x14ac:dyDescent="0.25">
      <c r="A26" s="418"/>
      <c r="B26" s="794"/>
      <c r="C26" s="75"/>
      <c r="D26" s="560"/>
      <c r="E26" s="1023"/>
      <c r="F26" s="82"/>
      <c r="G26" s="82"/>
      <c r="H26" s="82"/>
      <c r="I26" s="82"/>
      <c r="J26" s="531" t="s">
        <v>2742</v>
      </c>
    </row>
    <row r="27" spans="1:10" s="141" customFormat="1" ht="15" customHeight="1" x14ac:dyDescent="0.25">
      <c r="A27" s="418"/>
      <c r="B27" s="847"/>
      <c r="C27" s="75"/>
      <c r="D27" s="560"/>
      <c r="E27" s="1023"/>
      <c r="F27" s="82"/>
      <c r="G27" s="82"/>
      <c r="H27" s="82"/>
      <c r="I27" s="82"/>
      <c r="J27" s="730" t="s">
        <v>773</v>
      </c>
    </row>
    <row r="28" spans="1:10" s="293" customFormat="1" ht="14.25" x14ac:dyDescent="0.25">
      <c r="A28" s="301"/>
      <c r="B28" s="302" t="s">
        <v>11</v>
      </c>
      <c r="C28" s="303"/>
      <c r="D28" s="301"/>
      <c r="E28" s="974"/>
      <c r="F28" s="304"/>
      <c r="G28" s="304"/>
      <c r="H28" s="304"/>
      <c r="I28" s="304"/>
      <c r="J28" s="305"/>
    </row>
    <row r="29" spans="1:10" x14ac:dyDescent="0.25">
      <c r="A29" s="306"/>
      <c r="B29" s="307"/>
      <c r="C29" s="308"/>
      <c r="D29" s="306"/>
      <c r="E29" s="975"/>
      <c r="F29" s="309"/>
      <c r="G29" s="309"/>
      <c r="H29" s="309"/>
      <c r="I29" s="309"/>
      <c r="J29" s="97"/>
    </row>
    <row r="30" spans="1:10" x14ac:dyDescent="0.25">
      <c r="A30" s="311"/>
      <c r="B30" s="312" t="s">
        <v>12</v>
      </c>
      <c r="C30" s="313" t="s">
        <v>13</v>
      </c>
      <c r="D30" s="314" t="s">
        <v>14</v>
      </c>
      <c r="E30" s="976">
        <v>1938800</v>
      </c>
      <c r="F30" s="315">
        <v>767500</v>
      </c>
      <c r="G30" s="315">
        <v>767500</v>
      </c>
      <c r="H30" s="315">
        <v>696050</v>
      </c>
      <c r="I30" s="315">
        <v>696050</v>
      </c>
      <c r="J30" s="41" t="s">
        <v>15</v>
      </c>
    </row>
    <row r="31" spans="1:10" x14ac:dyDescent="0.25">
      <c r="A31" s="311"/>
      <c r="B31" s="312" t="s">
        <v>16</v>
      </c>
      <c r="C31" s="313" t="s">
        <v>17</v>
      </c>
      <c r="D31" s="314" t="s">
        <v>18</v>
      </c>
      <c r="E31" s="976">
        <v>2388900</v>
      </c>
      <c r="F31" s="315">
        <v>906100</v>
      </c>
      <c r="G31" s="315">
        <v>906100</v>
      </c>
      <c r="H31" s="315">
        <v>821800</v>
      </c>
      <c r="I31" s="315">
        <v>821800</v>
      </c>
      <c r="J31" s="41" t="s">
        <v>19</v>
      </c>
    </row>
    <row r="32" spans="1:10" x14ac:dyDescent="0.25">
      <c r="A32" s="311"/>
      <c r="B32" s="312"/>
      <c r="C32" s="313" t="s">
        <v>20</v>
      </c>
      <c r="D32" s="311" t="s">
        <v>21</v>
      </c>
      <c r="E32" s="976">
        <v>3777500</v>
      </c>
      <c r="F32" s="315">
        <v>1235600</v>
      </c>
      <c r="G32" s="315">
        <v>1235600</v>
      </c>
      <c r="H32" s="315">
        <v>1120650</v>
      </c>
      <c r="I32" s="315">
        <v>1120650</v>
      </c>
      <c r="J32" s="41" t="s">
        <v>22</v>
      </c>
    </row>
    <row r="33" spans="1:10" x14ac:dyDescent="0.25">
      <c r="A33" s="311"/>
      <c r="B33" s="312"/>
      <c r="C33" s="313" t="s">
        <v>23</v>
      </c>
      <c r="D33" s="314" t="s">
        <v>24</v>
      </c>
      <c r="E33" s="976">
        <v>6462900</v>
      </c>
      <c r="F33" s="315">
        <v>2337900</v>
      </c>
      <c r="G33" s="315">
        <v>2337900</v>
      </c>
      <c r="H33" s="315">
        <v>2120500</v>
      </c>
      <c r="I33" s="315">
        <v>2120500</v>
      </c>
      <c r="J33" s="41" t="s">
        <v>25</v>
      </c>
    </row>
    <row r="34" spans="1:10" x14ac:dyDescent="0.25">
      <c r="A34" s="311"/>
      <c r="B34" s="312"/>
      <c r="C34" s="316" t="s">
        <v>26</v>
      </c>
      <c r="D34" s="311" t="s">
        <v>96</v>
      </c>
      <c r="E34" s="976">
        <v>8922500</v>
      </c>
      <c r="F34" s="315">
        <v>4813800</v>
      </c>
      <c r="G34" s="315">
        <v>4813800</v>
      </c>
      <c r="H34" s="315">
        <v>4365900</v>
      </c>
      <c r="I34" s="315">
        <v>4365900</v>
      </c>
      <c r="J34" s="209" t="s">
        <v>27</v>
      </c>
    </row>
    <row r="35" spans="1:10" x14ac:dyDescent="0.25">
      <c r="A35" s="311"/>
      <c r="B35" s="312"/>
      <c r="C35" s="316" t="s">
        <v>28</v>
      </c>
      <c r="D35" s="311" t="s">
        <v>29</v>
      </c>
      <c r="E35" s="976">
        <v>695000</v>
      </c>
      <c r="F35" s="315">
        <v>595000</v>
      </c>
      <c r="G35" s="315">
        <v>595000</v>
      </c>
      <c r="H35" s="315">
        <v>595000</v>
      </c>
      <c r="I35" s="315">
        <v>595000</v>
      </c>
      <c r="J35" s="317" t="s">
        <v>87</v>
      </c>
    </row>
    <row r="36" spans="1:10" x14ac:dyDescent="0.25">
      <c r="A36" s="311"/>
      <c r="B36" s="312"/>
      <c r="C36" s="316"/>
      <c r="D36" s="311"/>
      <c r="E36" s="976"/>
      <c r="F36" s="315"/>
      <c r="G36" s="315"/>
      <c r="H36" s="315"/>
      <c r="I36" s="315"/>
      <c r="J36" s="318"/>
    </row>
    <row r="37" spans="1:10" x14ac:dyDescent="0.25">
      <c r="A37" s="319"/>
      <c r="B37" s="320"/>
      <c r="C37" s="321"/>
      <c r="D37" s="319"/>
      <c r="E37" s="977"/>
      <c r="F37" s="322"/>
      <c r="G37" s="322"/>
      <c r="H37" s="322"/>
      <c r="I37" s="322"/>
      <c r="J37" s="323"/>
    </row>
    <row r="38" spans="1:10" x14ac:dyDescent="0.25">
      <c r="A38" s="306"/>
      <c r="B38" s="307"/>
      <c r="C38" s="308"/>
      <c r="D38" s="324"/>
      <c r="E38" s="325"/>
      <c r="F38" s="326"/>
      <c r="G38" s="326"/>
      <c r="H38" s="326"/>
      <c r="I38" s="326"/>
      <c r="J38" s="97"/>
    </row>
    <row r="39" spans="1:10" x14ac:dyDescent="0.25">
      <c r="A39" s="311"/>
      <c r="B39" s="312" t="s">
        <v>33</v>
      </c>
      <c r="C39" s="313" t="s">
        <v>34</v>
      </c>
      <c r="D39" s="314" t="s">
        <v>18</v>
      </c>
      <c r="E39" s="327">
        <v>1705000</v>
      </c>
      <c r="F39" s="328"/>
      <c r="G39" s="328"/>
      <c r="H39" s="328">
        <v>720000</v>
      </c>
      <c r="I39" s="328">
        <v>720000</v>
      </c>
      <c r="J39" s="41" t="s">
        <v>35</v>
      </c>
    </row>
    <row r="40" spans="1:10" x14ac:dyDescent="0.25">
      <c r="A40" s="311"/>
      <c r="B40" s="312" t="s">
        <v>36</v>
      </c>
      <c r="C40" s="313" t="s">
        <v>37</v>
      </c>
      <c r="D40" s="314" t="s">
        <v>38</v>
      </c>
      <c r="E40" s="327">
        <v>1925000</v>
      </c>
      <c r="F40" s="328"/>
      <c r="G40" s="328"/>
      <c r="H40" s="328">
        <v>798000</v>
      </c>
      <c r="I40" s="328">
        <v>798000</v>
      </c>
      <c r="J40" s="41" t="s">
        <v>39</v>
      </c>
    </row>
    <row r="41" spans="1:10" x14ac:dyDescent="0.25">
      <c r="A41" s="311"/>
      <c r="B41" s="312" t="s">
        <v>16</v>
      </c>
      <c r="C41" s="310" t="s">
        <v>40</v>
      </c>
      <c r="D41" s="314" t="s">
        <v>32</v>
      </c>
      <c r="E41" s="327">
        <v>2156000</v>
      </c>
      <c r="F41" s="328"/>
      <c r="G41" s="328"/>
      <c r="H41" s="328">
        <v>905000</v>
      </c>
      <c r="I41" s="328">
        <v>905000</v>
      </c>
      <c r="J41" s="41" t="s">
        <v>41</v>
      </c>
    </row>
    <row r="42" spans="1:10" x14ac:dyDescent="0.25">
      <c r="A42" s="311"/>
      <c r="B42" s="312"/>
      <c r="C42" s="329" t="s">
        <v>42</v>
      </c>
      <c r="D42" s="314" t="s">
        <v>24</v>
      </c>
      <c r="E42" s="330">
        <v>3762000</v>
      </c>
      <c r="F42" s="328"/>
      <c r="G42" s="328"/>
      <c r="H42" s="328">
        <v>2998000</v>
      </c>
      <c r="I42" s="328">
        <v>2998000</v>
      </c>
      <c r="J42" s="41" t="s">
        <v>25</v>
      </c>
    </row>
    <row r="43" spans="1:10" x14ac:dyDescent="0.25">
      <c r="A43" s="311"/>
      <c r="B43" s="312"/>
      <c r="C43" s="316" t="s">
        <v>43</v>
      </c>
      <c r="D43" s="314"/>
      <c r="E43" s="327"/>
      <c r="F43" s="328"/>
      <c r="G43" s="328"/>
      <c r="H43" s="328"/>
      <c r="I43" s="328"/>
      <c r="J43" s="41" t="s">
        <v>27</v>
      </c>
    </row>
    <row r="44" spans="1:10" x14ac:dyDescent="0.25">
      <c r="A44" s="311"/>
      <c r="B44" s="312"/>
      <c r="C44" s="313"/>
      <c r="D44" s="314"/>
      <c r="E44" s="327"/>
      <c r="F44" s="328"/>
      <c r="G44" s="328"/>
      <c r="H44" s="328"/>
      <c r="I44" s="328"/>
    </row>
    <row r="45" spans="1:10" x14ac:dyDescent="0.25">
      <c r="A45" s="311"/>
      <c r="B45" s="312"/>
      <c r="C45" s="313"/>
      <c r="D45" s="314"/>
      <c r="E45" s="327"/>
      <c r="F45" s="328"/>
      <c r="G45" s="328"/>
      <c r="H45" s="328"/>
      <c r="I45" s="328"/>
    </row>
    <row r="46" spans="1:10" x14ac:dyDescent="0.25">
      <c r="A46" s="311"/>
      <c r="B46" s="312"/>
      <c r="C46" s="313"/>
      <c r="D46" s="314"/>
      <c r="E46" s="327"/>
      <c r="F46" s="328"/>
      <c r="G46" s="328"/>
      <c r="H46" s="328"/>
      <c r="I46" s="328"/>
      <c r="J46" s="317" t="s">
        <v>88</v>
      </c>
    </row>
    <row r="47" spans="1:10" x14ac:dyDescent="0.25">
      <c r="A47" s="319"/>
      <c r="B47" s="320"/>
      <c r="C47" s="321"/>
      <c r="D47" s="331"/>
      <c r="E47" s="332"/>
      <c r="F47" s="333"/>
      <c r="G47" s="333"/>
      <c r="H47" s="333"/>
      <c r="I47" s="333"/>
      <c r="J47" s="323"/>
    </row>
    <row r="48" spans="1:10" x14ac:dyDescent="0.25">
      <c r="A48" s="306"/>
      <c r="B48" s="307"/>
      <c r="C48" s="308"/>
      <c r="D48" s="306"/>
      <c r="E48" s="334"/>
      <c r="F48" s="335"/>
      <c r="G48" s="335"/>
      <c r="H48" s="335"/>
      <c r="I48" s="335"/>
      <c r="J48" s="97"/>
    </row>
    <row r="49" spans="1:11" x14ac:dyDescent="0.25">
      <c r="A49" s="311"/>
      <c r="B49" s="336" t="s">
        <v>44</v>
      </c>
      <c r="C49" s="337" t="s">
        <v>45</v>
      </c>
      <c r="D49" s="314" t="s">
        <v>14</v>
      </c>
      <c r="E49" s="978" t="s">
        <v>98</v>
      </c>
      <c r="F49" s="338"/>
      <c r="G49" s="338"/>
      <c r="H49" s="338">
        <v>745000</v>
      </c>
      <c r="I49" s="338">
        <v>745000</v>
      </c>
      <c r="J49" s="41" t="s">
        <v>35</v>
      </c>
      <c r="K49" s="339"/>
    </row>
    <row r="50" spans="1:11" x14ac:dyDescent="0.25">
      <c r="A50" s="311"/>
      <c r="B50" s="312" t="s">
        <v>16</v>
      </c>
      <c r="C50" s="337" t="s">
        <v>46</v>
      </c>
      <c r="D50" s="314" t="s">
        <v>31</v>
      </c>
      <c r="E50" s="978" t="s">
        <v>99</v>
      </c>
      <c r="F50" s="338"/>
      <c r="G50" s="338"/>
      <c r="H50" s="338">
        <v>900000</v>
      </c>
      <c r="I50" s="338">
        <v>900000</v>
      </c>
      <c r="J50" s="41" t="s">
        <v>39</v>
      </c>
      <c r="K50" s="339"/>
    </row>
    <row r="51" spans="1:11" x14ac:dyDescent="0.25">
      <c r="A51" s="311"/>
      <c r="B51" s="312"/>
      <c r="C51" s="340" t="s">
        <v>47</v>
      </c>
      <c r="D51" s="314" t="s">
        <v>48</v>
      </c>
      <c r="E51" s="978" t="s">
        <v>100</v>
      </c>
      <c r="F51" s="338"/>
      <c r="G51" s="338"/>
      <c r="H51" s="338">
        <v>975000</v>
      </c>
      <c r="I51" s="338">
        <v>975000</v>
      </c>
      <c r="J51" s="41" t="s">
        <v>41</v>
      </c>
      <c r="K51" s="339"/>
    </row>
    <row r="52" spans="1:11" x14ac:dyDescent="0.25">
      <c r="A52" s="311"/>
      <c r="B52" s="336"/>
      <c r="C52" s="340" t="s">
        <v>49</v>
      </c>
      <c r="D52" s="314" t="s">
        <v>50</v>
      </c>
      <c r="E52" s="978" t="s">
        <v>101</v>
      </c>
      <c r="F52" s="338"/>
      <c r="G52" s="338"/>
      <c r="H52" s="338">
        <v>1100000</v>
      </c>
      <c r="I52" s="338">
        <v>1100000</v>
      </c>
      <c r="J52" s="41" t="s">
        <v>25</v>
      </c>
      <c r="K52" s="339"/>
    </row>
    <row r="53" spans="1:11" x14ac:dyDescent="0.25">
      <c r="A53" s="311"/>
      <c r="B53" s="336"/>
      <c r="C53" s="341"/>
      <c r="D53" s="314" t="s">
        <v>32</v>
      </c>
      <c r="E53" s="978" t="s">
        <v>102</v>
      </c>
      <c r="F53" s="338"/>
      <c r="G53" s="338"/>
      <c r="H53" s="338">
        <v>2500000</v>
      </c>
      <c r="I53" s="338">
        <v>2500000</v>
      </c>
      <c r="J53" s="41" t="s">
        <v>27</v>
      </c>
      <c r="K53" s="339"/>
    </row>
    <row r="54" spans="1:11" x14ac:dyDescent="0.25">
      <c r="A54" s="311"/>
      <c r="B54" s="336"/>
      <c r="C54" s="341"/>
      <c r="D54" s="314" t="s">
        <v>24</v>
      </c>
      <c r="E54" s="978" t="s">
        <v>103</v>
      </c>
      <c r="F54" s="315"/>
      <c r="G54" s="315"/>
      <c r="H54" s="315">
        <v>3500000</v>
      </c>
      <c r="I54" s="315">
        <v>3500000</v>
      </c>
      <c r="J54" s="342"/>
      <c r="K54" s="339"/>
    </row>
    <row r="55" spans="1:11" x14ac:dyDescent="0.25">
      <c r="A55" s="311"/>
      <c r="B55" s="336"/>
      <c r="C55" s="341"/>
      <c r="D55" s="314" t="s">
        <v>51</v>
      </c>
      <c r="E55" s="978" t="s">
        <v>104</v>
      </c>
      <c r="F55" s="315"/>
      <c r="G55" s="315"/>
      <c r="H55" s="315">
        <v>10000000</v>
      </c>
      <c r="I55" s="315">
        <v>10000000</v>
      </c>
      <c r="J55" s="342"/>
      <c r="K55" s="339"/>
    </row>
    <row r="56" spans="1:11" x14ac:dyDescent="0.25">
      <c r="A56" s="311"/>
      <c r="B56" s="336"/>
      <c r="C56" s="341"/>
      <c r="D56" s="311" t="s">
        <v>29</v>
      </c>
      <c r="E56" s="979"/>
      <c r="F56" s="315"/>
      <c r="G56" s="315"/>
      <c r="H56" s="315">
        <v>400000</v>
      </c>
      <c r="I56" s="315">
        <v>400000</v>
      </c>
      <c r="J56" s="342"/>
      <c r="K56" s="339"/>
    </row>
    <row r="57" spans="1:11" x14ac:dyDescent="0.25">
      <c r="A57" s="311"/>
      <c r="B57" s="336"/>
      <c r="C57" s="341"/>
      <c r="D57" s="314"/>
      <c r="E57" s="979"/>
      <c r="F57" s="315"/>
      <c r="G57" s="315"/>
      <c r="H57" s="315"/>
      <c r="I57" s="315"/>
      <c r="J57" s="318"/>
      <c r="K57" s="339"/>
    </row>
    <row r="58" spans="1:11" x14ac:dyDescent="0.25">
      <c r="A58" s="319"/>
      <c r="B58" s="320"/>
      <c r="C58" s="321"/>
      <c r="D58" s="319"/>
      <c r="E58" s="343"/>
      <c r="F58" s="344"/>
      <c r="G58" s="344"/>
      <c r="H58" s="344"/>
      <c r="I58" s="344"/>
      <c r="J58" s="323"/>
    </row>
    <row r="59" spans="1:11" x14ac:dyDescent="0.25">
      <c r="A59" s="306"/>
      <c r="B59" s="307"/>
      <c r="C59" s="308"/>
      <c r="D59" s="306"/>
      <c r="E59" s="334"/>
      <c r="F59" s="335"/>
      <c r="G59" s="335"/>
      <c r="H59" s="335"/>
      <c r="I59" s="335"/>
      <c r="J59" s="97"/>
    </row>
    <row r="60" spans="1:11" x14ac:dyDescent="0.25">
      <c r="A60" s="311"/>
      <c r="B60" s="336" t="s">
        <v>52</v>
      </c>
      <c r="C60" s="340" t="s">
        <v>53</v>
      </c>
      <c r="D60" s="314" t="s">
        <v>18</v>
      </c>
      <c r="E60" s="980">
        <v>910000</v>
      </c>
      <c r="F60" s="315"/>
      <c r="G60" s="315"/>
      <c r="H60" s="315">
        <v>500000</v>
      </c>
      <c r="I60" s="315">
        <v>500000</v>
      </c>
      <c r="J60" s="41" t="s">
        <v>35</v>
      </c>
    </row>
    <row r="61" spans="1:11" x14ac:dyDescent="0.25">
      <c r="A61" s="311"/>
      <c r="B61" s="312" t="s">
        <v>16</v>
      </c>
      <c r="C61" s="340" t="s">
        <v>54</v>
      </c>
      <c r="D61" s="314" t="s">
        <v>55</v>
      </c>
      <c r="E61" s="980">
        <v>1047000</v>
      </c>
      <c r="F61" s="315"/>
      <c r="G61" s="315"/>
      <c r="H61" s="315">
        <v>575000</v>
      </c>
      <c r="I61" s="315">
        <v>575000</v>
      </c>
      <c r="J61" s="41" t="s">
        <v>39</v>
      </c>
    </row>
    <row r="62" spans="1:11" x14ac:dyDescent="0.25">
      <c r="A62" s="311"/>
      <c r="B62" s="312"/>
      <c r="C62" s="340" t="s">
        <v>56</v>
      </c>
      <c r="D62" s="314" t="s">
        <v>55</v>
      </c>
      <c r="E62" s="981">
        <v>1755000</v>
      </c>
      <c r="F62" s="345"/>
      <c r="G62" s="345"/>
      <c r="H62" s="345">
        <v>965000</v>
      </c>
      <c r="I62" s="345">
        <v>965000</v>
      </c>
      <c r="J62" s="41" t="s">
        <v>41</v>
      </c>
    </row>
    <row r="63" spans="1:11" x14ac:dyDescent="0.25">
      <c r="A63" s="311"/>
      <c r="B63" s="312"/>
      <c r="C63" s="340" t="s">
        <v>57</v>
      </c>
      <c r="D63" s="314"/>
      <c r="E63" s="346"/>
      <c r="F63" s="347"/>
      <c r="G63" s="347"/>
      <c r="H63" s="347"/>
      <c r="I63" s="347"/>
      <c r="J63" s="41" t="s">
        <v>25</v>
      </c>
    </row>
    <row r="64" spans="1:11" x14ac:dyDescent="0.25">
      <c r="A64" s="311"/>
      <c r="B64" s="312"/>
      <c r="C64" s="340"/>
      <c r="D64" s="314"/>
      <c r="E64" s="346"/>
      <c r="F64" s="347"/>
      <c r="G64" s="347"/>
      <c r="H64" s="347"/>
      <c r="I64" s="347"/>
      <c r="J64" s="41" t="s">
        <v>27</v>
      </c>
    </row>
    <row r="65" spans="1:10" x14ac:dyDescent="0.25">
      <c r="A65" s="311"/>
      <c r="B65" s="312"/>
      <c r="C65" s="340"/>
      <c r="D65" s="314"/>
      <c r="E65" s="346"/>
      <c r="F65" s="347"/>
      <c r="G65" s="347"/>
      <c r="H65" s="347"/>
      <c r="I65" s="347"/>
      <c r="J65" s="318"/>
    </row>
    <row r="66" spans="1:10" x14ac:dyDescent="0.25">
      <c r="A66" s="319"/>
      <c r="B66" s="320"/>
      <c r="C66" s="321"/>
      <c r="D66" s="319"/>
      <c r="E66" s="343"/>
      <c r="F66" s="344"/>
      <c r="G66" s="344"/>
      <c r="H66" s="344"/>
      <c r="I66" s="344"/>
      <c r="J66" s="323"/>
    </row>
    <row r="67" spans="1:10" x14ac:dyDescent="0.25">
      <c r="A67" s="306"/>
      <c r="B67" s="307"/>
      <c r="C67" s="308"/>
      <c r="D67" s="306"/>
      <c r="E67" s="334"/>
      <c r="F67" s="335"/>
      <c r="G67" s="335"/>
      <c r="H67" s="335"/>
      <c r="I67" s="335"/>
      <c r="J67" s="97"/>
    </row>
    <row r="68" spans="1:10" x14ac:dyDescent="0.25">
      <c r="A68" s="311"/>
      <c r="B68" s="336" t="s">
        <v>58</v>
      </c>
      <c r="C68" s="313" t="s">
        <v>59</v>
      </c>
      <c r="D68" s="314" t="s">
        <v>14</v>
      </c>
      <c r="E68" s="982">
        <v>1331000</v>
      </c>
      <c r="F68" s="315"/>
      <c r="G68" s="315"/>
      <c r="H68" s="315">
        <v>580000</v>
      </c>
      <c r="I68" s="315">
        <v>580000</v>
      </c>
      <c r="J68" s="41" t="s">
        <v>35</v>
      </c>
    </row>
    <row r="69" spans="1:10" x14ac:dyDescent="0.25">
      <c r="A69" s="311"/>
      <c r="B69" s="312" t="s">
        <v>16</v>
      </c>
      <c r="C69" s="313" t="s">
        <v>60</v>
      </c>
      <c r="D69" s="314" t="s">
        <v>18</v>
      </c>
      <c r="E69" s="982">
        <v>1573000</v>
      </c>
      <c r="F69" s="315"/>
      <c r="G69" s="315"/>
      <c r="H69" s="315">
        <v>675000</v>
      </c>
      <c r="I69" s="315">
        <v>675000</v>
      </c>
      <c r="J69" s="41" t="s">
        <v>39</v>
      </c>
    </row>
    <row r="70" spans="1:10" x14ac:dyDescent="0.25">
      <c r="A70" s="311"/>
      <c r="B70" s="312"/>
      <c r="C70" s="340" t="s">
        <v>61</v>
      </c>
      <c r="D70" s="314" t="s">
        <v>32</v>
      </c>
      <c r="E70" s="982">
        <v>2117500</v>
      </c>
      <c r="F70" s="315"/>
      <c r="G70" s="315"/>
      <c r="H70" s="315">
        <v>1050000</v>
      </c>
      <c r="I70" s="315">
        <v>1050000</v>
      </c>
      <c r="J70" s="41" t="s">
        <v>41</v>
      </c>
    </row>
    <row r="71" spans="1:10" x14ac:dyDescent="0.25">
      <c r="A71" s="311"/>
      <c r="B71" s="312"/>
      <c r="C71" s="340" t="s">
        <v>62</v>
      </c>
      <c r="D71" s="314" t="s">
        <v>24</v>
      </c>
      <c r="E71" s="982">
        <v>3509000</v>
      </c>
      <c r="F71" s="315"/>
      <c r="G71" s="315"/>
      <c r="H71" s="315">
        <v>1850000</v>
      </c>
      <c r="I71" s="315">
        <v>1850000</v>
      </c>
      <c r="J71" s="41" t="s">
        <v>25</v>
      </c>
    </row>
    <row r="72" spans="1:10" x14ac:dyDescent="0.25">
      <c r="A72" s="311"/>
      <c r="B72" s="312"/>
      <c r="C72" s="313"/>
      <c r="D72" s="314" t="s">
        <v>63</v>
      </c>
      <c r="E72" s="982">
        <v>5442000</v>
      </c>
      <c r="F72" s="315"/>
      <c r="G72" s="315"/>
      <c r="H72" s="315">
        <v>3350000</v>
      </c>
      <c r="I72" s="315">
        <v>3350000</v>
      </c>
      <c r="J72" s="41" t="s">
        <v>27</v>
      </c>
    </row>
    <row r="73" spans="1:10" x14ac:dyDescent="0.25">
      <c r="A73" s="311"/>
      <c r="B73" s="312"/>
      <c r="C73" s="313"/>
      <c r="D73" s="314" t="s">
        <v>29</v>
      </c>
      <c r="E73" s="982"/>
      <c r="F73" s="328"/>
      <c r="G73" s="328"/>
      <c r="H73" s="328"/>
      <c r="I73" s="328"/>
      <c r="J73" s="318"/>
    </row>
    <row r="74" spans="1:10" x14ac:dyDescent="0.25">
      <c r="A74" s="319"/>
      <c r="B74" s="320"/>
      <c r="C74" s="321"/>
      <c r="D74" s="331"/>
      <c r="E74" s="348"/>
      <c r="F74" s="333"/>
      <c r="G74" s="333"/>
      <c r="H74" s="333"/>
      <c r="I74" s="333"/>
      <c r="J74" s="323"/>
    </row>
    <row r="75" spans="1:10" x14ac:dyDescent="0.25">
      <c r="A75" s="591"/>
      <c r="B75" s="349" t="s">
        <v>121</v>
      </c>
      <c r="C75" s="350" t="s">
        <v>122</v>
      </c>
      <c r="D75" s="351" t="s">
        <v>30</v>
      </c>
      <c r="E75" s="983"/>
      <c r="F75" s="352"/>
      <c r="G75" s="352"/>
      <c r="H75" s="352">
        <v>854260</v>
      </c>
      <c r="I75" s="352">
        <v>854260</v>
      </c>
      <c r="J75" s="41" t="s">
        <v>35</v>
      </c>
    </row>
    <row r="76" spans="1:10" x14ac:dyDescent="0.25">
      <c r="A76" s="592"/>
      <c r="B76" s="353" t="s">
        <v>16</v>
      </c>
      <c r="C76" s="354" t="s">
        <v>123</v>
      </c>
      <c r="D76" s="355" t="s">
        <v>124</v>
      </c>
      <c r="E76" s="976"/>
      <c r="F76" s="356"/>
      <c r="G76" s="356"/>
      <c r="H76" s="356">
        <v>975260</v>
      </c>
      <c r="I76" s="356">
        <v>975260</v>
      </c>
      <c r="J76" s="41" t="s">
        <v>39</v>
      </c>
    </row>
    <row r="77" spans="1:10" ht="14.25" x14ac:dyDescent="0.25">
      <c r="A77" s="592"/>
      <c r="B77" s="357"/>
      <c r="C77" s="354" t="s">
        <v>125</v>
      </c>
      <c r="D77" s="358" t="s">
        <v>32</v>
      </c>
      <c r="E77" s="976"/>
      <c r="F77" s="356"/>
      <c r="G77" s="356"/>
      <c r="H77" s="356">
        <v>1338260</v>
      </c>
      <c r="I77" s="356">
        <v>1338260</v>
      </c>
      <c r="J77" s="41" t="s">
        <v>41</v>
      </c>
    </row>
    <row r="78" spans="1:10" ht="14.25" x14ac:dyDescent="0.25">
      <c r="A78" s="592"/>
      <c r="B78" s="357"/>
      <c r="C78" s="354" t="s">
        <v>126</v>
      </c>
      <c r="D78" s="358" t="s">
        <v>127</v>
      </c>
      <c r="E78" s="976"/>
      <c r="F78" s="356"/>
      <c r="G78" s="356"/>
      <c r="H78" s="356">
        <v>2064260</v>
      </c>
      <c r="I78" s="356">
        <v>2064260</v>
      </c>
      <c r="J78" s="41" t="s">
        <v>25</v>
      </c>
    </row>
    <row r="79" spans="1:10" ht="14.25" x14ac:dyDescent="0.25">
      <c r="A79" s="592"/>
      <c r="B79" s="357"/>
      <c r="C79" s="329" t="s">
        <v>128</v>
      </c>
      <c r="D79" s="358" t="s">
        <v>129</v>
      </c>
      <c r="E79" s="976"/>
      <c r="F79" s="356"/>
      <c r="G79" s="356"/>
      <c r="H79" s="356">
        <v>2306260</v>
      </c>
      <c r="I79" s="356">
        <v>2306260</v>
      </c>
      <c r="J79" s="41" t="s">
        <v>27</v>
      </c>
    </row>
    <row r="80" spans="1:10" ht="14.25" x14ac:dyDescent="0.25">
      <c r="A80" s="592"/>
      <c r="B80" s="357"/>
      <c r="C80" s="329"/>
      <c r="D80" s="358" t="s">
        <v>130</v>
      </c>
      <c r="E80" s="976"/>
      <c r="F80" s="356"/>
      <c r="G80" s="356"/>
      <c r="H80" s="356">
        <v>3637260</v>
      </c>
      <c r="I80" s="356">
        <v>3637260</v>
      </c>
      <c r="J80" s="153"/>
    </row>
    <row r="81" spans="1:10" ht="28.5" x14ac:dyDescent="0.25">
      <c r="A81" s="593"/>
      <c r="B81" s="359"/>
      <c r="C81" s="360"/>
      <c r="D81" s="361" t="s">
        <v>131</v>
      </c>
      <c r="E81" s="984"/>
      <c r="F81" s="362"/>
      <c r="G81" s="362"/>
      <c r="H81" s="362">
        <v>10534260</v>
      </c>
      <c r="I81" s="362">
        <v>10534260</v>
      </c>
      <c r="J81" s="154"/>
    </row>
    <row r="82" spans="1:10" x14ac:dyDescent="0.25">
      <c r="B82" s="364" t="s">
        <v>138</v>
      </c>
      <c r="C82" s="365" t="s">
        <v>137</v>
      </c>
      <c r="D82" s="324" t="s">
        <v>18</v>
      </c>
      <c r="E82" s="985">
        <v>1680000</v>
      </c>
      <c r="F82" s="366"/>
      <c r="G82" s="366"/>
      <c r="H82" s="366">
        <v>665000</v>
      </c>
      <c r="I82" s="366">
        <v>665000</v>
      </c>
      <c r="J82" s="41" t="s">
        <v>35</v>
      </c>
    </row>
    <row r="83" spans="1:10" x14ac:dyDescent="0.25">
      <c r="B83" s="367" t="s">
        <v>136</v>
      </c>
      <c r="C83" s="368" t="s">
        <v>60</v>
      </c>
      <c r="D83" s="314" t="s">
        <v>135</v>
      </c>
      <c r="E83" s="986">
        <v>2100000</v>
      </c>
      <c r="F83" s="369"/>
      <c r="G83" s="369"/>
      <c r="H83" s="369">
        <v>830000</v>
      </c>
      <c r="I83" s="369">
        <v>830000</v>
      </c>
      <c r="J83" s="41" t="s">
        <v>39</v>
      </c>
    </row>
    <row r="84" spans="1:10" x14ac:dyDescent="0.25">
      <c r="B84" s="367"/>
      <c r="C84" s="370" t="s">
        <v>134</v>
      </c>
      <c r="D84" s="314" t="s">
        <v>133</v>
      </c>
      <c r="E84" s="986">
        <v>2362500</v>
      </c>
      <c r="F84" s="369"/>
      <c r="G84" s="369"/>
      <c r="H84" s="369">
        <v>940000</v>
      </c>
      <c r="I84" s="369">
        <v>940000</v>
      </c>
      <c r="J84" s="41" t="s">
        <v>41</v>
      </c>
    </row>
    <row r="85" spans="1:10" x14ac:dyDescent="0.25">
      <c r="B85" s="367"/>
      <c r="C85" s="370" t="s">
        <v>132</v>
      </c>
      <c r="D85" s="314" t="s">
        <v>32</v>
      </c>
      <c r="E85" s="986">
        <v>2625000</v>
      </c>
      <c r="F85" s="369"/>
      <c r="G85" s="369"/>
      <c r="H85" s="369">
        <v>1040000</v>
      </c>
      <c r="I85" s="369">
        <v>1040000</v>
      </c>
      <c r="J85" s="41" t="s">
        <v>25</v>
      </c>
    </row>
    <row r="86" spans="1:10" x14ac:dyDescent="0.25">
      <c r="B86" s="367"/>
      <c r="C86" s="368"/>
      <c r="D86" s="314" t="s">
        <v>24</v>
      </c>
      <c r="E86" s="986">
        <v>3675000</v>
      </c>
      <c r="F86" s="369"/>
      <c r="G86" s="369"/>
      <c r="H86" s="369">
        <v>1460000</v>
      </c>
      <c r="I86" s="369">
        <v>1460000</v>
      </c>
      <c r="J86" s="41" t="s">
        <v>27</v>
      </c>
    </row>
    <row r="87" spans="1:10" x14ac:dyDescent="0.25">
      <c r="A87" s="969"/>
      <c r="B87" s="371"/>
      <c r="C87" s="372"/>
      <c r="D87" s="373"/>
      <c r="E87" s="374"/>
      <c r="F87" s="375"/>
      <c r="G87" s="375"/>
      <c r="H87" s="376"/>
      <c r="I87" s="376"/>
      <c r="J87" s="154"/>
    </row>
    <row r="88" spans="1:10" s="141" customFormat="1" ht="15" customHeight="1" x14ac:dyDescent="0.25">
      <c r="A88" s="416"/>
      <c r="B88" s="794" t="s">
        <v>2670</v>
      </c>
      <c r="C88" s="418" t="s">
        <v>2669</v>
      </c>
      <c r="D88" s="54" t="s">
        <v>14</v>
      </c>
      <c r="E88" s="763">
        <v>1200000</v>
      </c>
      <c r="F88" s="82"/>
      <c r="G88" s="82"/>
      <c r="H88" s="82">
        <v>688000</v>
      </c>
      <c r="I88" s="82">
        <v>688000</v>
      </c>
      <c r="J88" s="531" t="s">
        <v>1197</v>
      </c>
    </row>
    <row r="89" spans="1:10" s="141" customFormat="1" ht="15" customHeight="1" x14ac:dyDescent="0.25">
      <c r="A89" s="416"/>
      <c r="B89" s="794" t="s">
        <v>16</v>
      </c>
      <c r="C89" s="418" t="s">
        <v>2668</v>
      </c>
      <c r="D89" s="54" t="s">
        <v>18</v>
      </c>
      <c r="E89" s="763">
        <v>1322500</v>
      </c>
      <c r="F89" s="82"/>
      <c r="G89" s="82"/>
      <c r="H89" s="82">
        <v>838000</v>
      </c>
      <c r="I89" s="82">
        <v>838000</v>
      </c>
      <c r="J89" s="531" t="s">
        <v>1200</v>
      </c>
    </row>
    <row r="90" spans="1:10" s="141" customFormat="1" ht="15" customHeight="1" x14ac:dyDescent="0.25">
      <c r="A90" s="416"/>
      <c r="B90" s="794"/>
      <c r="C90" s="418" t="s">
        <v>2667</v>
      </c>
      <c r="D90" s="54" t="s">
        <v>32</v>
      </c>
      <c r="E90" s="763">
        <v>1552500</v>
      </c>
      <c r="F90" s="82"/>
      <c r="G90" s="82"/>
      <c r="H90" s="82">
        <v>988000</v>
      </c>
      <c r="I90" s="82">
        <v>988000</v>
      </c>
      <c r="J90" s="531" t="s">
        <v>1202</v>
      </c>
    </row>
    <row r="91" spans="1:10" s="141" customFormat="1" ht="15" customHeight="1" x14ac:dyDescent="0.25">
      <c r="A91" s="416"/>
      <c r="B91" s="794"/>
      <c r="C91" s="75" t="s">
        <v>2666</v>
      </c>
      <c r="D91" s="416" t="s">
        <v>24</v>
      </c>
      <c r="E91" s="763">
        <v>2587000</v>
      </c>
      <c r="F91" s="82"/>
      <c r="G91" s="82"/>
      <c r="H91" s="82">
        <v>1688000</v>
      </c>
      <c r="I91" s="82">
        <v>1688000</v>
      </c>
      <c r="J91" s="531" t="s">
        <v>1204</v>
      </c>
    </row>
    <row r="92" spans="1:10" s="141" customFormat="1" ht="15" customHeight="1" x14ac:dyDescent="0.25">
      <c r="A92" s="416"/>
      <c r="B92" s="794"/>
      <c r="C92" s="75" t="s">
        <v>2665</v>
      </c>
      <c r="D92" s="416" t="s">
        <v>2664</v>
      </c>
      <c r="E92" s="763">
        <v>4082500</v>
      </c>
      <c r="F92" s="82"/>
      <c r="G92" s="82"/>
      <c r="H92" s="82">
        <v>2388000</v>
      </c>
      <c r="I92" s="82">
        <v>2388000</v>
      </c>
      <c r="J92" s="531" t="s">
        <v>1385</v>
      </c>
    </row>
    <row r="93" spans="1:10" s="141" customFormat="1" ht="15" customHeight="1" x14ac:dyDescent="0.25">
      <c r="A93" s="416"/>
      <c r="B93" s="794"/>
      <c r="C93" s="418"/>
      <c r="D93" s="416"/>
      <c r="E93" s="763"/>
      <c r="F93" s="82"/>
      <c r="G93" s="82"/>
      <c r="H93" s="82"/>
      <c r="I93" s="82"/>
      <c r="J93" s="531" t="s">
        <v>2663</v>
      </c>
    </row>
    <row r="94" spans="1:10" s="141" customFormat="1" ht="15.75" x14ac:dyDescent="0.25">
      <c r="A94" s="416"/>
      <c r="B94" s="794"/>
      <c r="C94" s="783"/>
      <c r="D94" s="416"/>
      <c r="E94" s="763"/>
      <c r="F94" s="82"/>
      <c r="G94" s="82"/>
      <c r="H94" s="82"/>
      <c r="I94" s="82"/>
      <c r="J94" s="531" t="s">
        <v>2662</v>
      </c>
    </row>
    <row r="95" spans="1:10" s="141" customFormat="1" ht="15" customHeight="1" x14ac:dyDescent="0.25">
      <c r="A95" s="416"/>
      <c r="B95" s="794"/>
      <c r="C95" s="784"/>
      <c r="D95" s="416"/>
      <c r="E95" s="763"/>
      <c r="F95" s="82"/>
      <c r="G95" s="82"/>
      <c r="H95" s="82"/>
      <c r="I95" s="82"/>
      <c r="J95" s="531" t="s">
        <v>2661</v>
      </c>
    </row>
    <row r="96" spans="1:10" s="141" customFormat="1" ht="15" customHeight="1" x14ac:dyDescent="0.25">
      <c r="A96" s="416"/>
      <c r="B96" s="794"/>
      <c r="C96" s="180"/>
      <c r="D96" s="416"/>
      <c r="E96" s="763"/>
      <c r="F96" s="82"/>
      <c r="G96" s="82"/>
      <c r="H96" s="82"/>
      <c r="I96" s="82"/>
      <c r="J96" s="953" t="s">
        <v>2660</v>
      </c>
    </row>
    <row r="97" spans="1:10" s="141" customFormat="1" ht="15" customHeight="1" x14ac:dyDescent="0.25">
      <c r="A97" s="422"/>
      <c r="B97" s="847"/>
      <c r="C97" s="751"/>
      <c r="D97" s="422"/>
      <c r="E97" s="764"/>
      <c r="F97" s="77"/>
      <c r="G97" s="77"/>
      <c r="H97" s="77"/>
      <c r="I97" s="77"/>
      <c r="J97" s="809" t="s">
        <v>182</v>
      </c>
    </row>
    <row r="98" spans="1:10" s="141" customFormat="1" ht="15" customHeight="1" x14ac:dyDescent="0.25">
      <c r="A98" s="180"/>
      <c r="B98" s="728" t="s">
        <v>2698</v>
      </c>
      <c r="C98" s="180" t="s">
        <v>2699</v>
      </c>
      <c r="D98" s="54" t="s">
        <v>65</v>
      </c>
      <c r="E98" s="778">
        <v>1210000</v>
      </c>
      <c r="F98" s="82"/>
      <c r="G98" s="1014"/>
      <c r="H98" s="1014">
        <v>668000</v>
      </c>
      <c r="I98" s="1014">
        <v>668000</v>
      </c>
      <c r="J98" s="180" t="s">
        <v>1197</v>
      </c>
    </row>
    <row r="99" spans="1:10" s="141" customFormat="1" ht="15" customHeight="1" x14ac:dyDescent="0.25">
      <c r="A99" s="180"/>
      <c r="B99" s="728" t="s">
        <v>16</v>
      </c>
      <c r="C99" s="180" t="s">
        <v>2700</v>
      </c>
      <c r="D99" s="54" t="s">
        <v>205</v>
      </c>
      <c r="E99" s="778">
        <v>1420000</v>
      </c>
      <c r="F99" s="82"/>
      <c r="G99" s="1014"/>
      <c r="H99" s="1014">
        <v>748000</v>
      </c>
      <c r="I99" s="1014">
        <v>748000</v>
      </c>
      <c r="J99" s="180" t="s">
        <v>1200</v>
      </c>
    </row>
    <row r="100" spans="1:10" s="141" customFormat="1" ht="15" customHeight="1" x14ac:dyDescent="0.25">
      <c r="A100" s="180"/>
      <c r="B100" s="728"/>
      <c r="C100" s="180" t="s">
        <v>2701</v>
      </c>
      <c r="D100" s="54" t="s">
        <v>18</v>
      </c>
      <c r="E100" s="778">
        <v>1580000</v>
      </c>
      <c r="F100" s="82"/>
      <c r="G100" s="1014"/>
      <c r="H100" s="1014">
        <v>848000</v>
      </c>
      <c r="I100" s="1014">
        <v>848000</v>
      </c>
      <c r="J100" s="180" t="s">
        <v>1202</v>
      </c>
    </row>
    <row r="101" spans="1:10" s="141" customFormat="1" ht="15" customHeight="1" x14ac:dyDescent="0.25">
      <c r="A101" s="180"/>
      <c r="B101" s="728"/>
      <c r="C101" s="75" t="s">
        <v>2702</v>
      </c>
      <c r="D101" s="54" t="s">
        <v>1381</v>
      </c>
      <c r="E101" s="778">
        <v>1680000</v>
      </c>
      <c r="F101" s="82"/>
      <c r="G101" s="1014"/>
      <c r="H101" s="1014">
        <v>948000</v>
      </c>
      <c r="I101" s="1014">
        <v>948000</v>
      </c>
      <c r="J101" s="180" t="s">
        <v>1204</v>
      </c>
    </row>
    <row r="102" spans="1:10" s="141" customFormat="1" ht="15" customHeight="1" x14ac:dyDescent="0.25">
      <c r="A102" s="180"/>
      <c r="B102" s="728"/>
      <c r="C102" s="75" t="s">
        <v>2703</v>
      </c>
      <c r="D102" s="54" t="s">
        <v>32</v>
      </c>
      <c r="E102" s="778">
        <v>2100000</v>
      </c>
      <c r="F102" s="82"/>
      <c r="G102" s="1014"/>
      <c r="H102" s="180"/>
      <c r="I102" s="180"/>
      <c r="J102" s="180" t="s">
        <v>1385</v>
      </c>
    </row>
    <row r="103" spans="1:10" s="141" customFormat="1" ht="15" customHeight="1" x14ac:dyDescent="0.25">
      <c r="A103" s="180"/>
      <c r="B103" s="728"/>
      <c r="C103" s="180"/>
      <c r="D103" s="54" t="s">
        <v>24</v>
      </c>
      <c r="E103" s="778">
        <v>3150000</v>
      </c>
      <c r="F103" s="82"/>
      <c r="G103" s="1014"/>
      <c r="H103" s="1014">
        <v>1988000</v>
      </c>
      <c r="I103" s="1014">
        <v>1988000</v>
      </c>
      <c r="J103" s="180" t="s">
        <v>2704</v>
      </c>
    </row>
    <row r="104" spans="1:10" s="141" customFormat="1" ht="15" customHeight="1" x14ac:dyDescent="0.25">
      <c r="A104" s="180"/>
      <c r="B104" s="728"/>
      <c r="C104" s="783"/>
      <c r="D104" s="54"/>
      <c r="E104" s="778"/>
      <c r="F104" s="82"/>
      <c r="G104" s="1014"/>
      <c r="H104" s="1014"/>
      <c r="I104" s="1014"/>
      <c r="J104" s="180" t="s">
        <v>2705</v>
      </c>
    </row>
    <row r="105" spans="1:10" s="141" customFormat="1" ht="15" customHeight="1" x14ac:dyDescent="0.25">
      <c r="A105" s="180"/>
      <c r="B105" s="728"/>
      <c r="C105" s="784"/>
      <c r="D105" s="180"/>
      <c r="E105" s="778"/>
      <c r="F105" s="82"/>
      <c r="G105" s="1014"/>
      <c r="H105" s="1014"/>
      <c r="I105" s="1014"/>
      <c r="J105" s="180" t="s">
        <v>2706</v>
      </c>
    </row>
    <row r="106" spans="1:10" s="141" customFormat="1" ht="15" customHeight="1" x14ac:dyDescent="0.25">
      <c r="A106" s="180"/>
      <c r="B106" s="728"/>
      <c r="C106" s="180"/>
      <c r="D106" s="180"/>
      <c r="E106" s="778"/>
      <c r="F106" s="82"/>
      <c r="G106" s="1014"/>
      <c r="H106" s="1014"/>
      <c r="I106" s="1014"/>
      <c r="J106" s="907" t="s">
        <v>2707</v>
      </c>
    </row>
    <row r="107" spans="1:10" s="141" customFormat="1" ht="15" customHeight="1" x14ac:dyDescent="0.25">
      <c r="A107" s="155"/>
      <c r="B107" s="739"/>
      <c r="C107" s="751"/>
      <c r="D107" s="155"/>
      <c r="E107" s="785"/>
      <c r="F107" s="77"/>
      <c r="G107" s="1021"/>
      <c r="H107" s="1021"/>
      <c r="I107" s="1021"/>
      <c r="J107" s="809" t="s">
        <v>182</v>
      </c>
    </row>
    <row r="108" spans="1:10" s="141" customFormat="1" ht="18" customHeight="1" x14ac:dyDescent="0.25">
      <c r="A108" s="416"/>
      <c r="B108" s="728" t="s">
        <v>2671</v>
      </c>
      <c r="C108" s="418" t="s">
        <v>2672</v>
      </c>
      <c r="D108" s="996" t="s">
        <v>944</v>
      </c>
      <c r="E108" s="761">
        <v>997500</v>
      </c>
      <c r="F108" s="997"/>
      <c r="G108" s="997"/>
      <c r="H108" s="997">
        <v>568000</v>
      </c>
      <c r="I108" s="997">
        <v>568000</v>
      </c>
      <c r="J108" s="531" t="s">
        <v>863</v>
      </c>
    </row>
    <row r="109" spans="1:10" s="141" customFormat="1" ht="15" customHeight="1" x14ac:dyDescent="0.25">
      <c r="A109" s="418"/>
      <c r="B109" s="728" t="s">
        <v>16</v>
      </c>
      <c r="C109" s="418" t="s">
        <v>2673</v>
      </c>
      <c r="D109" s="998" t="s">
        <v>14</v>
      </c>
      <c r="E109" s="761">
        <v>1050000</v>
      </c>
      <c r="F109" s="997"/>
      <c r="G109" s="997"/>
      <c r="H109" s="997">
        <v>638000</v>
      </c>
      <c r="I109" s="997">
        <v>638000</v>
      </c>
      <c r="J109" s="531" t="s">
        <v>39</v>
      </c>
    </row>
    <row r="110" spans="1:10" s="141" customFormat="1" ht="15" customHeight="1" x14ac:dyDescent="0.25">
      <c r="A110" s="418"/>
      <c r="B110" s="728"/>
      <c r="C110" s="999" t="s">
        <v>2674</v>
      </c>
      <c r="D110" s="998" t="s">
        <v>18</v>
      </c>
      <c r="E110" s="761">
        <v>1102500</v>
      </c>
      <c r="F110" s="997"/>
      <c r="G110" s="997"/>
      <c r="H110" s="997">
        <v>688000</v>
      </c>
      <c r="I110" s="997">
        <v>688000</v>
      </c>
      <c r="J110" s="531" t="s">
        <v>41</v>
      </c>
    </row>
    <row r="111" spans="1:10" s="141" customFormat="1" ht="15" customHeight="1" x14ac:dyDescent="0.25">
      <c r="A111" s="418"/>
      <c r="B111" s="728"/>
      <c r="C111" s="141" t="s">
        <v>2675</v>
      </c>
      <c r="D111" s="998" t="s">
        <v>2676</v>
      </c>
      <c r="E111" s="1000">
        <v>1155000</v>
      </c>
      <c r="F111" s="997"/>
      <c r="G111" s="997"/>
      <c r="H111" s="997">
        <v>728000</v>
      </c>
      <c r="I111" s="997">
        <v>728000</v>
      </c>
      <c r="J111" s="531" t="s">
        <v>2677</v>
      </c>
    </row>
    <row r="112" spans="1:10" s="141" customFormat="1" ht="15" customHeight="1" x14ac:dyDescent="0.25">
      <c r="A112" s="418"/>
      <c r="B112" s="728"/>
      <c r="C112" s="1" t="s">
        <v>2678</v>
      </c>
      <c r="D112" s="996" t="s">
        <v>32</v>
      </c>
      <c r="E112" s="894">
        <v>2100000</v>
      </c>
      <c r="F112" s="997"/>
      <c r="G112" s="997"/>
      <c r="H112" s="997">
        <v>1108000</v>
      </c>
      <c r="I112" s="997">
        <v>1108000</v>
      </c>
      <c r="J112" s="531" t="s">
        <v>2679</v>
      </c>
    </row>
    <row r="113" spans="1:10" s="141" customFormat="1" ht="15" customHeight="1" x14ac:dyDescent="0.25">
      <c r="A113" s="418"/>
      <c r="B113" s="728"/>
      <c r="C113" s="75" t="s">
        <v>2680</v>
      </c>
      <c r="D113" s="996" t="s">
        <v>772</v>
      </c>
      <c r="E113" s="894">
        <v>4200000</v>
      </c>
      <c r="F113" s="997"/>
      <c r="G113" s="1001"/>
      <c r="H113" s="997">
        <v>2310000</v>
      </c>
      <c r="I113" s="997">
        <v>2310000</v>
      </c>
      <c r="J113" s="531" t="s">
        <v>2681</v>
      </c>
    </row>
    <row r="114" spans="1:10" s="141" customFormat="1" ht="15" customHeight="1" x14ac:dyDescent="0.25">
      <c r="A114" s="418"/>
      <c r="B114" s="728"/>
      <c r="C114" s="418"/>
      <c r="D114" s="1002"/>
      <c r="E114" s="894" t="s">
        <v>181</v>
      </c>
      <c r="F114" s="997"/>
      <c r="G114" s="1001"/>
      <c r="H114" s="997"/>
      <c r="I114" s="1001"/>
      <c r="J114" s="531" t="s">
        <v>2682</v>
      </c>
    </row>
    <row r="115" spans="1:10" s="141" customFormat="1" ht="15" customHeight="1" x14ac:dyDescent="0.25">
      <c r="A115" s="418"/>
      <c r="B115" s="728"/>
      <c r="C115" s="418"/>
      <c r="D115" s="1002"/>
      <c r="E115" s="761"/>
      <c r="F115" s="997"/>
      <c r="G115" s="1001"/>
      <c r="H115" s="997"/>
      <c r="I115" s="1001"/>
      <c r="J115" s="531" t="s">
        <v>2683</v>
      </c>
    </row>
    <row r="116" spans="1:10" s="141" customFormat="1" ht="15" customHeight="1" x14ac:dyDescent="0.25">
      <c r="A116" s="418"/>
      <c r="B116" s="728"/>
      <c r="C116" s="418"/>
      <c r="D116" s="1002"/>
      <c r="E116" s="761"/>
      <c r="F116" s="997"/>
      <c r="G116" s="1001"/>
      <c r="H116" s="997"/>
      <c r="I116" s="1001"/>
      <c r="J116" s="953" t="s">
        <v>2684</v>
      </c>
    </row>
    <row r="117" spans="1:10" s="141" customFormat="1" ht="15" customHeight="1" x14ac:dyDescent="0.25">
      <c r="A117" s="424"/>
      <c r="B117" s="739"/>
      <c r="C117" s="424"/>
      <c r="D117" s="1005"/>
      <c r="E117" s="1006"/>
      <c r="F117" s="1007"/>
      <c r="G117" s="1008"/>
      <c r="H117" s="1007"/>
      <c r="I117" s="1008"/>
      <c r="J117" s="1009" t="s">
        <v>199</v>
      </c>
    </row>
    <row r="118" spans="1:10" s="141" customFormat="1" ht="15" customHeight="1" x14ac:dyDescent="0.25">
      <c r="A118" s="418"/>
      <c r="B118" s="728"/>
      <c r="C118" s="418"/>
      <c r="D118" s="1003"/>
      <c r="E118" s="1004"/>
      <c r="F118" s="419"/>
      <c r="G118" s="419"/>
      <c r="H118" s="419"/>
      <c r="I118" s="419"/>
      <c r="J118" s="735"/>
    </row>
    <row r="119" spans="1:10" s="141" customFormat="1" ht="15" customHeight="1" x14ac:dyDescent="0.25">
      <c r="A119" s="418"/>
      <c r="B119" s="728" t="s">
        <v>2685</v>
      </c>
      <c r="C119" s="418" t="s">
        <v>2686</v>
      </c>
      <c r="D119" s="54" t="s">
        <v>14</v>
      </c>
      <c r="E119" s="1004">
        <v>1100000</v>
      </c>
      <c r="F119" s="419"/>
      <c r="G119" s="419"/>
      <c r="H119" s="419">
        <v>480000</v>
      </c>
      <c r="I119" s="419">
        <v>480000</v>
      </c>
      <c r="J119" s="556" t="s">
        <v>732</v>
      </c>
    </row>
    <row r="120" spans="1:10" s="141" customFormat="1" ht="15" customHeight="1" x14ac:dyDescent="0.25">
      <c r="A120" s="418"/>
      <c r="B120" s="728" t="s">
        <v>16</v>
      </c>
      <c r="C120" s="418" t="s">
        <v>2687</v>
      </c>
      <c r="D120" s="54" t="s">
        <v>18</v>
      </c>
      <c r="E120" s="1004">
        <v>1350000</v>
      </c>
      <c r="F120" s="419"/>
      <c r="G120" s="419"/>
      <c r="H120" s="419">
        <v>630000</v>
      </c>
      <c r="I120" s="419">
        <v>630000</v>
      </c>
      <c r="J120" s="556" t="s">
        <v>736</v>
      </c>
    </row>
    <row r="121" spans="1:10" s="141" customFormat="1" ht="15" customHeight="1" x14ac:dyDescent="0.25">
      <c r="A121" s="418"/>
      <c r="B121" s="728"/>
      <c r="C121" s="418"/>
      <c r="D121" s="54" t="s">
        <v>179</v>
      </c>
      <c r="E121" s="1004">
        <v>1550000</v>
      </c>
      <c r="F121" s="419"/>
      <c r="G121" s="419"/>
      <c r="H121" s="419">
        <v>750000</v>
      </c>
      <c r="I121" s="419">
        <v>750000</v>
      </c>
      <c r="J121" s="556" t="s">
        <v>738</v>
      </c>
    </row>
    <row r="122" spans="1:10" s="141" customFormat="1" ht="15" customHeight="1" x14ac:dyDescent="0.25">
      <c r="A122" s="418"/>
      <c r="B122" s="728"/>
      <c r="C122" s="418"/>
      <c r="D122" s="1003"/>
      <c r="E122" s="1004"/>
      <c r="F122" s="419"/>
      <c r="G122" s="419"/>
      <c r="H122" s="419"/>
      <c r="I122" s="419"/>
      <c r="J122" s="556" t="s">
        <v>1486</v>
      </c>
    </row>
    <row r="123" spans="1:10" s="141" customFormat="1" ht="15" customHeight="1" x14ac:dyDescent="0.25">
      <c r="A123" s="418"/>
      <c r="B123" s="728"/>
      <c r="C123" s="418"/>
      <c r="D123" s="1003"/>
      <c r="E123" s="1004"/>
      <c r="F123" s="419"/>
      <c r="G123" s="419"/>
      <c r="H123" s="419"/>
      <c r="I123" s="419"/>
      <c r="J123" s="556" t="s">
        <v>1487</v>
      </c>
    </row>
    <row r="124" spans="1:10" s="141" customFormat="1" ht="15" customHeight="1" x14ac:dyDescent="0.25">
      <c r="A124" s="418"/>
      <c r="B124" s="728"/>
      <c r="C124" s="418"/>
      <c r="D124" s="1003"/>
      <c r="E124" s="1004"/>
      <c r="F124" s="419"/>
      <c r="G124" s="419"/>
      <c r="H124" s="419"/>
      <c r="I124" s="419"/>
      <c r="J124" s="730" t="s">
        <v>1488</v>
      </c>
    </row>
    <row r="125" spans="1:10" s="141" customFormat="1" ht="15" customHeight="1" x14ac:dyDescent="0.25">
      <c r="A125" s="418"/>
      <c r="B125" s="728"/>
      <c r="C125" s="418"/>
      <c r="D125" s="1003"/>
      <c r="E125" s="1004"/>
      <c r="F125" s="419"/>
      <c r="G125" s="419"/>
      <c r="H125" s="419"/>
      <c r="I125" s="419"/>
      <c r="J125" s="800" t="s">
        <v>1489</v>
      </c>
    </row>
    <row r="126" spans="1:10" s="141" customFormat="1" ht="15" customHeight="1" x14ac:dyDescent="0.25">
      <c r="A126" s="424"/>
      <c r="B126" s="739"/>
      <c r="C126" s="424"/>
      <c r="D126" s="1015"/>
      <c r="E126" s="1006"/>
      <c r="F126" s="1007"/>
      <c r="G126" s="1008"/>
      <c r="H126" s="1007"/>
      <c r="I126" s="1008"/>
      <c r="J126" s="426"/>
    </row>
    <row r="127" spans="1:10" s="141" customFormat="1" ht="15" customHeight="1" x14ac:dyDescent="0.25">
      <c r="A127" s="180"/>
      <c r="B127" s="794" t="s">
        <v>2708</v>
      </c>
      <c r="C127" s="418" t="s">
        <v>2709</v>
      </c>
      <c r="D127" s="416" t="s">
        <v>2710</v>
      </c>
      <c r="E127" s="1019"/>
      <c r="F127" s="32"/>
      <c r="G127" s="32"/>
      <c r="H127" s="32">
        <v>747000</v>
      </c>
      <c r="I127" s="32">
        <v>747000</v>
      </c>
      <c r="J127" s="1020" t="s">
        <v>2711</v>
      </c>
    </row>
    <row r="128" spans="1:10" s="141" customFormat="1" ht="15" customHeight="1" x14ac:dyDescent="0.25">
      <c r="A128" s="180"/>
      <c r="B128" s="794" t="s">
        <v>16</v>
      </c>
      <c r="C128" s="418" t="s">
        <v>2712</v>
      </c>
      <c r="D128" s="416" t="s">
        <v>2713</v>
      </c>
      <c r="E128" s="778"/>
      <c r="F128" s="82"/>
      <c r="G128" s="82"/>
      <c r="H128" s="82">
        <v>747000</v>
      </c>
      <c r="I128" s="82">
        <v>747000</v>
      </c>
      <c r="J128" s="531" t="s">
        <v>2714</v>
      </c>
    </row>
    <row r="129" spans="1:10" s="141" customFormat="1" ht="15" customHeight="1" x14ac:dyDescent="0.25">
      <c r="A129" s="180"/>
      <c r="B129" s="794"/>
      <c r="C129" s="733" t="s">
        <v>2715</v>
      </c>
      <c r="D129" s="418"/>
      <c r="E129" s="778"/>
      <c r="F129" s="82"/>
      <c r="G129" s="82"/>
      <c r="H129" s="82"/>
      <c r="I129" s="82"/>
      <c r="J129" s="531" t="s">
        <v>2716</v>
      </c>
    </row>
    <row r="130" spans="1:10" s="141" customFormat="1" ht="15" customHeight="1" x14ac:dyDescent="0.25">
      <c r="A130" s="180"/>
      <c r="B130" s="794"/>
      <c r="C130" s="418" t="s">
        <v>2717</v>
      </c>
      <c r="D130" s="1017" t="s">
        <v>2718</v>
      </c>
      <c r="E130" s="778"/>
      <c r="F130" s="82"/>
      <c r="G130" s="82"/>
      <c r="H130" s="82"/>
      <c r="I130" s="82"/>
      <c r="J130" s="531" t="s">
        <v>2719</v>
      </c>
    </row>
    <row r="131" spans="1:10" s="141" customFormat="1" ht="15" customHeight="1" x14ac:dyDescent="0.25">
      <c r="A131" s="180"/>
      <c r="B131" s="794"/>
      <c r="C131" s="418" t="s">
        <v>2720</v>
      </c>
      <c r="D131" s="416" t="s">
        <v>2721</v>
      </c>
      <c r="E131" s="778"/>
      <c r="F131" s="82"/>
      <c r="G131" s="82"/>
      <c r="H131" s="82"/>
      <c r="I131" s="82"/>
      <c r="J131" s="531" t="s">
        <v>2722</v>
      </c>
    </row>
    <row r="132" spans="1:10" s="141" customFormat="1" ht="15" customHeight="1" x14ac:dyDescent="0.25">
      <c r="A132" s="180"/>
      <c r="B132" s="794"/>
      <c r="C132" s="75" t="s">
        <v>2723</v>
      </c>
      <c r="D132" s="418"/>
      <c r="E132" s="778"/>
      <c r="F132" s="82"/>
      <c r="G132" s="82"/>
      <c r="H132" s="82"/>
      <c r="I132" s="1014"/>
      <c r="J132" s="531" t="s">
        <v>2724</v>
      </c>
    </row>
    <row r="133" spans="1:10" s="141" customFormat="1" ht="15" customHeight="1" x14ac:dyDescent="0.25">
      <c r="A133" s="180"/>
      <c r="B133" s="794"/>
      <c r="C133" s="75" t="s">
        <v>2725</v>
      </c>
      <c r="D133" s="418"/>
      <c r="E133" s="778"/>
      <c r="F133" s="82"/>
      <c r="G133" s="82"/>
      <c r="H133" s="82"/>
      <c r="I133" s="1014"/>
      <c r="J133" s="953" t="s">
        <v>2726</v>
      </c>
    </row>
    <row r="134" spans="1:10" s="141" customFormat="1" ht="15" customHeight="1" x14ac:dyDescent="0.25">
      <c r="A134" s="155"/>
      <c r="B134" s="847"/>
      <c r="C134" s="801"/>
      <c r="D134" s="424"/>
      <c r="E134" s="785"/>
      <c r="F134" s="77"/>
      <c r="G134" s="77"/>
      <c r="H134" s="77"/>
      <c r="I134" s="1021"/>
      <c r="J134" s="922" t="s">
        <v>1517</v>
      </c>
    </row>
    <row r="135" spans="1:10" s="141" customFormat="1" ht="15" customHeight="1" x14ac:dyDescent="0.25">
      <c r="A135" s="568"/>
      <c r="B135" s="728" t="s">
        <v>2759</v>
      </c>
      <c r="C135" s="216" t="s">
        <v>2760</v>
      </c>
      <c r="D135" s="222" t="s">
        <v>205</v>
      </c>
      <c r="E135" s="861">
        <v>1000000</v>
      </c>
      <c r="F135" s="40"/>
      <c r="G135" s="40"/>
      <c r="H135" s="40">
        <v>675000</v>
      </c>
      <c r="I135" s="40">
        <v>675000</v>
      </c>
      <c r="J135" s="556" t="s">
        <v>732</v>
      </c>
    </row>
    <row r="136" spans="1:10" s="141" customFormat="1" ht="15" customHeight="1" x14ac:dyDescent="0.25">
      <c r="A136" s="568"/>
      <c r="B136" s="728" t="s">
        <v>16</v>
      </c>
      <c r="C136" s="216" t="s">
        <v>2761</v>
      </c>
      <c r="D136" s="222" t="s">
        <v>18</v>
      </c>
      <c r="E136" s="861">
        <v>1100000</v>
      </c>
      <c r="F136" s="40"/>
      <c r="G136" s="40"/>
      <c r="H136" s="40">
        <v>630000</v>
      </c>
      <c r="I136" s="40">
        <v>630000</v>
      </c>
      <c r="J136" s="556" t="s">
        <v>736</v>
      </c>
    </row>
    <row r="137" spans="1:10" s="141" customFormat="1" ht="15" customHeight="1" x14ac:dyDescent="0.25">
      <c r="A137" s="568"/>
      <c r="B137" s="728"/>
      <c r="C137" s="816"/>
      <c r="D137" s="222" t="s">
        <v>72</v>
      </c>
      <c r="E137" s="861">
        <v>1250000</v>
      </c>
      <c r="F137" s="40"/>
      <c r="G137" s="40"/>
      <c r="H137" s="40">
        <v>660000</v>
      </c>
      <c r="I137" s="40">
        <v>660000</v>
      </c>
      <c r="J137" s="556" t="s">
        <v>738</v>
      </c>
    </row>
    <row r="138" spans="1:10" s="141" customFormat="1" ht="15" customHeight="1" x14ac:dyDescent="0.25">
      <c r="A138" s="568"/>
      <c r="B138" s="728"/>
      <c r="C138" s="816"/>
      <c r="D138" s="222" t="s">
        <v>32</v>
      </c>
      <c r="E138" s="861">
        <v>2000000</v>
      </c>
      <c r="F138" s="40"/>
      <c r="G138" s="40"/>
      <c r="H138" s="40">
        <v>1050000</v>
      </c>
      <c r="I138" s="40">
        <v>1050000</v>
      </c>
      <c r="J138" s="556" t="s">
        <v>1486</v>
      </c>
    </row>
    <row r="139" spans="1:10" s="141" customFormat="1" ht="15" customHeight="1" x14ac:dyDescent="0.25">
      <c r="A139" s="568"/>
      <c r="B139" s="728"/>
      <c r="C139" s="816"/>
      <c r="D139" s="222" t="s">
        <v>619</v>
      </c>
      <c r="E139" s="861">
        <v>3000000</v>
      </c>
      <c r="F139" s="40"/>
      <c r="G139" s="40"/>
      <c r="H139" s="40">
        <v>1780000</v>
      </c>
      <c r="I139" s="40">
        <v>1780000</v>
      </c>
      <c r="J139" s="556" t="s">
        <v>1487</v>
      </c>
    </row>
    <row r="140" spans="1:10" s="141" customFormat="1" ht="15" customHeight="1" x14ac:dyDescent="0.25">
      <c r="A140" s="568"/>
      <c r="B140" s="728"/>
      <c r="C140" s="816"/>
      <c r="D140" s="222"/>
      <c r="E140" s="861"/>
      <c r="F140" s="40"/>
      <c r="G140" s="40"/>
      <c r="H140" s="40"/>
      <c r="I140" s="40"/>
      <c r="J140" s="730" t="s">
        <v>1488</v>
      </c>
    </row>
    <row r="141" spans="1:10" s="141" customFormat="1" ht="15" customHeight="1" x14ac:dyDescent="0.25">
      <c r="A141" s="576"/>
      <c r="B141" s="739"/>
      <c r="C141" s="817"/>
      <c r="D141" s="226"/>
      <c r="E141" s="1029"/>
      <c r="F141" s="291"/>
      <c r="G141" s="40"/>
      <c r="H141" s="40"/>
      <c r="I141" s="40"/>
      <c r="J141" s="800" t="s">
        <v>1489</v>
      </c>
    </row>
    <row r="142" spans="1:10" s="293" customFormat="1" ht="14.25" x14ac:dyDescent="0.25">
      <c r="A142" s="967"/>
      <c r="B142" s="302" t="s">
        <v>64</v>
      </c>
      <c r="C142" s="968"/>
      <c r="D142" s="967"/>
      <c r="E142" s="1018"/>
      <c r="F142" s="1028"/>
      <c r="G142" s="304"/>
      <c r="H142" s="304"/>
      <c r="I142" s="304"/>
      <c r="J142" s="305"/>
    </row>
    <row r="143" spans="1:10" x14ac:dyDescent="0.25">
      <c r="A143" s="306"/>
      <c r="B143" s="307"/>
      <c r="C143" s="308"/>
      <c r="D143" s="306"/>
      <c r="E143" s="334"/>
      <c r="F143" s="335"/>
      <c r="G143" s="335"/>
      <c r="H143" s="335"/>
      <c r="I143" s="335"/>
      <c r="J143" s="97"/>
    </row>
    <row r="144" spans="1:10" x14ac:dyDescent="0.25">
      <c r="A144" s="311"/>
      <c r="B144" s="312" t="s">
        <v>67</v>
      </c>
      <c r="C144" s="313" t="s">
        <v>68</v>
      </c>
      <c r="D144" s="378" t="s">
        <v>65</v>
      </c>
      <c r="E144" s="980">
        <v>470000</v>
      </c>
      <c r="F144" s="315"/>
      <c r="G144" s="315"/>
      <c r="H144" s="315">
        <v>296382</v>
      </c>
      <c r="I144" s="315">
        <v>296382</v>
      </c>
      <c r="J144" s="41" t="s">
        <v>35</v>
      </c>
    </row>
    <row r="145" spans="1:10" x14ac:dyDescent="0.25">
      <c r="A145" s="311"/>
      <c r="B145" s="312" t="s">
        <v>66</v>
      </c>
      <c r="C145" s="313" t="s">
        <v>69</v>
      </c>
      <c r="D145" s="378" t="s">
        <v>14</v>
      </c>
      <c r="E145" s="980">
        <v>545000</v>
      </c>
      <c r="F145" s="315"/>
      <c r="G145" s="315"/>
      <c r="H145" s="315">
        <v>343035</v>
      </c>
      <c r="I145" s="315">
        <v>343035</v>
      </c>
      <c r="J145" s="41" t="s">
        <v>39</v>
      </c>
    </row>
    <row r="146" spans="1:10" x14ac:dyDescent="0.25">
      <c r="A146" s="311"/>
      <c r="B146" s="312"/>
      <c r="C146" s="313" t="s">
        <v>70</v>
      </c>
      <c r="D146" s="378" t="s">
        <v>18</v>
      </c>
      <c r="E146" s="980">
        <v>690000</v>
      </c>
      <c r="F146" s="315"/>
      <c r="G146" s="315"/>
      <c r="H146" s="315">
        <v>434511</v>
      </c>
      <c r="I146" s="315">
        <v>434511</v>
      </c>
      <c r="J146" s="41" t="s">
        <v>41</v>
      </c>
    </row>
    <row r="147" spans="1:10" x14ac:dyDescent="0.25">
      <c r="A147" s="311"/>
      <c r="B147" s="312"/>
      <c r="C147" s="313" t="s">
        <v>71</v>
      </c>
      <c r="D147" s="378" t="s">
        <v>72</v>
      </c>
      <c r="E147" s="980">
        <v>780000</v>
      </c>
      <c r="F147" s="315"/>
      <c r="G147" s="315"/>
      <c r="H147" s="315">
        <v>491400</v>
      </c>
      <c r="I147" s="315">
        <v>491400</v>
      </c>
      <c r="J147" s="41" t="s">
        <v>25</v>
      </c>
    </row>
    <row r="148" spans="1:10" x14ac:dyDescent="0.25">
      <c r="A148" s="311"/>
      <c r="B148" s="312"/>
      <c r="C148" s="313"/>
      <c r="D148" s="378" t="s">
        <v>73</v>
      </c>
      <c r="E148" s="980">
        <v>900000</v>
      </c>
      <c r="F148" s="315"/>
      <c r="G148" s="315"/>
      <c r="H148" s="315">
        <v>567000</v>
      </c>
      <c r="I148" s="315">
        <v>567000</v>
      </c>
      <c r="J148" s="41" t="s">
        <v>27</v>
      </c>
    </row>
    <row r="149" spans="1:10" x14ac:dyDescent="0.25">
      <c r="A149" s="311"/>
      <c r="B149" s="312"/>
      <c r="C149" s="313"/>
      <c r="D149" s="378" t="s">
        <v>32</v>
      </c>
      <c r="E149" s="980">
        <v>1060000</v>
      </c>
      <c r="F149" s="315"/>
      <c r="G149" s="315"/>
      <c r="H149" s="315">
        <v>665280</v>
      </c>
      <c r="I149" s="315">
        <v>665280</v>
      </c>
      <c r="J149" s="318"/>
    </row>
    <row r="150" spans="1:10" x14ac:dyDescent="0.25">
      <c r="A150" s="311"/>
      <c r="B150" s="312"/>
      <c r="C150" s="313"/>
      <c r="D150" s="378" t="s">
        <v>74</v>
      </c>
      <c r="E150" s="980">
        <v>1080000</v>
      </c>
      <c r="F150" s="315"/>
      <c r="G150" s="315"/>
      <c r="H150" s="315">
        <v>680400</v>
      </c>
      <c r="I150" s="315">
        <v>680400</v>
      </c>
      <c r="J150" s="41"/>
    </row>
    <row r="151" spans="1:10" x14ac:dyDescent="0.25">
      <c r="A151" s="311"/>
      <c r="B151" s="312"/>
      <c r="C151" s="313"/>
      <c r="D151" s="378" t="s">
        <v>75</v>
      </c>
      <c r="E151" s="980">
        <v>1200000</v>
      </c>
      <c r="F151" s="315"/>
      <c r="G151" s="315"/>
      <c r="H151" s="315">
        <v>731808</v>
      </c>
      <c r="I151" s="315">
        <v>731808</v>
      </c>
      <c r="J151" s="41"/>
    </row>
    <row r="152" spans="1:10" x14ac:dyDescent="0.25">
      <c r="A152" s="319"/>
      <c r="B152" s="320"/>
      <c r="C152" s="321"/>
      <c r="D152" s="319"/>
      <c r="E152" s="343"/>
      <c r="F152" s="344"/>
      <c r="G152" s="344"/>
      <c r="H152" s="344"/>
      <c r="I152" s="344"/>
      <c r="J152" s="323"/>
    </row>
    <row r="153" spans="1:10" x14ac:dyDescent="0.25">
      <c r="B153" s="379" t="s">
        <v>142</v>
      </c>
      <c r="C153" s="380" t="s">
        <v>141</v>
      </c>
      <c r="D153" s="381" t="s">
        <v>65</v>
      </c>
      <c r="E153" s="987">
        <v>465850</v>
      </c>
      <c r="F153" s="382"/>
      <c r="G153" s="382"/>
      <c r="H153" s="382">
        <v>349388</v>
      </c>
      <c r="I153" s="382">
        <v>349388</v>
      </c>
      <c r="J153" s="41" t="s">
        <v>35</v>
      </c>
    </row>
    <row r="154" spans="1:10" x14ac:dyDescent="0.25">
      <c r="B154" s="383" t="s">
        <v>66</v>
      </c>
      <c r="C154" s="380" t="s">
        <v>140</v>
      </c>
      <c r="D154" s="381" t="s">
        <v>18</v>
      </c>
      <c r="E154" s="987">
        <v>600281</v>
      </c>
      <c r="F154" s="382"/>
      <c r="G154" s="382"/>
      <c r="H154" s="382">
        <v>450211</v>
      </c>
      <c r="I154" s="382">
        <v>450211</v>
      </c>
      <c r="J154" s="41" t="s">
        <v>39</v>
      </c>
    </row>
    <row r="155" spans="1:10" x14ac:dyDescent="0.25">
      <c r="B155" s="383"/>
      <c r="C155" s="380" t="s">
        <v>139</v>
      </c>
      <c r="D155" s="381" t="s">
        <v>32</v>
      </c>
      <c r="E155" s="987">
        <v>761332</v>
      </c>
      <c r="F155" s="382"/>
      <c r="G155" s="382"/>
      <c r="H155" s="382">
        <v>570999</v>
      </c>
      <c r="I155" s="382">
        <v>570999</v>
      </c>
      <c r="J155" s="41" t="s">
        <v>41</v>
      </c>
    </row>
    <row r="156" spans="1:10" x14ac:dyDescent="0.25">
      <c r="A156" s="311"/>
      <c r="B156" s="312"/>
      <c r="C156" s="313"/>
      <c r="D156" s="311"/>
      <c r="E156" s="384"/>
      <c r="F156" s="347"/>
      <c r="G156" s="347"/>
      <c r="H156" s="347"/>
      <c r="I156" s="347"/>
      <c r="J156" s="41" t="s">
        <v>25</v>
      </c>
    </row>
    <row r="157" spans="1:10" x14ac:dyDescent="0.25">
      <c r="A157" s="319"/>
      <c r="B157" s="320"/>
      <c r="C157" s="321"/>
      <c r="D157" s="319"/>
      <c r="E157" s="343"/>
      <c r="F157" s="344"/>
      <c r="G157" s="344"/>
      <c r="H157" s="344"/>
      <c r="I157" s="344"/>
      <c r="J157" s="323" t="s">
        <v>27</v>
      </c>
    </row>
    <row r="158" spans="1:10" x14ac:dyDescent="0.25">
      <c r="A158" s="311"/>
      <c r="B158" s="312" t="s">
        <v>76</v>
      </c>
      <c r="C158" s="313" t="s">
        <v>77</v>
      </c>
      <c r="D158" s="314" t="s">
        <v>65</v>
      </c>
      <c r="E158" s="988">
        <v>530000</v>
      </c>
      <c r="F158" s="315"/>
      <c r="G158" s="315"/>
      <c r="H158" s="315">
        <v>400000</v>
      </c>
      <c r="I158" s="315">
        <v>400000</v>
      </c>
      <c r="J158" s="41" t="s">
        <v>35</v>
      </c>
    </row>
    <row r="159" spans="1:10" x14ac:dyDescent="0.25">
      <c r="A159" s="311"/>
      <c r="B159" s="312" t="s">
        <v>66</v>
      </c>
      <c r="C159" s="313" t="s">
        <v>78</v>
      </c>
      <c r="D159" s="314" t="s">
        <v>14</v>
      </c>
      <c r="E159" s="988">
        <v>550000</v>
      </c>
      <c r="F159" s="315"/>
      <c r="G159" s="315"/>
      <c r="H159" s="315">
        <v>420000</v>
      </c>
      <c r="I159" s="315">
        <v>420000</v>
      </c>
      <c r="J159" s="41" t="s">
        <v>39</v>
      </c>
    </row>
    <row r="160" spans="1:10" x14ac:dyDescent="0.25">
      <c r="A160" s="311"/>
      <c r="B160" s="312"/>
      <c r="C160" s="313" t="s">
        <v>79</v>
      </c>
      <c r="D160" s="314" t="s">
        <v>32</v>
      </c>
      <c r="E160" s="988">
        <v>630000</v>
      </c>
      <c r="F160" s="315"/>
      <c r="G160" s="315"/>
      <c r="H160" s="315">
        <v>440000</v>
      </c>
      <c r="I160" s="315">
        <v>440000</v>
      </c>
      <c r="J160" s="41" t="s">
        <v>41</v>
      </c>
    </row>
    <row r="161" spans="1:10" x14ac:dyDescent="0.25">
      <c r="A161" s="311"/>
      <c r="B161" s="312"/>
      <c r="C161" s="313" t="s">
        <v>80</v>
      </c>
      <c r="D161" s="314" t="s">
        <v>72</v>
      </c>
      <c r="E161" s="988">
        <v>650000</v>
      </c>
      <c r="F161" s="315"/>
      <c r="G161" s="315"/>
      <c r="H161" s="315">
        <v>480000</v>
      </c>
      <c r="I161" s="315">
        <v>480000</v>
      </c>
      <c r="J161" s="41" t="s">
        <v>25</v>
      </c>
    </row>
    <row r="162" spans="1:10" x14ac:dyDescent="0.25">
      <c r="A162" s="311"/>
      <c r="B162" s="312"/>
      <c r="C162" s="313"/>
      <c r="D162" s="314" t="s">
        <v>81</v>
      </c>
      <c r="E162" s="988">
        <v>898000</v>
      </c>
      <c r="F162" s="315"/>
      <c r="G162" s="315"/>
      <c r="H162" s="315">
        <v>580000</v>
      </c>
      <c r="I162" s="315">
        <v>580000</v>
      </c>
      <c r="J162" s="41" t="s">
        <v>27</v>
      </c>
    </row>
    <row r="163" spans="1:10" x14ac:dyDescent="0.25">
      <c r="A163" s="311"/>
      <c r="B163" s="312"/>
      <c r="C163" s="313"/>
      <c r="D163" s="314" t="s">
        <v>105</v>
      </c>
      <c r="E163" s="988">
        <v>989000</v>
      </c>
      <c r="F163" s="315"/>
      <c r="G163" s="315"/>
      <c r="H163" s="315">
        <v>650000</v>
      </c>
      <c r="I163" s="315">
        <v>650000</v>
      </c>
      <c r="J163" s="318"/>
    </row>
    <row r="164" spans="1:10" x14ac:dyDescent="0.25">
      <c r="A164" s="311"/>
      <c r="B164" s="312"/>
      <c r="C164" s="313"/>
      <c r="D164" s="314"/>
      <c r="E164" s="989"/>
      <c r="F164" s="333"/>
      <c r="G164" s="333"/>
      <c r="H164" s="333"/>
      <c r="I164" s="333"/>
      <c r="J164" s="41"/>
    </row>
    <row r="165" spans="1:10" x14ac:dyDescent="0.25">
      <c r="A165" s="306"/>
      <c r="B165" s="307"/>
      <c r="C165" s="308"/>
      <c r="D165" s="324"/>
      <c r="E165" s="990"/>
      <c r="F165" s="326"/>
      <c r="G165" s="326"/>
      <c r="H165" s="326"/>
      <c r="I165" s="326"/>
      <c r="J165" s="97"/>
    </row>
    <row r="166" spans="1:10" x14ac:dyDescent="0.25">
      <c r="A166" s="311"/>
      <c r="B166" s="312" t="s">
        <v>82</v>
      </c>
      <c r="C166" s="153" t="s">
        <v>83</v>
      </c>
      <c r="D166" s="592" t="s">
        <v>106</v>
      </c>
      <c r="E166" s="988">
        <v>1179500</v>
      </c>
      <c r="F166" s="315"/>
      <c r="G166" s="315"/>
      <c r="H166" s="315">
        <v>585000</v>
      </c>
      <c r="I166" s="315">
        <v>585000</v>
      </c>
      <c r="J166" s="41" t="s">
        <v>35</v>
      </c>
    </row>
    <row r="167" spans="1:10" x14ac:dyDescent="0.25">
      <c r="A167" s="311"/>
      <c r="B167" s="312" t="s">
        <v>66</v>
      </c>
      <c r="C167" s="153" t="s">
        <v>84</v>
      </c>
      <c r="D167" s="592" t="s">
        <v>107</v>
      </c>
      <c r="E167" s="988">
        <v>1179500</v>
      </c>
      <c r="F167" s="315"/>
      <c r="G167" s="315"/>
      <c r="H167" s="315">
        <v>585000</v>
      </c>
      <c r="I167" s="315">
        <v>585000</v>
      </c>
      <c r="J167" s="41" t="s">
        <v>39</v>
      </c>
    </row>
    <row r="168" spans="1:10" x14ac:dyDescent="0.25">
      <c r="A168" s="311"/>
      <c r="B168" s="312"/>
      <c r="C168" s="153"/>
      <c r="D168" s="385" t="s">
        <v>18</v>
      </c>
      <c r="E168" s="988">
        <v>1250500</v>
      </c>
      <c r="F168" s="315"/>
      <c r="G168" s="315"/>
      <c r="H168" s="315">
        <v>675000</v>
      </c>
      <c r="I168" s="315">
        <v>675000</v>
      </c>
      <c r="J168" s="41" t="s">
        <v>41</v>
      </c>
    </row>
    <row r="169" spans="1:10" x14ac:dyDescent="0.25">
      <c r="A169" s="311"/>
      <c r="B169" s="312"/>
      <c r="C169" s="153"/>
      <c r="D169" s="385" t="s">
        <v>32</v>
      </c>
      <c r="E169" s="988">
        <v>2000000</v>
      </c>
      <c r="F169" s="315"/>
      <c r="G169" s="315"/>
      <c r="H169" s="315">
        <v>1350000</v>
      </c>
      <c r="I169" s="315">
        <v>1350000</v>
      </c>
      <c r="J169" s="41" t="s">
        <v>25</v>
      </c>
    </row>
    <row r="170" spans="1:10" x14ac:dyDescent="0.25">
      <c r="A170" s="311"/>
      <c r="B170" s="312"/>
      <c r="C170" s="153"/>
      <c r="D170" s="385" t="s">
        <v>29</v>
      </c>
      <c r="E170" s="988">
        <v>275000</v>
      </c>
      <c r="F170" s="315"/>
      <c r="G170" s="315"/>
      <c r="H170" s="315">
        <v>275000</v>
      </c>
      <c r="I170" s="315">
        <v>275000</v>
      </c>
      <c r="J170" s="41" t="s">
        <v>27</v>
      </c>
    </row>
    <row r="171" spans="1:10" x14ac:dyDescent="0.25">
      <c r="A171" s="311"/>
      <c r="B171" s="312"/>
      <c r="C171" s="153"/>
      <c r="D171" s="385"/>
      <c r="E171" s="988"/>
      <c r="F171" s="315"/>
      <c r="G171" s="315"/>
      <c r="H171" s="315"/>
      <c r="I171" s="315"/>
      <c r="J171" s="318"/>
    </row>
    <row r="172" spans="1:10" x14ac:dyDescent="0.25">
      <c r="A172" s="319"/>
      <c r="B172" s="320"/>
      <c r="C172" s="154"/>
      <c r="D172" s="386"/>
      <c r="E172" s="387"/>
      <c r="F172" s="388"/>
      <c r="G172" s="388"/>
      <c r="H172" s="388"/>
      <c r="I172" s="388"/>
      <c r="J172" s="323"/>
    </row>
    <row r="173" spans="1:10" x14ac:dyDescent="0.25">
      <c r="A173" s="306"/>
      <c r="B173" s="307"/>
      <c r="C173" s="308"/>
      <c r="D173" s="324"/>
      <c r="E173" s="990"/>
      <c r="F173" s="326"/>
      <c r="G173" s="326"/>
      <c r="H173" s="326"/>
      <c r="I173" s="326"/>
      <c r="J173" s="97"/>
    </row>
    <row r="174" spans="1:10" ht="13.5" customHeight="1" x14ac:dyDescent="0.25">
      <c r="A174" s="311"/>
      <c r="B174" s="312" t="s">
        <v>89</v>
      </c>
      <c r="C174" s="153" t="s">
        <v>90</v>
      </c>
      <c r="D174" s="592" t="s">
        <v>30</v>
      </c>
      <c r="E174" s="389">
        <v>750000</v>
      </c>
      <c r="F174" s="390"/>
      <c r="G174" s="390"/>
      <c r="H174" s="390">
        <v>375000</v>
      </c>
      <c r="I174" s="390">
        <v>375000</v>
      </c>
      <c r="J174" s="41" t="s">
        <v>35</v>
      </c>
    </row>
    <row r="175" spans="1:10" ht="13.5" customHeight="1" x14ac:dyDescent="0.25">
      <c r="A175" s="311"/>
      <c r="B175" s="312" t="s">
        <v>66</v>
      </c>
      <c r="C175" s="153" t="s">
        <v>91</v>
      </c>
      <c r="D175" s="592" t="s">
        <v>31</v>
      </c>
      <c r="E175" s="389">
        <v>950000</v>
      </c>
      <c r="F175" s="390"/>
      <c r="G175" s="390"/>
      <c r="H175" s="390">
        <v>475000</v>
      </c>
      <c r="I175" s="390">
        <v>475000</v>
      </c>
      <c r="J175" s="41" t="s">
        <v>39</v>
      </c>
    </row>
    <row r="176" spans="1:10" ht="13.5" customHeight="1" x14ac:dyDescent="0.25">
      <c r="A176" s="311"/>
      <c r="B176" s="312"/>
      <c r="C176" s="153"/>
      <c r="D176" s="592" t="s">
        <v>92</v>
      </c>
      <c r="E176" s="389">
        <v>1050000</v>
      </c>
      <c r="F176" s="390"/>
      <c r="G176" s="390"/>
      <c r="H176" s="390">
        <v>575000</v>
      </c>
      <c r="I176" s="390">
        <v>575000</v>
      </c>
      <c r="J176" s="41" t="s">
        <v>41</v>
      </c>
    </row>
    <row r="177" spans="1:10" ht="13.5" customHeight="1" x14ac:dyDescent="0.25">
      <c r="A177" s="311"/>
      <c r="B177" s="312"/>
      <c r="C177" s="153"/>
      <c r="D177" s="592" t="s">
        <v>86</v>
      </c>
      <c r="E177" s="389">
        <v>1300000</v>
      </c>
      <c r="F177" s="390"/>
      <c r="G177" s="390"/>
      <c r="H177" s="390">
        <v>850000</v>
      </c>
      <c r="I177" s="390">
        <v>850000</v>
      </c>
      <c r="J177" s="41" t="s">
        <v>25</v>
      </c>
    </row>
    <row r="178" spans="1:10" ht="13.5" customHeight="1" x14ac:dyDescent="0.25">
      <c r="A178" s="311"/>
      <c r="B178" s="312"/>
      <c r="C178" s="153"/>
      <c r="D178" s="592" t="s">
        <v>85</v>
      </c>
      <c r="E178" s="389">
        <v>2000000</v>
      </c>
      <c r="F178" s="390"/>
      <c r="G178" s="390"/>
      <c r="H178" s="390">
        <v>1250000</v>
      </c>
      <c r="I178" s="390">
        <v>1250000</v>
      </c>
      <c r="J178" s="41" t="s">
        <v>27</v>
      </c>
    </row>
    <row r="179" spans="1:10" ht="13.5" customHeight="1" x14ac:dyDescent="0.25">
      <c r="A179" s="311"/>
      <c r="B179" s="312"/>
      <c r="C179" s="153"/>
      <c r="D179" s="592" t="s">
        <v>29</v>
      </c>
      <c r="E179" s="389">
        <v>200000</v>
      </c>
      <c r="F179" s="390"/>
      <c r="G179" s="390"/>
      <c r="H179" s="390">
        <v>200000</v>
      </c>
      <c r="I179" s="390">
        <v>200000</v>
      </c>
      <c r="J179" s="391"/>
    </row>
    <row r="180" spans="1:10" ht="13.5" customHeight="1" x14ac:dyDescent="0.25">
      <c r="A180" s="311"/>
      <c r="B180" s="312"/>
      <c r="C180" s="153"/>
      <c r="D180" s="592"/>
      <c r="E180" s="389"/>
      <c r="F180" s="390"/>
      <c r="G180" s="390"/>
      <c r="H180" s="390"/>
      <c r="I180" s="390"/>
      <c r="J180" s="391"/>
    </row>
    <row r="181" spans="1:10" ht="13.5" customHeight="1" x14ac:dyDescent="0.25">
      <c r="A181" s="311"/>
      <c r="B181" s="312"/>
      <c r="C181" s="153"/>
      <c r="D181" s="592"/>
      <c r="E181" s="389"/>
      <c r="F181" s="390"/>
      <c r="G181" s="390"/>
      <c r="H181" s="390"/>
      <c r="I181" s="390"/>
      <c r="J181" s="391"/>
    </row>
    <row r="182" spans="1:10" ht="13.5" customHeight="1" x14ac:dyDescent="0.25">
      <c r="A182" s="319"/>
      <c r="B182" s="320"/>
      <c r="C182" s="321"/>
      <c r="D182" s="331"/>
      <c r="E182" s="989"/>
      <c r="F182" s="333"/>
      <c r="G182" s="333"/>
      <c r="H182" s="333"/>
      <c r="I182" s="333"/>
      <c r="J182" s="323"/>
    </row>
    <row r="183" spans="1:10" x14ac:dyDescent="0.25">
      <c r="A183" s="306"/>
      <c r="B183" s="307"/>
      <c r="C183" s="308"/>
      <c r="D183" s="324"/>
      <c r="E183" s="990"/>
      <c r="F183" s="326"/>
      <c r="G183" s="326"/>
      <c r="H183" s="326"/>
      <c r="I183" s="326"/>
      <c r="J183" s="97"/>
    </row>
    <row r="184" spans="1:10" ht="30.75" customHeight="1" x14ac:dyDescent="0.25">
      <c r="A184" s="311"/>
      <c r="B184" s="312" t="s">
        <v>93</v>
      </c>
      <c r="C184" s="392" t="s">
        <v>94</v>
      </c>
      <c r="D184" s="592" t="s">
        <v>30</v>
      </c>
      <c r="E184" s="389">
        <v>500000</v>
      </c>
      <c r="F184" s="390"/>
      <c r="G184" s="390"/>
      <c r="H184" s="390">
        <v>368000</v>
      </c>
      <c r="I184" s="390">
        <v>368000</v>
      </c>
      <c r="J184" s="41" t="s">
        <v>35</v>
      </c>
    </row>
    <row r="185" spans="1:10" ht="13.5" customHeight="1" x14ac:dyDescent="0.25">
      <c r="A185" s="311"/>
      <c r="B185" s="312" t="s">
        <v>66</v>
      </c>
      <c r="C185" s="153" t="s">
        <v>95</v>
      </c>
      <c r="D185" s="592" t="s">
        <v>31</v>
      </c>
      <c r="E185" s="389">
        <v>650000</v>
      </c>
      <c r="F185" s="390"/>
      <c r="G185" s="390"/>
      <c r="H185" s="390">
        <v>398000</v>
      </c>
      <c r="I185" s="390">
        <v>398000</v>
      </c>
      <c r="J185" s="41" t="s">
        <v>39</v>
      </c>
    </row>
    <row r="186" spans="1:10" ht="13.5" customHeight="1" x14ac:dyDescent="0.25">
      <c r="A186" s="311"/>
      <c r="B186" s="312"/>
      <c r="C186" s="153"/>
      <c r="D186" s="592" t="s">
        <v>85</v>
      </c>
      <c r="E186" s="389">
        <v>950000</v>
      </c>
      <c r="F186" s="390"/>
      <c r="G186" s="390"/>
      <c r="H186" s="390">
        <v>665000</v>
      </c>
      <c r="I186" s="390">
        <v>665000</v>
      </c>
      <c r="J186" s="41" t="s">
        <v>41</v>
      </c>
    </row>
    <row r="187" spans="1:10" ht="13.5" customHeight="1" x14ac:dyDescent="0.25">
      <c r="A187" s="311"/>
      <c r="B187" s="312"/>
      <c r="C187" s="153"/>
      <c r="D187" s="592"/>
      <c r="E187" s="389"/>
      <c r="F187" s="390"/>
      <c r="G187" s="390"/>
      <c r="H187" s="390"/>
      <c r="I187" s="390"/>
      <c r="J187" s="41" t="s">
        <v>25</v>
      </c>
    </row>
    <row r="188" spans="1:10" ht="13.5" customHeight="1" x14ac:dyDescent="0.25">
      <c r="A188" s="311"/>
      <c r="B188" s="312"/>
      <c r="C188" s="153"/>
      <c r="D188" s="592"/>
      <c r="E188" s="389"/>
      <c r="F188" s="390"/>
      <c r="G188" s="390"/>
      <c r="H188" s="390"/>
      <c r="I188" s="390"/>
      <c r="J188" s="41" t="s">
        <v>27</v>
      </c>
    </row>
    <row r="189" spans="1:10" ht="13.5" customHeight="1" x14ac:dyDescent="0.25">
      <c r="A189" s="311"/>
      <c r="B189" s="312"/>
      <c r="C189" s="153"/>
      <c r="D189" s="592"/>
      <c r="E189" s="389"/>
      <c r="F189" s="390"/>
      <c r="G189" s="390"/>
      <c r="H189" s="390"/>
      <c r="I189" s="390"/>
      <c r="J189" s="391"/>
    </row>
    <row r="190" spans="1:10" ht="13.5" customHeight="1" x14ac:dyDescent="0.25">
      <c r="A190" s="319"/>
      <c r="B190" s="320"/>
      <c r="C190" s="321"/>
      <c r="D190" s="331"/>
      <c r="E190" s="989"/>
      <c r="F190" s="333"/>
      <c r="G190" s="333"/>
      <c r="H190" s="333"/>
      <c r="I190" s="333"/>
      <c r="J190" s="323"/>
    </row>
    <row r="191" spans="1:10" x14ac:dyDescent="0.25">
      <c r="A191" s="591"/>
      <c r="B191" s="307"/>
      <c r="C191" s="393"/>
      <c r="D191" s="591"/>
      <c r="E191" s="975"/>
      <c r="F191" s="394"/>
      <c r="G191" s="394"/>
      <c r="H191" s="394"/>
      <c r="I191" s="394"/>
      <c r="J191" s="393"/>
    </row>
    <row r="192" spans="1:10" x14ac:dyDescent="0.25">
      <c r="A192" s="592"/>
      <c r="B192" s="383" t="s">
        <v>143</v>
      </c>
      <c r="C192" s="395" t="s">
        <v>144</v>
      </c>
      <c r="D192" s="396" t="s">
        <v>14</v>
      </c>
      <c r="E192" s="397">
        <v>678000</v>
      </c>
      <c r="F192" s="398"/>
      <c r="G192" s="398"/>
      <c r="H192" s="398">
        <v>476999</v>
      </c>
      <c r="I192" s="398">
        <v>476999</v>
      </c>
      <c r="J192" s="41" t="s">
        <v>35</v>
      </c>
    </row>
    <row r="193" spans="1:10" x14ac:dyDescent="0.25">
      <c r="A193" s="592"/>
      <c r="B193" s="383" t="s">
        <v>66</v>
      </c>
      <c r="C193" s="395" t="s">
        <v>145</v>
      </c>
      <c r="D193" s="396" t="s">
        <v>146</v>
      </c>
      <c r="E193" s="399">
        <v>778000</v>
      </c>
      <c r="F193" s="400"/>
      <c r="G193" s="400"/>
      <c r="H193" s="400">
        <v>533999</v>
      </c>
      <c r="I193" s="400">
        <v>533999</v>
      </c>
      <c r="J193" s="41" t="s">
        <v>39</v>
      </c>
    </row>
    <row r="194" spans="1:10" ht="14.25" x14ac:dyDescent="0.2">
      <c r="A194" s="592"/>
      <c r="B194" s="395"/>
      <c r="C194" s="395" t="s">
        <v>147</v>
      </c>
      <c r="D194" s="396" t="s">
        <v>72</v>
      </c>
      <c r="E194" s="399">
        <v>878000</v>
      </c>
      <c r="F194" s="400"/>
      <c r="G194" s="400"/>
      <c r="H194" s="400">
        <v>591999</v>
      </c>
      <c r="I194" s="400">
        <v>591999</v>
      </c>
      <c r="J194" s="41" t="s">
        <v>41</v>
      </c>
    </row>
    <row r="195" spans="1:10" x14ac:dyDescent="0.25">
      <c r="A195" s="592"/>
      <c r="B195" s="383"/>
      <c r="C195" s="395" t="s">
        <v>148</v>
      </c>
      <c r="D195" s="396" t="s">
        <v>149</v>
      </c>
      <c r="E195" s="399">
        <v>1817000</v>
      </c>
      <c r="F195" s="400"/>
      <c r="G195" s="400"/>
      <c r="H195" s="400">
        <v>1190199</v>
      </c>
      <c r="I195" s="400">
        <v>1190199</v>
      </c>
      <c r="J195" s="41" t="s">
        <v>25</v>
      </c>
    </row>
    <row r="196" spans="1:10" x14ac:dyDescent="0.25">
      <c r="A196" s="592"/>
      <c r="B196" s="383"/>
      <c r="C196" s="395"/>
      <c r="D196" s="396" t="s">
        <v>29</v>
      </c>
      <c r="E196" s="399"/>
      <c r="F196" s="400"/>
      <c r="G196" s="345"/>
      <c r="H196" s="345"/>
      <c r="I196" s="345"/>
      <c r="J196" s="41" t="s">
        <v>27</v>
      </c>
    </row>
    <row r="197" spans="1:10" x14ac:dyDescent="0.25">
      <c r="A197" s="593"/>
      <c r="B197" s="320"/>
      <c r="C197" s="154"/>
      <c r="D197" s="593"/>
      <c r="E197" s="977"/>
      <c r="F197" s="376"/>
      <c r="G197" s="376"/>
      <c r="H197" s="376"/>
      <c r="I197" s="376"/>
      <c r="J197" s="154"/>
    </row>
    <row r="198" spans="1:10" x14ac:dyDescent="0.25">
      <c r="A198" s="591"/>
      <c r="B198" s="307"/>
      <c r="C198" s="393"/>
      <c r="D198" s="591"/>
      <c r="E198" s="975"/>
      <c r="F198" s="394"/>
      <c r="G198" s="394"/>
      <c r="H198" s="394"/>
      <c r="I198" s="394"/>
      <c r="J198" s="393"/>
    </row>
    <row r="199" spans="1:10" x14ac:dyDescent="0.25">
      <c r="A199" s="592"/>
      <c r="B199" s="383" t="s">
        <v>150</v>
      </c>
      <c r="C199" s="395" t="s">
        <v>151</v>
      </c>
      <c r="D199" s="396" t="s">
        <v>14</v>
      </c>
      <c r="E199" s="399">
        <v>1000000</v>
      </c>
      <c r="F199" s="400"/>
      <c r="G199" s="400"/>
      <c r="H199" s="400">
        <v>525000</v>
      </c>
      <c r="I199" s="400">
        <v>525000</v>
      </c>
      <c r="J199" s="41" t="s">
        <v>35</v>
      </c>
    </row>
    <row r="200" spans="1:10" x14ac:dyDescent="0.25">
      <c r="A200" s="592"/>
      <c r="B200" s="383" t="s">
        <v>66</v>
      </c>
      <c r="C200" s="395" t="s">
        <v>152</v>
      </c>
      <c r="D200" s="396" t="s">
        <v>18</v>
      </c>
      <c r="E200" s="399">
        <v>1200000</v>
      </c>
      <c r="F200" s="400"/>
      <c r="G200" s="400"/>
      <c r="H200" s="400">
        <v>625000</v>
      </c>
      <c r="I200" s="400">
        <v>625000</v>
      </c>
      <c r="J200" s="41" t="s">
        <v>39</v>
      </c>
    </row>
    <row r="201" spans="1:10" x14ac:dyDescent="0.25">
      <c r="A201" s="592"/>
      <c r="B201" s="383"/>
      <c r="C201" s="395" t="s">
        <v>153</v>
      </c>
      <c r="D201" s="396" t="s">
        <v>149</v>
      </c>
      <c r="E201" s="399">
        <v>2400000</v>
      </c>
      <c r="F201" s="400"/>
      <c r="G201" s="400"/>
      <c r="H201" s="400">
        <v>1000000</v>
      </c>
      <c r="I201" s="400">
        <v>1000000</v>
      </c>
      <c r="J201" s="41" t="s">
        <v>41</v>
      </c>
    </row>
    <row r="202" spans="1:10" x14ac:dyDescent="0.25">
      <c r="A202" s="592"/>
      <c r="B202" s="383"/>
      <c r="C202" s="401" t="s">
        <v>154</v>
      </c>
      <c r="D202" s="396"/>
      <c r="E202" s="399"/>
      <c r="F202" s="400"/>
      <c r="G202" s="345"/>
      <c r="H202" s="345"/>
      <c r="I202" s="345"/>
      <c r="J202" s="41" t="s">
        <v>25</v>
      </c>
    </row>
    <row r="203" spans="1:10" x14ac:dyDescent="0.25">
      <c r="A203" s="593"/>
      <c r="B203" s="402"/>
      <c r="C203" s="403"/>
      <c r="D203" s="404"/>
      <c r="E203" s="405"/>
      <c r="F203" s="406"/>
      <c r="G203" s="376"/>
      <c r="H203" s="376"/>
      <c r="I203" s="376"/>
      <c r="J203" s="323" t="s">
        <v>27</v>
      </c>
    </row>
    <row r="204" spans="1:10" x14ac:dyDescent="0.25">
      <c r="A204" s="591"/>
      <c r="B204" s="407" t="s">
        <v>155</v>
      </c>
      <c r="C204" s="408" t="s">
        <v>156</v>
      </c>
      <c r="D204" s="409" t="s">
        <v>157</v>
      </c>
      <c r="E204" s="991">
        <v>875000</v>
      </c>
      <c r="F204" s="410"/>
      <c r="G204" s="410"/>
      <c r="H204" s="410">
        <v>550000</v>
      </c>
      <c r="I204" s="410">
        <v>550000</v>
      </c>
      <c r="J204" s="41" t="s">
        <v>35</v>
      </c>
    </row>
    <row r="205" spans="1:10" x14ac:dyDescent="0.25">
      <c r="A205" s="592"/>
      <c r="B205" s="383" t="s">
        <v>66</v>
      </c>
      <c r="C205" s="411" t="s">
        <v>158</v>
      </c>
      <c r="D205" s="381" t="s">
        <v>159</v>
      </c>
      <c r="E205" s="987">
        <v>975000</v>
      </c>
      <c r="F205" s="382"/>
      <c r="G205" s="382"/>
      <c r="H205" s="382">
        <v>650000</v>
      </c>
      <c r="I205" s="382">
        <v>650000</v>
      </c>
      <c r="J205" s="41" t="s">
        <v>39</v>
      </c>
    </row>
    <row r="206" spans="1:10" x14ac:dyDescent="0.25">
      <c r="A206" s="592"/>
      <c r="B206" s="383"/>
      <c r="C206" s="411" t="s">
        <v>160</v>
      </c>
      <c r="D206" s="381" t="s">
        <v>161</v>
      </c>
      <c r="E206" s="987">
        <v>1075000</v>
      </c>
      <c r="F206" s="382"/>
      <c r="G206" s="382"/>
      <c r="H206" s="382">
        <v>750000</v>
      </c>
      <c r="I206" s="382">
        <v>750000</v>
      </c>
      <c r="J206" s="41" t="s">
        <v>41</v>
      </c>
    </row>
    <row r="207" spans="1:10" x14ac:dyDescent="0.25">
      <c r="A207" s="592"/>
      <c r="B207" s="383"/>
      <c r="C207" s="395"/>
      <c r="D207" s="381" t="s">
        <v>162</v>
      </c>
      <c r="E207" s="987">
        <v>1750000</v>
      </c>
      <c r="F207" s="382"/>
      <c r="G207" s="382"/>
      <c r="H207" s="382">
        <v>1050000</v>
      </c>
      <c r="I207" s="382">
        <v>1050000</v>
      </c>
      <c r="J207" s="41" t="s">
        <v>25</v>
      </c>
    </row>
    <row r="208" spans="1:10" x14ac:dyDescent="0.25">
      <c r="A208" s="593"/>
      <c r="B208" s="402"/>
      <c r="C208" s="412"/>
      <c r="D208" s="413"/>
      <c r="E208" s="992"/>
      <c r="F208" s="414"/>
      <c r="G208" s="376"/>
      <c r="H208" s="376"/>
      <c r="I208" s="376"/>
      <c r="J208" s="41" t="s">
        <v>27</v>
      </c>
    </row>
    <row r="209" spans="1:10" x14ac:dyDescent="0.25">
      <c r="A209" s="591"/>
      <c r="B209" s="407" t="s">
        <v>163</v>
      </c>
      <c r="C209" s="408" t="s">
        <v>164</v>
      </c>
      <c r="D209" s="409" t="s">
        <v>165</v>
      </c>
      <c r="E209" s="991">
        <v>550000</v>
      </c>
      <c r="F209" s="410"/>
      <c r="G209" s="410"/>
      <c r="H209" s="410">
        <v>430000</v>
      </c>
      <c r="I209" s="410">
        <v>430000</v>
      </c>
      <c r="J209" s="41" t="s">
        <v>35</v>
      </c>
    </row>
    <row r="210" spans="1:10" x14ac:dyDescent="0.25">
      <c r="A210" s="592"/>
      <c r="B210" s="383" t="s">
        <v>66</v>
      </c>
      <c r="C210" s="411" t="s">
        <v>166</v>
      </c>
      <c r="D210" s="381" t="s">
        <v>167</v>
      </c>
      <c r="E210" s="987">
        <v>575000</v>
      </c>
      <c r="F210" s="382"/>
      <c r="G210" s="382"/>
      <c r="H210" s="382">
        <v>450000</v>
      </c>
      <c r="I210" s="382">
        <v>450000</v>
      </c>
      <c r="J210" s="41" t="s">
        <v>39</v>
      </c>
    </row>
    <row r="211" spans="1:10" x14ac:dyDescent="0.25">
      <c r="A211" s="592"/>
      <c r="B211" s="383"/>
      <c r="C211" s="411" t="s">
        <v>160</v>
      </c>
      <c r="D211" s="381" t="s">
        <v>168</v>
      </c>
      <c r="E211" s="987">
        <v>600000</v>
      </c>
      <c r="F211" s="382"/>
      <c r="G211" s="382"/>
      <c r="H211" s="382">
        <v>470000</v>
      </c>
      <c r="I211" s="382">
        <v>470000</v>
      </c>
      <c r="J211" s="41" t="s">
        <v>41</v>
      </c>
    </row>
    <row r="212" spans="1:10" x14ac:dyDescent="0.25">
      <c r="A212" s="592"/>
      <c r="B212" s="383"/>
      <c r="C212" s="411"/>
      <c r="D212" s="381"/>
      <c r="E212" s="987"/>
      <c r="F212" s="382"/>
      <c r="G212" s="382"/>
      <c r="H212" s="382"/>
      <c r="I212" s="382"/>
      <c r="J212" s="41" t="s">
        <v>25</v>
      </c>
    </row>
    <row r="213" spans="1:10" x14ac:dyDescent="0.25">
      <c r="A213" s="593"/>
      <c r="B213" s="402"/>
      <c r="C213" s="415"/>
      <c r="D213" s="413"/>
      <c r="E213" s="992"/>
      <c r="F213" s="414"/>
      <c r="G213" s="376"/>
      <c r="H213" s="376"/>
      <c r="I213" s="376"/>
      <c r="J213" s="41" t="s">
        <v>27</v>
      </c>
    </row>
    <row r="214" spans="1:10" x14ac:dyDescent="0.25">
      <c r="A214" s="591"/>
      <c r="B214" s="407"/>
      <c r="C214" s="408"/>
      <c r="D214" s="409"/>
      <c r="E214" s="991"/>
      <c r="F214" s="410"/>
      <c r="G214" s="394"/>
      <c r="H214" s="394"/>
      <c r="I214" s="394"/>
      <c r="J214" s="41" t="s">
        <v>35</v>
      </c>
    </row>
    <row r="215" spans="1:10" x14ac:dyDescent="0.25">
      <c r="A215" s="592"/>
      <c r="B215" s="383" t="s">
        <v>169</v>
      </c>
      <c r="C215" s="411" t="s">
        <v>170</v>
      </c>
      <c r="D215" s="381" t="s">
        <v>18</v>
      </c>
      <c r="E215" s="987">
        <v>1500000</v>
      </c>
      <c r="F215" s="382"/>
      <c r="G215" s="382"/>
      <c r="H215" s="382">
        <v>572000</v>
      </c>
      <c r="I215" s="382">
        <v>572000</v>
      </c>
      <c r="J215" s="41" t="s">
        <v>39</v>
      </c>
    </row>
    <row r="216" spans="1:10" x14ac:dyDescent="0.25">
      <c r="A216" s="592"/>
      <c r="B216" s="383" t="s">
        <v>66</v>
      </c>
      <c r="C216" s="411" t="s">
        <v>171</v>
      </c>
      <c r="D216" s="381" t="s">
        <v>50</v>
      </c>
      <c r="E216" s="987">
        <v>1650000</v>
      </c>
      <c r="F216" s="382"/>
      <c r="G216" s="382"/>
      <c r="H216" s="382">
        <v>670800</v>
      </c>
      <c r="I216" s="382">
        <v>670800</v>
      </c>
      <c r="J216" s="41" t="s">
        <v>41</v>
      </c>
    </row>
    <row r="217" spans="1:10" x14ac:dyDescent="0.25">
      <c r="A217" s="592"/>
      <c r="B217" s="383"/>
      <c r="C217" s="411" t="s">
        <v>172</v>
      </c>
      <c r="D217" s="381" t="s">
        <v>32</v>
      </c>
      <c r="E217" s="987">
        <v>2700000</v>
      </c>
      <c r="F217" s="382"/>
      <c r="G217" s="382"/>
      <c r="H217" s="382">
        <v>1102400</v>
      </c>
      <c r="I217" s="382">
        <v>1102400</v>
      </c>
      <c r="J217" s="41" t="s">
        <v>25</v>
      </c>
    </row>
    <row r="218" spans="1:10" x14ac:dyDescent="0.25">
      <c r="A218" s="592"/>
      <c r="B218" s="383"/>
      <c r="C218" s="411" t="s">
        <v>173</v>
      </c>
      <c r="D218" s="381" t="s">
        <v>149</v>
      </c>
      <c r="E218" s="987">
        <v>3800000</v>
      </c>
      <c r="F218" s="382"/>
      <c r="G218" s="382"/>
      <c r="H218" s="382">
        <v>1549600</v>
      </c>
      <c r="I218" s="382">
        <v>1549600</v>
      </c>
      <c r="J218" s="41" t="s">
        <v>27</v>
      </c>
    </row>
    <row r="219" spans="1:10" x14ac:dyDescent="0.25">
      <c r="A219" s="593"/>
      <c r="B219" s="402"/>
      <c r="C219" s="415"/>
      <c r="D219" s="413" t="s">
        <v>174</v>
      </c>
      <c r="E219" s="992">
        <v>8000000</v>
      </c>
      <c r="F219" s="414"/>
      <c r="G219" s="414"/>
      <c r="H219" s="414">
        <v>3328000</v>
      </c>
      <c r="I219" s="414">
        <v>3328000</v>
      </c>
      <c r="J219" s="154"/>
    </row>
    <row r="220" spans="1:10" s="141" customFormat="1" x14ac:dyDescent="0.25">
      <c r="A220" s="416"/>
      <c r="B220" s="417" t="s">
        <v>108</v>
      </c>
      <c r="C220" s="418" t="s">
        <v>109</v>
      </c>
      <c r="D220" s="381" t="s">
        <v>113</v>
      </c>
      <c r="E220" s="993">
        <v>565000</v>
      </c>
      <c r="F220" s="419"/>
      <c r="G220" s="419"/>
      <c r="H220" s="419">
        <v>455000</v>
      </c>
      <c r="I220" s="419">
        <v>455000</v>
      </c>
      <c r="J220" s="41" t="s">
        <v>35</v>
      </c>
    </row>
    <row r="221" spans="1:10" s="141" customFormat="1" x14ac:dyDescent="0.25">
      <c r="A221" s="416"/>
      <c r="B221" s="417" t="s">
        <v>66</v>
      </c>
      <c r="C221" s="418" t="s">
        <v>110</v>
      </c>
      <c r="D221" s="381" t="s">
        <v>114</v>
      </c>
      <c r="E221" s="993">
        <v>745000</v>
      </c>
      <c r="F221" s="419"/>
      <c r="G221" s="419"/>
      <c r="H221" s="419">
        <v>596000</v>
      </c>
      <c r="I221" s="419">
        <v>596000</v>
      </c>
      <c r="J221" s="41" t="s">
        <v>39</v>
      </c>
    </row>
    <row r="222" spans="1:10" s="141" customFormat="1" x14ac:dyDescent="0.25">
      <c r="A222" s="416"/>
      <c r="B222" s="417"/>
      <c r="C222" s="418" t="s">
        <v>111</v>
      </c>
      <c r="D222" s="416" t="s">
        <v>32</v>
      </c>
      <c r="E222" s="993">
        <v>1150000</v>
      </c>
      <c r="F222" s="419"/>
      <c r="G222" s="419"/>
      <c r="H222" s="419">
        <v>920000</v>
      </c>
      <c r="I222" s="419">
        <v>920000</v>
      </c>
      <c r="J222" s="41" t="s">
        <v>41</v>
      </c>
    </row>
    <row r="223" spans="1:10" s="141" customFormat="1" x14ac:dyDescent="0.25">
      <c r="A223" s="416"/>
      <c r="B223" s="417"/>
      <c r="C223" s="418" t="s">
        <v>112</v>
      </c>
      <c r="D223" s="381" t="s">
        <v>24</v>
      </c>
      <c r="E223" s="993">
        <v>2250000</v>
      </c>
      <c r="F223" s="419"/>
      <c r="G223" s="419"/>
      <c r="H223" s="419">
        <v>1800000</v>
      </c>
      <c r="I223" s="419">
        <v>1800000</v>
      </c>
      <c r="J223" s="41" t="s">
        <v>25</v>
      </c>
    </row>
    <row r="224" spans="1:10" s="141" customFormat="1" x14ac:dyDescent="0.25">
      <c r="A224" s="416"/>
      <c r="B224" s="417"/>
      <c r="C224" s="75"/>
      <c r="D224" s="416" t="s">
        <v>63</v>
      </c>
      <c r="E224" s="993">
        <v>3355000</v>
      </c>
      <c r="F224" s="419"/>
      <c r="G224" s="419"/>
      <c r="H224" s="419">
        <v>2685000</v>
      </c>
      <c r="I224" s="419">
        <v>2685000</v>
      </c>
      <c r="J224" s="41" t="s">
        <v>27</v>
      </c>
    </row>
    <row r="225" spans="1:10" s="141" customFormat="1" x14ac:dyDescent="0.25">
      <c r="A225" s="416"/>
      <c r="B225" s="417"/>
      <c r="C225" s="75"/>
      <c r="D225" s="416" t="s">
        <v>29</v>
      </c>
      <c r="E225" s="993">
        <v>250000</v>
      </c>
      <c r="F225" s="419"/>
      <c r="G225" s="419"/>
      <c r="H225" s="419">
        <v>200000</v>
      </c>
      <c r="I225" s="419">
        <v>200000</v>
      </c>
      <c r="J225" s="420" t="s">
        <v>87</v>
      </c>
    </row>
    <row r="226" spans="1:10" s="141" customFormat="1" x14ac:dyDescent="0.25">
      <c r="A226" s="416"/>
      <c r="B226" s="417"/>
      <c r="C226" s="75"/>
      <c r="D226" s="416"/>
      <c r="E226" s="993"/>
      <c r="F226" s="419"/>
      <c r="G226" s="419"/>
      <c r="H226" s="419"/>
      <c r="I226" s="419"/>
      <c r="J226" s="421"/>
    </row>
    <row r="227" spans="1:10" s="141" customFormat="1" x14ac:dyDescent="0.25">
      <c r="A227" s="422"/>
      <c r="B227" s="423"/>
      <c r="C227" s="424"/>
      <c r="D227" s="424"/>
      <c r="E227" s="994"/>
      <c r="F227" s="425"/>
      <c r="G227" s="425"/>
      <c r="H227" s="425"/>
      <c r="I227" s="425"/>
      <c r="J227" s="426"/>
    </row>
    <row r="228" spans="1:10" s="141" customFormat="1" ht="15" customHeight="1" x14ac:dyDescent="0.25">
      <c r="A228" s="180"/>
      <c r="B228" s="1010" t="s">
        <v>2688</v>
      </c>
      <c r="C228" s="22" t="s">
        <v>2689</v>
      </c>
      <c r="D228" s="146" t="s">
        <v>14</v>
      </c>
      <c r="E228" s="1011">
        <v>1452000</v>
      </c>
      <c r="F228" s="419">
        <v>435000</v>
      </c>
      <c r="G228" s="419">
        <v>435000</v>
      </c>
      <c r="H228" s="1012">
        <v>405000</v>
      </c>
      <c r="I228" s="1012">
        <v>405000</v>
      </c>
      <c r="J228" s="556" t="s">
        <v>732</v>
      </c>
    </row>
    <row r="229" spans="1:10" s="141" customFormat="1" ht="15" customHeight="1" x14ac:dyDescent="0.25">
      <c r="A229" s="180"/>
      <c r="B229" s="1010" t="s">
        <v>66</v>
      </c>
      <c r="C229" s="22" t="s">
        <v>2690</v>
      </c>
      <c r="D229" s="146" t="s">
        <v>18</v>
      </c>
      <c r="E229" s="1011">
        <v>1573000</v>
      </c>
      <c r="F229" s="419">
        <v>535000</v>
      </c>
      <c r="G229" s="419">
        <v>535000</v>
      </c>
      <c r="H229" s="1012">
        <v>505000</v>
      </c>
      <c r="I229" s="1012">
        <v>505000</v>
      </c>
      <c r="J229" s="556" t="s">
        <v>736</v>
      </c>
    </row>
    <row r="230" spans="1:10" s="141" customFormat="1" ht="15" customHeight="1" x14ac:dyDescent="0.25">
      <c r="A230" s="180"/>
      <c r="B230" s="1010"/>
      <c r="C230" s="83" t="s">
        <v>2691</v>
      </c>
      <c r="D230" s="146" t="s">
        <v>2692</v>
      </c>
      <c r="E230" s="1011">
        <v>1815000</v>
      </c>
      <c r="F230" s="419">
        <v>1235000</v>
      </c>
      <c r="G230" s="419">
        <v>1235000</v>
      </c>
      <c r="H230" s="1012">
        <v>1205000</v>
      </c>
      <c r="I230" s="1012">
        <v>1205000</v>
      </c>
      <c r="J230" s="556" t="s">
        <v>738</v>
      </c>
    </row>
    <row r="231" spans="1:10" s="141" customFormat="1" ht="15" customHeight="1" x14ac:dyDescent="0.25">
      <c r="A231" s="180"/>
      <c r="B231" s="1010"/>
      <c r="C231" s="22"/>
      <c r="D231" s="54" t="s">
        <v>2693</v>
      </c>
      <c r="E231" s="1011">
        <v>2420000</v>
      </c>
      <c r="F231" s="419">
        <v>2535000</v>
      </c>
      <c r="G231" s="419">
        <v>2535000</v>
      </c>
      <c r="H231" s="1012">
        <v>2505000</v>
      </c>
      <c r="I231" s="1012">
        <v>2505000</v>
      </c>
      <c r="J231" s="556" t="s">
        <v>1625</v>
      </c>
    </row>
    <row r="232" spans="1:10" s="141" customFormat="1" ht="15" customHeight="1" x14ac:dyDescent="0.25">
      <c r="A232" s="180"/>
      <c r="B232" s="1010"/>
      <c r="C232" s="539" t="s">
        <v>2416</v>
      </c>
      <c r="D232" s="54" t="s">
        <v>2694</v>
      </c>
      <c r="E232" s="1011">
        <v>4840000</v>
      </c>
      <c r="F232" s="419">
        <v>4035000</v>
      </c>
      <c r="G232" s="419">
        <v>4035000</v>
      </c>
      <c r="H232" s="1012">
        <v>4005000</v>
      </c>
      <c r="I232" s="1012">
        <v>4005000</v>
      </c>
      <c r="J232" s="531" t="s">
        <v>2695</v>
      </c>
    </row>
    <row r="233" spans="1:10" s="141" customFormat="1" ht="15" customHeight="1" x14ac:dyDescent="0.25">
      <c r="A233" s="180"/>
      <c r="B233" s="1010"/>
      <c r="C233" s="539" t="s">
        <v>2418</v>
      </c>
      <c r="D233" s="146"/>
      <c r="E233" s="1011"/>
      <c r="F233" s="419"/>
      <c r="G233" s="419"/>
      <c r="H233" s="1012"/>
      <c r="I233" s="1012"/>
      <c r="J233" s="531" t="s">
        <v>2696</v>
      </c>
    </row>
    <row r="234" spans="1:10" s="141" customFormat="1" ht="15" customHeight="1" x14ac:dyDescent="0.25">
      <c r="A234" s="180"/>
      <c r="B234" s="1010"/>
      <c r="C234" s="539" t="s">
        <v>2420</v>
      </c>
      <c r="D234" s="146"/>
      <c r="E234" s="1011"/>
      <c r="F234" s="419"/>
      <c r="G234" s="419"/>
      <c r="H234" s="1012"/>
      <c r="I234" s="1012"/>
      <c r="J234" s="556" t="s">
        <v>2697</v>
      </c>
    </row>
    <row r="235" spans="1:10" s="141" customFormat="1" ht="15" customHeight="1" x14ac:dyDescent="0.25">
      <c r="A235" s="180"/>
      <c r="B235" s="1010"/>
      <c r="C235" s="539" t="s">
        <v>2422</v>
      </c>
      <c r="D235" s="146"/>
      <c r="E235" s="1011"/>
      <c r="F235" s="419"/>
      <c r="G235" s="419"/>
      <c r="H235" s="1012"/>
      <c r="I235" s="1012"/>
      <c r="J235" s="730" t="s">
        <v>2421</v>
      </c>
    </row>
    <row r="236" spans="1:10" s="141" customFormat="1" ht="15" customHeight="1" x14ac:dyDescent="0.25">
      <c r="A236" s="180"/>
      <c r="B236" s="1013"/>
      <c r="C236" s="539" t="s">
        <v>2424</v>
      </c>
      <c r="D236" s="146"/>
      <c r="E236" s="1011"/>
      <c r="F236" s="419"/>
      <c r="G236" s="419"/>
      <c r="H236" s="1012"/>
      <c r="I236" s="1012"/>
      <c r="J236" s="421" t="s">
        <v>2423</v>
      </c>
    </row>
    <row r="237" spans="1:10" s="293" customFormat="1" ht="14.25" x14ac:dyDescent="0.25">
      <c r="A237" s="301"/>
      <c r="B237" s="302" t="s">
        <v>175</v>
      </c>
      <c r="C237" s="303"/>
      <c r="D237" s="301"/>
      <c r="E237" s="377"/>
      <c r="F237" s="304"/>
      <c r="G237" s="304"/>
      <c r="H237" s="304"/>
      <c r="I237" s="304"/>
      <c r="J237" s="305"/>
    </row>
    <row r="238" spans="1:10" s="141" customFormat="1" x14ac:dyDescent="0.25">
      <c r="A238" s="427"/>
      <c r="B238" s="428"/>
      <c r="C238" s="429"/>
      <c r="D238" s="409"/>
      <c r="E238" s="430"/>
      <c r="F238" s="431"/>
      <c r="G238" s="431"/>
      <c r="H238" s="431"/>
      <c r="I238" s="431"/>
      <c r="J238" s="432"/>
    </row>
    <row r="239" spans="1:10" s="141" customFormat="1" x14ac:dyDescent="0.25">
      <c r="A239" s="416"/>
      <c r="B239" s="417" t="s">
        <v>115</v>
      </c>
      <c r="C239" s="418" t="s">
        <v>117</v>
      </c>
      <c r="D239" s="381" t="s">
        <v>18</v>
      </c>
      <c r="E239" s="433">
        <v>1705000</v>
      </c>
      <c r="F239" s="434">
        <v>720000</v>
      </c>
      <c r="G239" s="434">
        <v>720000</v>
      </c>
      <c r="H239" s="434">
        <v>720000</v>
      </c>
      <c r="I239" s="434">
        <v>720000</v>
      </c>
      <c r="J239" s="41" t="s">
        <v>35</v>
      </c>
    </row>
    <row r="240" spans="1:10" s="141" customFormat="1" x14ac:dyDescent="0.25">
      <c r="A240" s="416"/>
      <c r="B240" s="417" t="s">
        <v>116</v>
      </c>
      <c r="C240" s="418" t="s">
        <v>118</v>
      </c>
      <c r="D240" s="381" t="s">
        <v>38</v>
      </c>
      <c r="E240" s="433">
        <v>1925000</v>
      </c>
      <c r="F240" s="434">
        <v>798000</v>
      </c>
      <c r="G240" s="434">
        <v>798000</v>
      </c>
      <c r="H240" s="434">
        <v>798000</v>
      </c>
      <c r="I240" s="434">
        <v>798000</v>
      </c>
      <c r="J240" s="41" t="s">
        <v>39</v>
      </c>
    </row>
    <row r="241" spans="1:10" s="141" customFormat="1" x14ac:dyDescent="0.25">
      <c r="A241" s="416"/>
      <c r="B241" s="417"/>
      <c r="C241" s="141" t="s">
        <v>119</v>
      </c>
      <c r="D241" s="381" t="s">
        <v>32</v>
      </c>
      <c r="E241" s="433">
        <v>2156000</v>
      </c>
      <c r="F241" s="434">
        <v>905000</v>
      </c>
      <c r="G241" s="434">
        <v>905000</v>
      </c>
      <c r="H241" s="434">
        <v>905000</v>
      </c>
      <c r="I241" s="434">
        <v>905000</v>
      </c>
      <c r="J241" s="41" t="s">
        <v>41</v>
      </c>
    </row>
    <row r="242" spans="1:10" s="141" customFormat="1" x14ac:dyDescent="0.25">
      <c r="A242" s="416"/>
      <c r="B242" s="417"/>
      <c r="C242" s="1"/>
      <c r="D242" s="381" t="s">
        <v>24</v>
      </c>
      <c r="E242" s="435">
        <v>3762000</v>
      </c>
      <c r="F242" s="434">
        <v>2998000</v>
      </c>
      <c r="G242" s="434">
        <v>2998000</v>
      </c>
      <c r="H242" s="434">
        <v>2998000</v>
      </c>
      <c r="I242" s="434">
        <v>2998000</v>
      </c>
      <c r="J242" s="41" t="s">
        <v>25</v>
      </c>
    </row>
    <row r="243" spans="1:10" s="141" customFormat="1" x14ac:dyDescent="0.25">
      <c r="A243" s="416"/>
      <c r="B243" s="417"/>
      <c r="C243" s="418"/>
      <c r="D243" s="381"/>
      <c r="E243" s="433"/>
      <c r="F243" s="434"/>
      <c r="G243" s="434"/>
      <c r="H243" s="434"/>
      <c r="I243" s="434"/>
      <c r="J243" s="41" t="s">
        <v>27</v>
      </c>
    </row>
    <row r="244" spans="1:10" s="141" customFormat="1" x14ac:dyDescent="0.25">
      <c r="A244" s="422"/>
      <c r="B244" s="423"/>
      <c r="C244" s="424"/>
      <c r="D244" s="413"/>
      <c r="E244" s="436"/>
      <c r="F244" s="437"/>
      <c r="G244" s="437"/>
      <c r="H244" s="437"/>
      <c r="I244" s="437"/>
      <c r="J244" s="426"/>
    </row>
    <row r="245" spans="1:10" s="141" customFormat="1" ht="15" customHeight="1" x14ac:dyDescent="0.25">
      <c r="A245" s="569"/>
      <c r="B245" s="727" t="s">
        <v>2762</v>
      </c>
      <c r="C245" s="263" t="s">
        <v>2763</v>
      </c>
      <c r="D245" s="1030" t="s">
        <v>1841</v>
      </c>
      <c r="E245" s="1019">
        <v>400000</v>
      </c>
      <c r="F245" s="214"/>
      <c r="G245" s="214"/>
      <c r="H245" s="214">
        <v>300000</v>
      </c>
      <c r="I245" s="214">
        <v>300000</v>
      </c>
      <c r="J245" s="432" t="s">
        <v>1197</v>
      </c>
    </row>
    <row r="246" spans="1:10" s="141" customFormat="1" ht="15" customHeight="1" x14ac:dyDescent="0.25">
      <c r="A246" s="568"/>
      <c r="B246" s="728" t="s">
        <v>116</v>
      </c>
      <c r="C246" s="180" t="s">
        <v>2764</v>
      </c>
      <c r="D246" s="219" t="s">
        <v>2765</v>
      </c>
      <c r="E246" s="778">
        <v>650000</v>
      </c>
      <c r="F246" s="40"/>
      <c r="G246" s="40"/>
      <c r="H246" s="40">
        <v>485000</v>
      </c>
      <c r="I246" s="40">
        <v>485000</v>
      </c>
      <c r="J246" s="556" t="s">
        <v>1306</v>
      </c>
    </row>
    <row r="247" spans="1:10" s="141" customFormat="1" ht="14.25" x14ac:dyDescent="0.2">
      <c r="A247" s="568"/>
      <c r="B247" s="180"/>
      <c r="C247" s="568" t="s">
        <v>2766</v>
      </c>
      <c r="D247" s="222" t="s">
        <v>1849</v>
      </c>
      <c r="E247" s="778">
        <v>2000000</v>
      </c>
      <c r="F247" s="40"/>
      <c r="G247" s="40"/>
      <c r="H247" s="40">
        <v>1240000</v>
      </c>
      <c r="I247" s="40">
        <v>1240000</v>
      </c>
      <c r="J247" s="556" t="s">
        <v>1307</v>
      </c>
    </row>
    <row r="248" spans="1:10" s="141" customFormat="1" ht="14.25" x14ac:dyDescent="0.2">
      <c r="A248" s="568"/>
      <c r="B248" s="180"/>
      <c r="C248" s="568"/>
      <c r="D248" s="180"/>
      <c r="E248" s="778"/>
      <c r="F248" s="82"/>
      <c r="G248" s="82"/>
      <c r="H248" s="82"/>
      <c r="I248" s="82"/>
      <c r="J248" s="556" t="s">
        <v>1848</v>
      </c>
    </row>
    <row r="249" spans="1:10" s="141" customFormat="1" ht="26.25" x14ac:dyDescent="0.25">
      <c r="A249" s="568"/>
      <c r="B249" s="794"/>
      <c r="C249" s="568" t="s">
        <v>2767</v>
      </c>
      <c r="D249" s="146"/>
      <c r="E249" s="778"/>
      <c r="F249" s="82"/>
      <c r="G249" s="82"/>
      <c r="H249" s="82"/>
      <c r="I249" s="82"/>
      <c r="J249" s="540" t="s">
        <v>1541</v>
      </c>
    </row>
    <row r="250" spans="1:10" s="141" customFormat="1" ht="15" customHeight="1" x14ac:dyDescent="0.25">
      <c r="A250" s="568"/>
      <c r="B250" s="794"/>
      <c r="C250" s="216" t="s">
        <v>2768</v>
      </c>
      <c r="D250" s="146"/>
      <c r="E250" s="778"/>
      <c r="F250" s="82"/>
      <c r="G250" s="82"/>
      <c r="H250" s="82"/>
      <c r="I250" s="82"/>
      <c r="J250" s="730" t="s">
        <v>1543</v>
      </c>
    </row>
    <row r="251" spans="1:10" s="141" customFormat="1" ht="15" customHeight="1" x14ac:dyDescent="0.25">
      <c r="A251" s="576"/>
      <c r="B251" s="847"/>
      <c r="C251" s="921" t="s">
        <v>2769</v>
      </c>
      <c r="D251" s="149"/>
      <c r="E251" s="785"/>
      <c r="F251" s="77"/>
      <c r="G251" s="77"/>
      <c r="H251" s="77"/>
      <c r="I251" s="77"/>
      <c r="J251" s="1009" t="s">
        <v>1545</v>
      </c>
    </row>
  </sheetData>
  <mergeCells count="10">
    <mergeCell ref="J3:J6"/>
    <mergeCell ref="F4:I4"/>
    <mergeCell ref="F5:G5"/>
    <mergeCell ref="H5:I5"/>
    <mergeCell ref="B1:I1"/>
    <mergeCell ref="A3:A6"/>
    <mergeCell ref="B3:B6"/>
    <mergeCell ref="C3:C6"/>
    <mergeCell ref="D3:D6"/>
    <mergeCell ref="F3:I3"/>
  </mergeCells>
  <hyperlinks>
    <hyperlink ref="C34" r:id="rId1"/>
    <hyperlink ref="C35" r:id="rId2"/>
    <hyperlink ref="C42" r:id="rId3"/>
    <hyperlink ref="C43" r:id="rId4"/>
    <hyperlink ref="C79" r:id="rId5"/>
    <hyperlink ref="C91" r:id="rId6"/>
    <hyperlink ref="C92" r:id="rId7"/>
    <hyperlink ref="C230" r:id="rId8"/>
    <hyperlink ref="C101" r:id="rId9"/>
    <hyperlink ref="C102" r:id="rId10"/>
    <hyperlink ref="C112" r:id="rId11"/>
    <hyperlink ref="C113" r:id="rId12"/>
    <hyperlink ref="C132" r:id="rId13" display="mailto:sales@harris-batam-center.com"/>
    <hyperlink ref="C133" r:id="rId14"/>
    <hyperlink ref="C23" r:id="rId15"/>
    <hyperlink ref="C24" r:id="rId16"/>
    <hyperlink ref="C10" r:id="rId17"/>
    <hyperlink ref="C11" r:id="rId18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7"/>
  <sheetViews>
    <sheetView view="pageBreakPreview" zoomScale="90" zoomScaleNormal="100" zoomScaleSheetLayoutView="90" workbookViewId="0">
      <selection activeCell="B513" sqref="B513"/>
    </sheetView>
  </sheetViews>
  <sheetFormatPr defaultRowHeight="15" customHeight="1" x14ac:dyDescent="0.25"/>
  <cols>
    <col min="1" max="1" width="4.42578125" style="158" customWidth="1"/>
    <col min="2" max="2" width="44.5703125" style="166" bestFit="1" customWidth="1"/>
    <col min="3" max="3" width="47" style="73" bestFit="1" customWidth="1"/>
    <col min="4" max="4" width="32.5703125" style="73" bestFit="1" customWidth="1"/>
    <col min="5" max="5" width="13.42578125" style="95" bestFit="1" customWidth="1"/>
    <col min="6" max="9" width="12.140625" style="159" customWidth="1"/>
    <col min="10" max="10" width="96" style="73" customWidth="1"/>
    <col min="11" max="11" width="11.5703125" style="73" bestFit="1" customWidth="1"/>
    <col min="12" max="12" width="10.5703125" style="73" bestFit="1" customWidth="1"/>
    <col min="13" max="16384" width="9.140625" style="73"/>
  </cols>
  <sheetData>
    <row r="1" spans="1:10" s="7" customFormat="1" ht="20.25" x14ac:dyDescent="0.3">
      <c r="A1" s="5"/>
      <c r="B1" s="1169" t="s">
        <v>210</v>
      </c>
      <c r="C1" s="1169"/>
      <c r="D1" s="1169"/>
      <c r="E1" s="1169"/>
      <c r="F1" s="6"/>
      <c r="G1" s="6"/>
      <c r="H1" s="6"/>
      <c r="I1" s="6"/>
    </row>
    <row r="2" spans="1:10" s="7" customFormat="1" ht="15" customHeight="1" x14ac:dyDescent="0.25">
      <c r="A2" s="5"/>
      <c r="B2" s="8"/>
      <c r="C2" s="9"/>
      <c r="D2" s="9"/>
      <c r="E2" s="10"/>
      <c r="F2" s="11"/>
      <c r="G2" s="11"/>
      <c r="H2" s="11"/>
      <c r="I2" s="11"/>
    </row>
    <row r="3" spans="1:10" s="7" customFormat="1" ht="15" customHeight="1" x14ac:dyDescent="0.25">
      <c r="A3" s="1170" t="s">
        <v>0</v>
      </c>
      <c r="B3" s="1173" t="s">
        <v>1</v>
      </c>
      <c r="C3" s="1170" t="s">
        <v>2</v>
      </c>
      <c r="D3" s="1170" t="s">
        <v>3</v>
      </c>
      <c r="E3" s="12"/>
      <c r="F3" s="1151" t="s">
        <v>120</v>
      </c>
      <c r="G3" s="1151"/>
      <c r="H3" s="1151"/>
      <c r="I3" s="1151"/>
      <c r="J3" s="1180" t="s">
        <v>4</v>
      </c>
    </row>
    <row r="4" spans="1:10" s="7" customFormat="1" ht="15" customHeight="1" x14ac:dyDescent="0.25">
      <c r="A4" s="1171"/>
      <c r="B4" s="1174"/>
      <c r="C4" s="1171"/>
      <c r="D4" s="1171"/>
      <c r="E4" s="13" t="s">
        <v>5</v>
      </c>
      <c r="F4" s="1151" t="s">
        <v>6</v>
      </c>
      <c r="G4" s="1151"/>
      <c r="H4" s="1151"/>
      <c r="I4" s="1151"/>
      <c r="J4" s="1181"/>
    </row>
    <row r="5" spans="1:10" s="7" customFormat="1" ht="15" customHeight="1" x14ac:dyDescent="0.25">
      <c r="A5" s="1171"/>
      <c r="B5" s="1174"/>
      <c r="C5" s="1171"/>
      <c r="D5" s="1171"/>
      <c r="E5" s="14"/>
      <c r="F5" s="1183" t="s">
        <v>176</v>
      </c>
      <c r="G5" s="1183"/>
      <c r="H5" s="1151" t="s">
        <v>8</v>
      </c>
      <c r="I5" s="1151"/>
      <c r="J5" s="1181"/>
    </row>
    <row r="6" spans="1:10" s="7" customFormat="1" ht="15" customHeight="1" x14ac:dyDescent="0.25">
      <c r="A6" s="1172"/>
      <c r="B6" s="1175"/>
      <c r="C6" s="1172"/>
      <c r="D6" s="1172"/>
      <c r="E6" s="15"/>
      <c r="F6" s="16" t="s">
        <v>9</v>
      </c>
      <c r="G6" s="17" t="s">
        <v>10</v>
      </c>
      <c r="H6" s="18" t="s">
        <v>9</v>
      </c>
      <c r="I6" s="19" t="s">
        <v>10</v>
      </c>
      <c r="J6" s="1182"/>
    </row>
    <row r="7" spans="1:10" s="7" customFormat="1" ht="15" customHeight="1" x14ac:dyDescent="0.2">
      <c r="A7" s="20"/>
      <c r="B7" s="21" t="s">
        <v>211</v>
      </c>
      <c r="C7" s="22"/>
      <c r="D7" s="23"/>
      <c r="E7" s="24"/>
      <c r="F7" s="25"/>
      <c r="G7" s="25"/>
      <c r="H7" s="25"/>
      <c r="I7" s="25"/>
      <c r="J7" s="26"/>
    </row>
    <row r="8" spans="1:10" s="34" customFormat="1" ht="15" customHeight="1" x14ac:dyDescent="0.25">
      <c r="A8" s="27"/>
      <c r="B8" s="28"/>
      <c r="C8" s="29"/>
      <c r="D8" s="30"/>
      <c r="E8" s="31"/>
      <c r="F8" s="32"/>
      <c r="G8" s="32"/>
      <c r="H8" s="32"/>
      <c r="I8" s="32"/>
      <c r="J8" s="33"/>
    </row>
    <row r="9" spans="1:10" s="34" customFormat="1" ht="15" customHeight="1" x14ac:dyDescent="0.25">
      <c r="A9" s="35"/>
      <c r="B9" s="36" t="s">
        <v>212</v>
      </c>
      <c r="C9" s="37" t="s">
        <v>213</v>
      </c>
      <c r="D9" s="38" t="s">
        <v>201</v>
      </c>
      <c r="E9" s="39">
        <v>1500000</v>
      </c>
      <c r="F9" s="40"/>
      <c r="G9" s="40"/>
      <c r="H9" s="40">
        <v>750000</v>
      </c>
      <c r="I9" s="40">
        <v>750000</v>
      </c>
      <c r="J9" s="41" t="s">
        <v>35</v>
      </c>
    </row>
    <row r="10" spans="1:10" s="34" customFormat="1" ht="15" customHeight="1" x14ac:dyDescent="0.25">
      <c r="A10" s="35"/>
      <c r="B10" s="36" t="s">
        <v>177</v>
      </c>
      <c r="C10" s="37" t="s">
        <v>214</v>
      </c>
      <c r="D10" s="38" t="s">
        <v>215</v>
      </c>
      <c r="E10" s="39">
        <v>1950000</v>
      </c>
      <c r="F10" s="40"/>
      <c r="G10" s="40"/>
      <c r="H10" s="40">
        <v>1150000</v>
      </c>
      <c r="I10" s="40">
        <v>1150000</v>
      </c>
      <c r="J10" s="41" t="s">
        <v>39</v>
      </c>
    </row>
    <row r="11" spans="1:10" s="34" customFormat="1" ht="15" customHeight="1" x14ac:dyDescent="0.2">
      <c r="A11" s="35"/>
      <c r="B11" s="42"/>
      <c r="C11" s="37" t="s">
        <v>216</v>
      </c>
      <c r="D11" s="38" t="s">
        <v>217</v>
      </c>
      <c r="E11" s="39">
        <v>3000000</v>
      </c>
      <c r="F11" s="40"/>
      <c r="G11" s="40"/>
      <c r="H11" s="40">
        <v>2050000</v>
      </c>
      <c r="I11" s="40">
        <v>2050000</v>
      </c>
      <c r="J11" s="41" t="s">
        <v>41</v>
      </c>
    </row>
    <row r="12" spans="1:10" s="34" customFormat="1" ht="15" customHeight="1" x14ac:dyDescent="0.25">
      <c r="A12" s="35"/>
      <c r="B12" s="36"/>
      <c r="C12" s="37" t="s">
        <v>218</v>
      </c>
      <c r="D12" s="38" t="s">
        <v>219</v>
      </c>
      <c r="E12" s="39">
        <v>4250000</v>
      </c>
      <c r="F12" s="40"/>
      <c r="G12" s="40"/>
      <c r="H12" s="40">
        <v>2975000</v>
      </c>
      <c r="I12" s="40">
        <v>2975000</v>
      </c>
      <c r="J12" s="41" t="s">
        <v>25</v>
      </c>
    </row>
    <row r="13" spans="1:10" s="34" customFormat="1" ht="15" customHeight="1" x14ac:dyDescent="0.25">
      <c r="A13" s="35"/>
      <c r="B13" s="36"/>
      <c r="C13" s="1" t="s">
        <v>220</v>
      </c>
      <c r="D13" s="38" t="s">
        <v>221</v>
      </c>
      <c r="E13" s="39">
        <v>8000000</v>
      </c>
      <c r="F13" s="40"/>
      <c r="G13" s="40"/>
      <c r="H13" s="40">
        <v>6850000</v>
      </c>
      <c r="I13" s="40">
        <v>6850000</v>
      </c>
      <c r="J13" s="41" t="s">
        <v>27</v>
      </c>
    </row>
    <row r="14" spans="1:10" s="34" customFormat="1" ht="15" customHeight="1" x14ac:dyDescent="0.25">
      <c r="A14" s="35"/>
      <c r="B14" s="36"/>
      <c r="C14" s="1" t="s">
        <v>222</v>
      </c>
      <c r="D14" s="35" t="s">
        <v>543</v>
      </c>
      <c r="E14" s="43">
        <v>350000</v>
      </c>
      <c r="F14" s="44"/>
      <c r="G14" s="44"/>
      <c r="H14" s="44">
        <v>300000</v>
      </c>
      <c r="I14" s="44">
        <v>300000</v>
      </c>
      <c r="J14" s="45"/>
    </row>
    <row r="15" spans="1:10" s="34" customFormat="1" ht="15" customHeight="1" x14ac:dyDescent="0.25">
      <c r="A15" s="35"/>
      <c r="B15" s="36"/>
      <c r="C15" s="1" t="s">
        <v>224</v>
      </c>
      <c r="D15" s="46"/>
      <c r="E15" s="43"/>
      <c r="F15" s="44"/>
      <c r="G15" s="44"/>
      <c r="H15" s="44"/>
      <c r="I15" s="44"/>
      <c r="J15" s="47"/>
    </row>
    <row r="16" spans="1:10" s="34" customFormat="1" ht="15" customHeight="1" x14ac:dyDescent="0.25">
      <c r="A16" s="35"/>
      <c r="B16" s="36"/>
      <c r="C16" s="1"/>
      <c r="D16" s="38"/>
      <c r="E16" s="39"/>
      <c r="F16" s="44"/>
      <c r="G16" s="44"/>
      <c r="H16" s="44"/>
      <c r="I16" s="44"/>
      <c r="J16" s="48"/>
    </row>
    <row r="17" spans="1:10" s="34" customFormat="1" ht="15" customHeight="1" x14ac:dyDescent="0.25">
      <c r="A17" s="27"/>
      <c r="B17" s="28"/>
      <c r="C17" s="29"/>
      <c r="D17" s="61"/>
      <c r="E17" s="31"/>
      <c r="F17" s="51"/>
      <c r="G17" s="51"/>
      <c r="H17" s="51"/>
      <c r="I17" s="51"/>
      <c r="J17" s="33"/>
    </row>
    <row r="18" spans="1:10" s="34" customFormat="1" ht="15" customHeight="1" x14ac:dyDescent="0.25">
      <c r="A18" s="35"/>
      <c r="B18" s="36" t="s">
        <v>229</v>
      </c>
      <c r="C18" s="62" t="s">
        <v>230</v>
      </c>
      <c r="D18" s="63" t="s">
        <v>30</v>
      </c>
      <c r="E18" s="39">
        <v>775000</v>
      </c>
      <c r="F18" s="40"/>
      <c r="G18" s="40"/>
      <c r="H18" s="40">
        <v>685000</v>
      </c>
      <c r="I18" s="40">
        <v>685000</v>
      </c>
      <c r="J18" s="41" t="s">
        <v>35</v>
      </c>
    </row>
    <row r="19" spans="1:10" s="34" customFormat="1" ht="15" customHeight="1" x14ac:dyDescent="0.25">
      <c r="A19" s="35"/>
      <c r="B19" s="36" t="s">
        <v>177</v>
      </c>
      <c r="C19" s="62" t="s">
        <v>231</v>
      </c>
      <c r="D19" s="63" t="s">
        <v>31</v>
      </c>
      <c r="E19" s="39">
        <v>875000</v>
      </c>
      <c r="F19" s="40"/>
      <c r="G19" s="40"/>
      <c r="H19" s="40">
        <v>785000</v>
      </c>
      <c r="I19" s="40">
        <v>785000</v>
      </c>
      <c r="J19" s="41" t="s">
        <v>39</v>
      </c>
    </row>
    <row r="20" spans="1:10" s="34" customFormat="1" ht="15" customHeight="1" x14ac:dyDescent="0.25">
      <c r="A20" s="35"/>
      <c r="B20" s="36"/>
      <c r="C20" s="62" t="s">
        <v>232</v>
      </c>
      <c r="D20" s="63" t="s">
        <v>233</v>
      </c>
      <c r="E20" s="39"/>
      <c r="F20" s="40"/>
      <c r="G20" s="40"/>
      <c r="H20" s="40"/>
      <c r="I20" s="40"/>
      <c r="J20" s="41" t="s">
        <v>41</v>
      </c>
    </row>
    <row r="21" spans="1:10" s="34" customFormat="1" ht="15" customHeight="1" x14ac:dyDescent="0.25">
      <c r="A21" s="35"/>
      <c r="B21" s="36"/>
      <c r="C21" s="62"/>
      <c r="D21" s="63" t="s">
        <v>234</v>
      </c>
      <c r="E21" s="39">
        <v>1125000</v>
      </c>
      <c r="F21" s="40"/>
      <c r="G21" s="40"/>
      <c r="H21" s="40">
        <v>1035000</v>
      </c>
      <c r="I21" s="40">
        <v>1035000</v>
      </c>
      <c r="J21" s="41" t="s">
        <v>25</v>
      </c>
    </row>
    <row r="22" spans="1:10" s="34" customFormat="1" ht="15" customHeight="1" x14ac:dyDescent="0.25">
      <c r="A22" s="35"/>
      <c r="B22" s="36"/>
      <c r="C22" s="22"/>
      <c r="D22" s="63" t="s">
        <v>32</v>
      </c>
      <c r="E22" s="39">
        <v>1325000</v>
      </c>
      <c r="F22" s="40"/>
      <c r="G22" s="40"/>
      <c r="H22" s="40">
        <v>1235000</v>
      </c>
      <c r="I22" s="40">
        <v>1235000</v>
      </c>
      <c r="J22" s="41" t="s">
        <v>27</v>
      </c>
    </row>
    <row r="23" spans="1:10" s="34" customFormat="1" ht="15" customHeight="1" x14ac:dyDescent="0.25">
      <c r="A23" s="35"/>
      <c r="B23" s="36"/>
      <c r="C23" s="22"/>
      <c r="D23" s="63" t="s">
        <v>24</v>
      </c>
      <c r="E23" s="39">
        <v>1525000</v>
      </c>
      <c r="F23" s="40"/>
      <c r="G23" s="40"/>
      <c r="H23" s="40">
        <v>1435000</v>
      </c>
      <c r="I23" s="40">
        <v>1435000</v>
      </c>
      <c r="J23" s="45" t="s">
        <v>223</v>
      </c>
    </row>
    <row r="24" spans="1:10" s="34" customFormat="1" ht="15" customHeight="1" x14ac:dyDescent="0.25">
      <c r="A24" s="35"/>
      <c r="B24" s="36"/>
      <c r="C24" s="22"/>
      <c r="D24" s="63" t="s">
        <v>63</v>
      </c>
      <c r="E24" s="39" t="s">
        <v>544</v>
      </c>
      <c r="F24" s="44"/>
      <c r="G24" s="44"/>
      <c r="H24" s="44" t="s">
        <v>544</v>
      </c>
      <c r="I24" s="44" t="s">
        <v>544</v>
      </c>
      <c r="J24" s="55"/>
    </row>
    <row r="25" spans="1:10" s="34" customFormat="1" ht="15" customHeight="1" x14ac:dyDescent="0.25">
      <c r="A25" s="56"/>
      <c r="B25" s="57"/>
      <c r="C25" s="64"/>
      <c r="D25" s="59"/>
      <c r="E25" s="65"/>
      <c r="F25" s="60"/>
      <c r="G25" s="60"/>
      <c r="H25" s="60"/>
      <c r="I25" s="60"/>
      <c r="J25" s="48"/>
    </row>
    <row r="26" spans="1:10" ht="15" customHeight="1" x14ac:dyDescent="0.25">
      <c r="A26" s="27"/>
      <c r="B26" s="78"/>
      <c r="C26" s="30"/>
      <c r="D26" s="30"/>
      <c r="E26" s="50"/>
      <c r="F26" s="32"/>
      <c r="G26" s="32"/>
      <c r="H26" s="32"/>
      <c r="I26" s="32"/>
      <c r="J26" s="33"/>
    </row>
    <row r="27" spans="1:10" ht="15" customHeight="1" x14ac:dyDescent="0.25">
      <c r="A27" s="35"/>
      <c r="B27" s="36" t="s">
        <v>256</v>
      </c>
      <c r="C27" s="46" t="s">
        <v>257</v>
      </c>
      <c r="D27" s="79" t="s">
        <v>183</v>
      </c>
      <c r="E27" s="80">
        <v>1935000</v>
      </c>
      <c r="F27" s="40">
        <v>735000</v>
      </c>
      <c r="G27" s="40">
        <v>735000</v>
      </c>
      <c r="H27" s="40">
        <v>619835</v>
      </c>
      <c r="I27" s="40">
        <v>619835</v>
      </c>
      <c r="J27" s="41" t="s">
        <v>35</v>
      </c>
    </row>
    <row r="28" spans="1:10" ht="15" customHeight="1" x14ac:dyDescent="0.25">
      <c r="A28" s="35"/>
      <c r="B28" s="36" t="s">
        <v>177</v>
      </c>
      <c r="C28" s="46" t="s">
        <v>258</v>
      </c>
      <c r="D28" s="79" t="s">
        <v>184</v>
      </c>
      <c r="E28" s="80">
        <v>1935000</v>
      </c>
      <c r="F28" s="40">
        <v>735000</v>
      </c>
      <c r="G28" s="40">
        <v>735000</v>
      </c>
      <c r="H28" s="40">
        <v>750000</v>
      </c>
      <c r="I28" s="40">
        <v>750000</v>
      </c>
      <c r="J28" s="41" t="s">
        <v>39</v>
      </c>
    </row>
    <row r="29" spans="1:10" ht="15" customHeight="1" x14ac:dyDescent="0.25">
      <c r="A29" s="35"/>
      <c r="B29" s="36"/>
      <c r="C29" s="1" t="s">
        <v>259</v>
      </c>
      <c r="D29" s="79" t="s">
        <v>185</v>
      </c>
      <c r="E29" s="80"/>
      <c r="F29" s="40"/>
      <c r="G29" s="40"/>
      <c r="H29" s="40">
        <v>706612</v>
      </c>
      <c r="I29" s="40">
        <v>706612</v>
      </c>
      <c r="J29" s="41" t="s">
        <v>41</v>
      </c>
    </row>
    <row r="30" spans="1:10" ht="15" customHeight="1" x14ac:dyDescent="0.25">
      <c r="A30" s="35"/>
      <c r="B30" s="36"/>
      <c r="C30" s="46"/>
      <c r="D30" s="79" t="s">
        <v>187</v>
      </c>
      <c r="E30" s="80"/>
      <c r="F30" s="40"/>
      <c r="G30" s="40"/>
      <c r="H30" s="40">
        <v>855000</v>
      </c>
      <c r="I30" s="40">
        <v>855000</v>
      </c>
      <c r="J30" s="41" t="s">
        <v>25</v>
      </c>
    </row>
    <row r="31" spans="1:10" ht="15" customHeight="1" x14ac:dyDescent="0.25">
      <c r="A31" s="35"/>
      <c r="B31" s="36"/>
      <c r="C31" s="81" t="s">
        <v>186</v>
      </c>
      <c r="D31" s="79" t="s">
        <v>206</v>
      </c>
      <c r="E31" s="80">
        <v>2505000</v>
      </c>
      <c r="F31" s="40">
        <v>925000</v>
      </c>
      <c r="G31" s="40">
        <v>925000</v>
      </c>
      <c r="H31" s="40">
        <v>780992</v>
      </c>
      <c r="I31" s="40">
        <v>780992</v>
      </c>
      <c r="J31" s="41" t="s">
        <v>27</v>
      </c>
    </row>
    <row r="32" spans="1:10" ht="15" customHeight="1" x14ac:dyDescent="0.25">
      <c r="A32" s="35"/>
      <c r="B32" s="36"/>
      <c r="C32" s="53" t="s">
        <v>188</v>
      </c>
      <c r="D32" s="79" t="s">
        <v>207</v>
      </c>
      <c r="E32" s="24">
        <v>2505000</v>
      </c>
      <c r="F32" s="82">
        <v>925000</v>
      </c>
      <c r="G32" s="82">
        <v>925000</v>
      </c>
      <c r="H32" s="82">
        <v>945000</v>
      </c>
      <c r="I32" s="82">
        <v>945000</v>
      </c>
      <c r="J32" s="45" t="s">
        <v>223</v>
      </c>
    </row>
    <row r="33" spans="1:10" ht="15" customHeight="1" x14ac:dyDescent="0.25">
      <c r="A33" s="35"/>
      <c r="B33" s="36"/>
      <c r="C33" s="83" t="s">
        <v>190</v>
      </c>
      <c r="D33" s="79" t="s">
        <v>189</v>
      </c>
      <c r="E33" s="39">
        <v>3250000</v>
      </c>
      <c r="F33" s="82">
        <v>1065000</v>
      </c>
      <c r="G33" s="82">
        <v>1065000</v>
      </c>
      <c r="H33" s="82">
        <v>933884</v>
      </c>
      <c r="I33" s="82">
        <v>933884</v>
      </c>
      <c r="J33" s="84"/>
    </row>
    <row r="34" spans="1:10" ht="15" customHeight="1" x14ac:dyDescent="0.25">
      <c r="A34" s="35"/>
      <c r="B34" s="36"/>
      <c r="C34" s="1"/>
      <c r="D34" s="79" t="s">
        <v>191</v>
      </c>
      <c r="E34" s="39">
        <v>3250000</v>
      </c>
      <c r="F34" s="82">
        <v>1065000</v>
      </c>
      <c r="G34" s="82">
        <v>1065000</v>
      </c>
      <c r="H34" s="82">
        <v>1130000</v>
      </c>
      <c r="I34" s="82">
        <v>1130000</v>
      </c>
      <c r="J34" s="84"/>
    </row>
    <row r="35" spans="1:10" ht="15" customHeight="1" x14ac:dyDescent="0.25">
      <c r="A35" s="35"/>
      <c r="B35" s="36"/>
      <c r="C35" s="1"/>
      <c r="D35" s="79" t="s">
        <v>260</v>
      </c>
      <c r="E35" s="39">
        <v>4750000</v>
      </c>
      <c r="F35" s="82">
        <v>2235000</v>
      </c>
      <c r="G35" s="82">
        <v>2235000</v>
      </c>
      <c r="H35" s="82">
        <v>1892562</v>
      </c>
      <c r="I35" s="82">
        <v>1892562</v>
      </c>
      <c r="J35" s="84"/>
    </row>
    <row r="36" spans="1:10" ht="15" customHeight="1" x14ac:dyDescent="0.25">
      <c r="A36" s="35"/>
      <c r="B36" s="36"/>
      <c r="C36" s="1"/>
      <c r="D36" s="79" t="s">
        <v>261</v>
      </c>
      <c r="E36" s="39">
        <v>4750000</v>
      </c>
      <c r="F36" s="82">
        <v>2235000</v>
      </c>
      <c r="G36" s="82">
        <v>2235000</v>
      </c>
      <c r="H36" s="82">
        <v>2290000</v>
      </c>
      <c r="I36" s="82">
        <v>2290000</v>
      </c>
      <c r="J36" s="84"/>
    </row>
    <row r="37" spans="1:10" ht="15" customHeight="1" x14ac:dyDescent="0.25">
      <c r="A37" s="35"/>
      <c r="B37" s="36"/>
      <c r="C37" s="1"/>
      <c r="D37" s="79" t="s">
        <v>192</v>
      </c>
      <c r="E37" s="39">
        <v>8380000</v>
      </c>
      <c r="F37" s="82">
        <v>4220000</v>
      </c>
      <c r="G37" s="82">
        <v>4220000</v>
      </c>
      <c r="H37" s="82">
        <v>3611570</v>
      </c>
      <c r="I37" s="82">
        <v>3611570</v>
      </c>
      <c r="J37" s="84"/>
    </row>
    <row r="38" spans="1:10" ht="15" customHeight="1" x14ac:dyDescent="0.25">
      <c r="A38" s="35"/>
      <c r="B38" s="36"/>
      <c r="C38" s="1"/>
      <c r="D38" s="79" t="s">
        <v>262</v>
      </c>
      <c r="E38" s="39">
        <v>8380000</v>
      </c>
      <c r="F38" s="82">
        <v>4220000</v>
      </c>
      <c r="G38" s="82">
        <v>4220000</v>
      </c>
      <c r="H38" s="82">
        <v>4370000</v>
      </c>
      <c r="I38" s="82">
        <v>4370000</v>
      </c>
      <c r="J38" s="84"/>
    </row>
    <row r="39" spans="1:10" ht="15" customHeight="1" x14ac:dyDescent="0.25">
      <c r="A39" s="35"/>
      <c r="B39" s="36"/>
      <c r="C39" s="1"/>
      <c r="D39" s="79"/>
      <c r="E39" s="39"/>
      <c r="F39" s="82"/>
      <c r="G39" s="82"/>
      <c r="H39" s="82"/>
      <c r="I39" s="82"/>
      <c r="J39" s="84"/>
    </row>
    <row r="40" spans="1:10" ht="15" customHeight="1" x14ac:dyDescent="0.2">
      <c r="A40" s="66"/>
      <c r="B40" s="67" t="s">
        <v>235</v>
      </c>
      <c r="C40" s="68"/>
      <c r="D40" s="69"/>
      <c r="E40" s="70"/>
      <c r="F40" s="71"/>
      <c r="G40" s="71"/>
      <c r="H40" s="71"/>
      <c r="I40" s="71"/>
      <c r="J40" s="72"/>
    </row>
    <row r="41" spans="1:10" s="762" customFormat="1" ht="15" customHeight="1" x14ac:dyDescent="0.25">
      <c r="A41" s="416"/>
      <c r="B41" s="837" t="s">
        <v>236</v>
      </c>
      <c r="C41" s="733" t="s">
        <v>237</v>
      </c>
      <c r="D41" s="1031" t="s">
        <v>238</v>
      </c>
      <c r="E41" s="1032"/>
      <c r="F41" s="40"/>
      <c r="G41" s="40"/>
      <c r="H41" s="40"/>
      <c r="I41" s="40"/>
      <c r="J41" s="556" t="s">
        <v>1306</v>
      </c>
    </row>
    <row r="42" spans="1:10" s="762" customFormat="1" ht="15" customHeight="1" x14ac:dyDescent="0.25">
      <c r="A42" s="416"/>
      <c r="B42" s="837" t="s">
        <v>16</v>
      </c>
      <c r="C42" s="733" t="s">
        <v>239</v>
      </c>
      <c r="D42" s="1031" t="s">
        <v>240</v>
      </c>
      <c r="E42" s="1032">
        <v>1281390</v>
      </c>
      <c r="F42" s="40"/>
      <c r="G42" s="40"/>
      <c r="H42" s="40">
        <v>695000</v>
      </c>
      <c r="I42" s="40">
        <v>695000</v>
      </c>
      <c r="J42" s="556" t="s">
        <v>1307</v>
      </c>
    </row>
    <row r="43" spans="1:10" s="762" customFormat="1" ht="15" customHeight="1" x14ac:dyDescent="0.2">
      <c r="A43" s="416"/>
      <c r="C43" s="733" t="s">
        <v>241</v>
      </c>
      <c r="D43" s="1031" t="s">
        <v>242</v>
      </c>
      <c r="E43" s="1032">
        <v>1373350</v>
      </c>
      <c r="F43" s="40"/>
      <c r="G43" s="40"/>
      <c r="H43" s="74">
        <v>777000</v>
      </c>
      <c r="I43" s="74">
        <v>777000</v>
      </c>
      <c r="J43" s="770" t="s">
        <v>2770</v>
      </c>
    </row>
    <row r="44" spans="1:10" s="762" customFormat="1" ht="15" customHeight="1" x14ac:dyDescent="0.25">
      <c r="A44" s="416"/>
      <c r="B44" s="837"/>
      <c r="C44" s="733" t="s">
        <v>243</v>
      </c>
      <c r="D44" s="916" t="s">
        <v>32</v>
      </c>
      <c r="E44" s="1033">
        <v>1845250</v>
      </c>
      <c r="F44" s="40"/>
      <c r="G44" s="40"/>
      <c r="H44" s="40">
        <v>999000</v>
      </c>
      <c r="I44" s="40">
        <v>999000</v>
      </c>
      <c r="J44" s="531" t="s">
        <v>2771</v>
      </c>
    </row>
    <row r="45" spans="1:10" s="762" customFormat="1" ht="15" customHeight="1" x14ac:dyDescent="0.25">
      <c r="A45" s="416"/>
      <c r="B45" s="837"/>
      <c r="C45" s="75" t="s">
        <v>244</v>
      </c>
      <c r="D45" s="1031" t="s">
        <v>245</v>
      </c>
      <c r="E45" s="1032">
        <v>3091550</v>
      </c>
      <c r="F45" s="40"/>
      <c r="G45" s="40"/>
      <c r="H45" s="40">
        <v>1120000</v>
      </c>
      <c r="I45" s="40">
        <v>1120000</v>
      </c>
      <c r="J45" s="540" t="s">
        <v>1541</v>
      </c>
    </row>
    <row r="46" spans="1:10" s="762" customFormat="1" ht="15" customHeight="1" x14ac:dyDescent="0.25">
      <c r="A46" s="416"/>
      <c r="B46" s="1034" t="s">
        <v>246</v>
      </c>
      <c r="C46" s="1" t="s">
        <v>247</v>
      </c>
      <c r="D46" s="1031" t="s">
        <v>248</v>
      </c>
      <c r="E46" s="1032">
        <v>3448500</v>
      </c>
      <c r="F46" s="733"/>
      <c r="G46" s="733"/>
      <c r="H46" s="40">
        <v>1900000</v>
      </c>
      <c r="I46" s="40">
        <v>1900000</v>
      </c>
      <c r="J46" s="531" t="s">
        <v>2772</v>
      </c>
    </row>
    <row r="47" spans="1:10" s="762" customFormat="1" ht="15" customHeight="1" x14ac:dyDescent="0.25">
      <c r="A47" s="416"/>
      <c r="B47" s="837"/>
      <c r="C47" s="75" t="s">
        <v>249</v>
      </c>
      <c r="E47" s="531"/>
      <c r="F47" s="531"/>
      <c r="G47" s="531"/>
      <c r="H47" s="531"/>
      <c r="I47" s="531"/>
      <c r="J47" s="953" t="s">
        <v>2773</v>
      </c>
    </row>
    <row r="48" spans="1:10" s="762" customFormat="1" ht="15" customHeight="1" x14ac:dyDescent="0.25">
      <c r="A48" s="416"/>
      <c r="B48" s="837"/>
      <c r="C48" s="2" t="s">
        <v>250</v>
      </c>
      <c r="D48" s="1031" t="s">
        <v>251</v>
      </c>
      <c r="E48" s="1032">
        <v>2202200</v>
      </c>
      <c r="F48" s="40"/>
      <c r="G48" s="40"/>
      <c r="H48" s="40">
        <v>1045000</v>
      </c>
      <c r="I48" s="40">
        <v>1045000</v>
      </c>
      <c r="J48" s="803" t="s">
        <v>1545</v>
      </c>
    </row>
    <row r="49" spans="1:10" s="762" customFormat="1" ht="15" customHeight="1" x14ac:dyDescent="0.25">
      <c r="A49" s="416"/>
      <c r="B49" s="837"/>
      <c r="C49" s="418" t="s">
        <v>252</v>
      </c>
      <c r="D49" s="916" t="s">
        <v>253</v>
      </c>
      <c r="E49" s="1033">
        <v>2353450</v>
      </c>
      <c r="F49" s="40"/>
      <c r="G49" s="40"/>
      <c r="H49" s="40">
        <v>1215000</v>
      </c>
      <c r="I49" s="40">
        <v>1215000</v>
      </c>
      <c r="J49" s="531"/>
    </row>
    <row r="50" spans="1:10" s="762" customFormat="1" ht="15" customHeight="1" x14ac:dyDescent="0.25">
      <c r="A50" s="416"/>
      <c r="B50" s="837"/>
      <c r="C50" s="418"/>
      <c r="D50" s="1031" t="s">
        <v>254</v>
      </c>
      <c r="E50" s="1032">
        <v>4392300</v>
      </c>
      <c r="F50" s="40"/>
      <c r="G50" s="40"/>
      <c r="H50" s="40">
        <v>2315000</v>
      </c>
      <c r="I50" s="40">
        <v>2315000</v>
      </c>
      <c r="J50" s="531"/>
    </row>
    <row r="51" spans="1:10" s="762" customFormat="1" ht="15" customHeight="1" x14ac:dyDescent="0.25">
      <c r="A51" s="416"/>
      <c r="B51" s="837"/>
      <c r="C51" s="418" t="s">
        <v>2774</v>
      </c>
      <c r="D51" s="1031" t="s">
        <v>255</v>
      </c>
      <c r="E51" s="1032">
        <v>8826950</v>
      </c>
      <c r="F51" s="40"/>
      <c r="G51" s="40"/>
      <c r="H51" s="40">
        <v>5615000</v>
      </c>
      <c r="I51" s="40">
        <v>5615000</v>
      </c>
      <c r="J51" s="531"/>
    </row>
    <row r="52" spans="1:10" ht="15" customHeight="1" x14ac:dyDescent="0.25">
      <c r="A52" s="27"/>
      <c r="B52" s="78"/>
      <c r="C52" s="30"/>
      <c r="D52" s="30"/>
      <c r="E52" s="31"/>
      <c r="F52" s="32"/>
      <c r="G52" s="32"/>
      <c r="H52" s="32"/>
      <c r="I52" s="32"/>
      <c r="J52" s="85"/>
    </row>
    <row r="53" spans="1:10" ht="15" customHeight="1" x14ac:dyDescent="0.25">
      <c r="A53" s="38"/>
      <c r="B53" s="36" t="s">
        <v>263</v>
      </c>
      <c r="C53" s="37" t="s">
        <v>264</v>
      </c>
      <c r="D53" s="38" t="s">
        <v>265</v>
      </c>
      <c r="E53" s="39">
        <v>915700</v>
      </c>
      <c r="F53" s="86"/>
      <c r="G53" s="86"/>
      <c r="H53" s="86">
        <f>475000*21%+475000</f>
        <v>574750</v>
      </c>
      <c r="I53" s="86">
        <f>475000*21%+475000</f>
        <v>574750</v>
      </c>
      <c r="J53" s="41" t="s">
        <v>35</v>
      </c>
    </row>
    <row r="54" spans="1:10" ht="15" customHeight="1" x14ac:dyDescent="0.25">
      <c r="A54" s="35"/>
      <c r="B54" s="36" t="s">
        <v>16</v>
      </c>
      <c r="C54" s="37" t="s">
        <v>266</v>
      </c>
      <c r="D54" s="38" t="s">
        <v>200</v>
      </c>
      <c r="E54" s="39"/>
      <c r="F54" s="86"/>
      <c r="G54" s="86"/>
      <c r="H54" s="86">
        <f>516322*21%+516322</f>
        <v>624749.62</v>
      </c>
      <c r="I54" s="86">
        <f>516322*21%+516322</f>
        <v>624749.62</v>
      </c>
      <c r="J54" s="41" t="s">
        <v>39</v>
      </c>
    </row>
    <row r="55" spans="1:10" ht="15" customHeight="1" x14ac:dyDescent="0.25">
      <c r="A55" s="35"/>
      <c r="B55" s="36"/>
      <c r="C55" s="37" t="s">
        <v>267</v>
      </c>
      <c r="D55" s="38" t="s">
        <v>268</v>
      </c>
      <c r="E55" s="39"/>
      <c r="F55" s="86"/>
      <c r="G55" s="86"/>
      <c r="H55" s="86">
        <f>578533*21%+578533</f>
        <v>700024.92999999993</v>
      </c>
      <c r="I55" s="86">
        <f>578533*21%+578533</f>
        <v>700024.92999999993</v>
      </c>
      <c r="J55" s="41" t="s">
        <v>41</v>
      </c>
    </row>
    <row r="56" spans="1:10" ht="15" customHeight="1" x14ac:dyDescent="0.25">
      <c r="A56" s="35"/>
      <c r="B56" s="36"/>
      <c r="C56" s="37" t="s">
        <v>269</v>
      </c>
      <c r="D56" s="38" t="s">
        <v>204</v>
      </c>
      <c r="E56" s="39"/>
      <c r="F56" s="86"/>
      <c r="G56" s="86"/>
      <c r="H56" s="86">
        <f>1562025*21%+1562025</f>
        <v>1890050.25</v>
      </c>
      <c r="I56" s="86">
        <f>1562025*21%+1562025</f>
        <v>1890050.25</v>
      </c>
      <c r="J56" s="41" t="s">
        <v>25</v>
      </c>
    </row>
    <row r="57" spans="1:10" ht="15" customHeight="1" x14ac:dyDescent="0.25">
      <c r="A57" s="35"/>
      <c r="B57" s="36"/>
      <c r="C57" s="1" t="s">
        <v>270</v>
      </c>
      <c r="D57" s="87"/>
      <c r="E57" s="39"/>
      <c r="F57" s="82"/>
      <c r="G57" s="82"/>
      <c r="H57" s="82"/>
      <c r="I57" s="82"/>
      <c r="J57" s="41" t="s">
        <v>27</v>
      </c>
    </row>
    <row r="58" spans="1:10" ht="15" customHeight="1" x14ac:dyDescent="0.25">
      <c r="A58" s="35"/>
      <c r="B58" s="36"/>
      <c r="C58" s="1"/>
      <c r="D58" s="87"/>
      <c r="E58" s="39"/>
      <c r="F58" s="82"/>
      <c r="G58" s="82"/>
      <c r="H58" s="82"/>
      <c r="I58" s="82"/>
      <c r="J58" s="45" t="s">
        <v>223</v>
      </c>
    </row>
    <row r="59" spans="1:10" ht="15" customHeight="1" x14ac:dyDescent="0.25">
      <c r="A59" s="56"/>
      <c r="B59" s="57"/>
      <c r="C59" s="76"/>
      <c r="D59" s="88"/>
      <c r="E59" s="65"/>
      <c r="F59" s="77"/>
      <c r="G59" s="77"/>
      <c r="H59" s="77"/>
      <c r="I59" s="77"/>
      <c r="J59" s="89"/>
    </row>
    <row r="60" spans="1:10" s="34" customFormat="1" ht="15" customHeight="1" x14ac:dyDescent="0.25">
      <c r="A60" s="27"/>
      <c r="B60" s="28" t="s">
        <v>280</v>
      </c>
      <c r="C60" s="30" t="s">
        <v>281</v>
      </c>
      <c r="D60" s="49" t="s">
        <v>18</v>
      </c>
      <c r="E60" s="31">
        <v>1120000</v>
      </c>
      <c r="F60" s="90"/>
      <c r="G60" s="90"/>
      <c r="H60" s="90">
        <v>560000</v>
      </c>
      <c r="I60" s="90">
        <v>560000</v>
      </c>
      <c r="J60" s="97" t="s">
        <v>35</v>
      </c>
    </row>
    <row r="61" spans="1:10" s="34" customFormat="1" ht="15" customHeight="1" x14ac:dyDescent="0.25">
      <c r="A61" s="35"/>
      <c r="B61" s="36" t="s">
        <v>16</v>
      </c>
      <c r="C61" s="46"/>
      <c r="D61" s="38" t="s">
        <v>179</v>
      </c>
      <c r="E61" s="39">
        <v>1220000</v>
      </c>
      <c r="F61" s="92"/>
      <c r="G61" s="92"/>
      <c r="H61" s="92">
        <v>690000</v>
      </c>
      <c r="I61" s="92">
        <v>690000</v>
      </c>
      <c r="J61" s="41" t="s">
        <v>39</v>
      </c>
    </row>
    <row r="62" spans="1:10" s="34" customFormat="1" ht="15" customHeight="1" x14ac:dyDescent="0.25">
      <c r="A62" s="35"/>
      <c r="B62" s="36"/>
      <c r="C62" s="46"/>
      <c r="D62" s="38"/>
      <c r="E62" s="39"/>
      <c r="F62" s="92"/>
      <c r="G62" s="92"/>
      <c r="H62" s="92"/>
      <c r="I62" s="92"/>
      <c r="J62" s="41" t="s">
        <v>41</v>
      </c>
    </row>
    <row r="63" spans="1:10" s="34" customFormat="1" ht="15" customHeight="1" x14ac:dyDescent="0.25">
      <c r="A63" s="35"/>
      <c r="B63" s="36"/>
      <c r="C63" s="46"/>
      <c r="D63" s="38" t="s">
        <v>149</v>
      </c>
      <c r="E63" s="39">
        <v>1700000</v>
      </c>
      <c r="F63" s="92"/>
      <c r="G63" s="92"/>
      <c r="H63" s="92">
        <v>1200000</v>
      </c>
      <c r="I63" s="92">
        <v>1200000</v>
      </c>
      <c r="J63" s="41" t="s">
        <v>25</v>
      </c>
    </row>
    <row r="64" spans="1:10" s="34" customFormat="1" ht="15" customHeight="1" x14ac:dyDescent="0.25">
      <c r="A64" s="35"/>
      <c r="B64" s="36"/>
      <c r="C64" s="46"/>
      <c r="D64" s="38" t="s">
        <v>63</v>
      </c>
      <c r="E64" s="39">
        <v>3000000</v>
      </c>
      <c r="F64" s="92"/>
      <c r="G64" s="92"/>
      <c r="H64" s="92">
        <v>1360000</v>
      </c>
      <c r="I64" s="92">
        <v>1360000</v>
      </c>
      <c r="J64" s="41" t="s">
        <v>27</v>
      </c>
    </row>
    <row r="65" spans="1:10" s="34" customFormat="1" ht="15" customHeight="1" x14ac:dyDescent="0.25">
      <c r="A65" s="56"/>
      <c r="B65" s="57"/>
      <c r="C65" s="76"/>
      <c r="D65" s="76"/>
      <c r="E65" s="65"/>
      <c r="F65" s="93"/>
      <c r="G65" s="93"/>
      <c r="H65" s="93"/>
      <c r="I65" s="93"/>
      <c r="J65" s="98" t="s">
        <v>223</v>
      </c>
    </row>
    <row r="66" spans="1:10" s="762" customFormat="1" ht="15" customHeight="1" x14ac:dyDescent="0.25">
      <c r="A66" s="427"/>
      <c r="B66" s="839"/>
      <c r="C66" s="429"/>
      <c r="D66" s="1030"/>
      <c r="E66" s="1039"/>
      <c r="F66" s="90"/>
      <c r="G66" s="90"/>
      <c r="H66" s="90"/>
      <c r="I66" s="90"/>
      <c r="J66" s="432"/>
    </row>
    <row r="67" spans="1:10" s="762" customFormat="1" ht="15" customHeight="1" x14ac:dyDescent="0.25">
      <c r="A67" s="416"/>
      <c r="B67" s="1038" t="s">
        <v>2790</v>
      </c>
      <c r="C67" s="568" t="s">
        <v>2789</v>
      </c>
      <c r="D67" s="881" t="s">
        <v>1901</v>
      </c>
      <c r="E67" s="1032"/>
      <c r="F67" s="92"/>
      <c r="G67" s="92"/>
      <c r="H67" s="92"/>
      <c r="I67" s="92"/>
      <c r="J67" s="531" t="s">
        <v>35</v>
      </c>
    </row>
    <row r="68" spans="1:10" s="762" customFormat="1" ht="15" customHeight="1" x14ac:dyDescent="0.25">
      <c r="A68" s="416"/>
      <c r="B68" s="1038" t="s">
        <v>698</v>
      </c>
      <c r="C68" s="568" t="s">
        <v>2788</v>
      </c>
      <c r="D68" s="595" t="s">
        <v>14</v>
      </c>
      <c r="E68" s="1032">
        <v>950000</v>
      </c>
      <c r="F68" s="92"/>
      <c r="G68" s="92"/>
      <c r="H68" s="82">
        <v>618000</v>
      </c>
      <c r="I68" s="82">
        <v>618000</v>
      </c>
      <c r="J68" s="531" t="s">
        <v>294</v>
      </c>
    </row>
    <row r="69" spans="1:10" s="762" customFormat="1" ht="15" customHeight="1" x14ac:dyDescent="0.25">
      <c r="A69" s="416"/>
      <c r="B69" s="1038" t="s">
        <v>16</v>
      </c>
      <c r="C69" s="568" t="s">
        <v>2787</v>
      </c>
      <c r="D69" s="595" t="s">
        <v>225</v>
      </c>
      <c r="E69" s="1032">
        <v>1180000</v>
      </c>
      <c r="F69" s="92"/>
      <c r="G69" s="92"/>
      <c r="H69" s="82">
        <v>758000</v>
      </c>
      <c r="I69" s="82">
        <v>758000</v>
      </c>
      <c r="J69" s="531" t="s">
        <v>178</v>
      </c>
    </row>
    <row r="70" spans="1:10" s="762" customFormat="1" ht="15" customHeight="1" x14ac:dyDescent="0.25">
      <c r="A70" s="416"/>
      <c r="B70" s="1038"/>
      <c r="C70" s="75" t="s">
        <v>2786</v>
      </c>
      <c r="D70" s="595" t="s">
        <v>32</v>
      </c>
      <c r="E70" s="1032">
        <v>1400000</v>
      </c>
      <c r="F70" s="92"/>
      <c r="G70" s="92"/>
      <c r="H70" s="82">
        <v>898000</v>
      </c>
      <c r="I70" s="82">
        <v>898000</v>
      </c>
      <c r="J70" s="531" t="s">
        <v>2785</v>
      </c>
    </row>
    <row r="71" spans="1:10" s="762" customFormat="1" ht="15" customHeight="1" x14ac:dyDescent="0.25">
      <c r="A71" s="416"/>
      <c r="B71" s="1038"/>
      <c r="C71" s="75" t="s">
        <v>2784</v>
      </c>
      <c r="D71" s="595" t="s">
        <v>24</v>
      </c>
      <c r="E71" s="1032">
        <v>1770000</v>
      </c>
      <c r="F71" s="92"/>
      <c r="G71" s="92"/>
      <c r="H71" s="82">
        <v>1058000</v>
      </c>
      <c r="I71" s="82">
        <v>1058000</v>
      </c>
      <c r="J71" s="531" t="s">
        <v>2783</v>
      </c>
    </row>
    <row r="72" spans="1:10" s="762" customFormat="1" ht="15" customHeight="1" x14ac:dyDescent="0.25">
      <c r="A72" s="416"/>
      <c r="B72" s="1038"/>
      <c r="C72" s="180"/>
      <c r="D72" s="180"/>
      <c r="E72" s="1032"/>
      <c r="F72" s="92"/>
      <c r="G72" s="92"/>
      <c r="H72" s="82"/>
      <c r="I72" s="82"/>
      <c r="J72" s="531" t="s">
        <v>2782</v>
      </c>
    </row>
    <row r="73" spans="1:10" s="762" customFormat="1" ht="15" customHeight="1" x14ac:dyDescent="0.25">
      <c r="A73" s="416"/>
      <c r="B73" s="1038"/>
      <c r="C73" s="180"/>
      <c r="D73" s="881" t="s">
        <v>1908</v>
      </c>
      <c r="E73" s="1032"/>
      <c r="F73" s="92"/>
      <c r="G73" s="92"/>
      <c r="H73" s="82"/>
      <c r="I73" s="82"/>
      <c r="J73" s="531" t="s">
        <v>2781</v>
      </c>
    </row>
    <row r="74" spans="1:10" s="762" customFormat="1" ht="15" customHeight="1" x14ac:dyDescent="0.25">
      <c r="A74" s="416"/>
      <c r="B74" s="1038"/>
      <c r="C74" s="180"/>
      <c r="D74" s="595" t="s">
        <v>14</v>
      </c>
      <c r="E74" s="1032">
        <v>950000</v>
      </c>
      <c r="F74" s="92"/>
      <c r="G74" s="92"/>
      <c r="H74" s="82">
        <v>638000</v>
      </c>
      <c r="I74" s="82">
        <v>638000</v>
      </c>
      <c r="J74" s="531" t="s">
        <v>2780</v>
      </c>
    </row>
    <row r="75" spans="1:10" s="762" customFormat="1" ht="15" customHeight="1" x14ac:dyDescent="0.25">
      <c r="A75" s="416"/>
      <c r="B75" s="1038"/>
      <c r="C75" s="180"/>
      <c r="D75" s="595" t="s">
        <v>225</v>
      </c>
      <c r="E75" s="1032">
        <v>1180000</v>
      </c>
      <c r="F75" s="92"/>
      <c r="G75" s="92"/>
      <c r="H75" s="82">
        <v>778000</v>
      </c>
      <c r="I75" s="82">
        <v>778000</v>
      </c>
      <c r="J75" s="531" t="s">
        <v>2779</v>
      </c>
    </row>
    <row r="76" spans="1:10" s="762" customFormat="1" ht="15" customHeight="1" x14ac:dyDescent="0.25">
      <c r="A76" s="416"/>
      <c r="B76" s="1038"/>
      <c r="C76" s="180"/>
      <c r="D76" s="595" t="s">
        <v>32</v>
      </c>
      <c r="E76" s="1032">
        <v>1400000</v>
      </c>
      <c r="F76" s="92"/>
      <c r="G76" s="92"/>
      <c r="H76" s="82">
        <v>918000</v>
      </c>
      <c r="I76" s="82">
        <v>918000</v>
      </c>
      <c r="J76" s="531" t="s">
        <v>2778</v>
      </c>
    </row>
    <row r="77" spans="1:10" s="762" customFormat="1" ht="15" customHeight="1" x14ac:dyDescent="0.25">
      <c r="A77" s="416"/>
      <c r="B77" s="1038"/>
      <c r="C77" s="180"/>
      <c r="D77" s="595" t="s">
        <v>24</v>
      </c>
      <c r="E77" s="1032">
        <v>1770000</v>
      </c>
      <c r="F77" s="92"/>
      <c r="G77" s="92"/>
      <c r="H77" s="82">
        <v>1148000</v>
      </c>
      <c r="I77" s="82">
        <v>1148000</v>
      </c>
      <c r="J77" s="531" t="s">
        <v>2777</v>
      </c>
    </row>
    <row r="78" spans="1:10" s="762" customFormat="1" ht="15" customHeight="1" x14ac:dyDescent="0.25">
      <c r="A78" s="416"/>
      <c r="B78" s="837"/>
      <c r="C78" s="418"/>
      <c r="D78" s="219"/>
      <c r="E78" s="1032"/>
      <c r="F78" s="92"/>
      <c r="G78" s="92"/>
      <c r="H78" s="92"/>
      <c r="I78" s="92"/>
      <c r="J78" s="531" t="s">
        <v>2776</v>
      </c>
    </row>
    <row r="79" spans="1:10" s="762" customFormat="1" ht="15" customHeight="1" x14ac:dyDescent="0.25">
      <c r="A79" s="416"/>
      <c r="B79" s="837"/>
      <c r="C79" s="418"/>
      <c r="D79" s="219"/>
      <c r="E79" s="1032"/>
      <c r="F79" s="92"/>
      <c r="G79" s="92"/>
      <c r="H79" s="92"/>
      <c r="I79" s="92"/>
      <c r="J79" s="953" t="s">
        <v>2775</v>
      </c>
    </row>
    <row r="80" spans="1:10" s="762" customFormat="1" ht="15" customHeight="1" x14ac:dyDescent="0.25">
      <c r="A80" s="422"/>
      <c r="B80" s="838"/>
      <c r="C80" s="424"/>
      <c r="D80" s="1037"/>
      <c r="E80" s="1036"/>
      <c r="F80" s="93"/>
      <c r="G80" s="93"/>
      <c r="H80" s="93"/>
      <c r="I80" s="93"/>
      <c r="J80" s="1035"/>
    </row>
    <row r="81" spans="1:10" s="762" customFormat="1" ht="15" customHeight="1" x14ac:dyDescent="0.25">
      <c r="A81" s="427"/>
      <c r="B81" s="839"/>
      <c r="C81" s="429"/>
      <c r="D81" s="1030"/>
      <c r="E81" s="1039"/>
      <c r="F81" s="90"/>
      <c r="G81" s="90"/>
      <c r="H81" s="90"/>
      <c r="I81" s="90"/>
      <c r="J81" s="1040"/>
    </row>
    <row r="82" spans="1:10" s="762" customFormat="1" ht="15" customHeight="1" x14ac:dyDescent="0.25">
      <c r="A82" s="416"/>
      <c r="B82" s="837" t="s">
        <v>2792</v>
      </c>
      <c r="C82" s="418" t="s">
        <v>2791</v>
      </c>
      <c r="D82" s="595" t="s">
        <v>225</v>
      </c>
      <c r="E82" s="1032">
        <v>1120000</v>
      </c>
      <c r="F82" s="92"/>
      <c r="G82" s="92"/>
      <c r="H82" s="92">
        <v>560000</v>
      </c>
      <c r="I82" s="92">
        <v>560000</v>
      </c>
      <c r="J82" s="556" t="s">
        <v>732</v>
      </c>
    </row>
    <row r="83" spans="1:10" s="762" customFormat="1" ht="15" customHeight="1" x14ac:dyDescent="0.25">
      <c r="A83" s="416"/>
      <c r="B83" s="837" t="s">
        <v>16</v>
      </c>
      <c r="C83" s="418"/>
      <c r="D83" s="595" t="s">
        <v>303</v>
      </c>
      <c r="E83" s="1032">
        <v>1220000</v>
      </c>
      <c r="F83" s="92"/>
      <c r="G83" s="92"/>
      <c r="H83" s="92">
        <v>690000</v>
      </c>
      <c r="I83" s="92">
        <v>690000</v>
      </c>
      <c r="J83" s="556" t="s">
        <v>736</v>
      </c>
    </row>
    <row r="84" spans="1:10" s="762" customFormat="1" ht="15" customHeight="1" x14ac:dyDescent="0.25">
      <c r="A84" s="416"/>
      <c r="B84" s="837"/>
      <c r="C84" s="418"/>
      <c r="D84" s="595" t="s">
        <v>716</v>
      </c>
      <c r="E84" s="1032">
        <v>1700000</v>
      </c>
      <c r="F84" s="92"/>
      <c r="G84" s="92"/>
      <c r="H84" s="92">
        <v>1200000</v>
      </c>
      <c r="I84" s="92">
        <v>1200000</v>
      </c>
      <c r="J84" s="556" t="s">
        <v>738</v>
      </c>
    </row>
    <row r="85" spans="1:10" s="762" customFormat="1" ht="15" customHeight="1" x14ac:dyDescent="0.25">
      <c r="A85" s="416"/>
      <c r="B85" s="837"/>
      <c r="C85" s="418"/>
      <c r="D85" s="595" t="s">
        <v>63</v>
      </c>
      <c r="E85" s="1032">
        <v>3000000</v>
      </c>
      <c r="F85" s="92"/>
      <c r="G85" s="92"/>
      <c r="H85" s="92">
        <v>1360000</v>
      </c>
      <c r="I85" s="92">
        <v>1360000</v>
      </c>
      <c r="J85" s="556" t="s">
        <v>1486</v>
      </c>
    </row>
    <row r="86" spans="1:10" s="762" customFormat="1" ht="15" customHeight="1" x14ac:dyDescent="0.25">
      <c r="A86" s="416"/>
      <c r="B86" s="837"/>
      <c r="C86" s="418"/>
      <c r="D86" s="219"/>
      <c r="E86" s="1032"/>
      <c r="F86" s="92"/>
      <c r="G86" s="92"/>
      <c r="H86" s="92"/>
      <c r="I86" s="92"/>
      <c r="J86" s="556" t="s">
        <v>1487</v>
      </c>
    </row>
    <row r="87" spans="1:10" s="762" customFormat="1" ht="15" customHeight="1" x14ac:dyDescent="0.25">
      <c r="A87" s="416"/>
      <c r="B87" s="837"/>
      <c r="C87" s="418"/>
      <c r="D87" s="219"/>
      <c r="E87" s="1032"/>
      <c r="F87" s="92"/>
      <c r="G87" s="92"/>
      <c r="H87" s="92"/>
      <c r="I87" s="92"/>
      <c r="J87" s="730" t="s">
        <v>1488</v>
      </c>
    </row>
    <row r="88" spans="1:10" s="762" customFormat="1" ht="15" customHeight="1" x14ac:dyDescent="0.25">
      <c r="A88" s="416"/>
      <c r="B88" s="837"/>
      <c r="C88" s="418"/>
      <c r="D88" s="219"/>
      <c r="E88" s="1032"/>
      <c r="F88" s="92"/>
      <c r="G88" s="92"/>
      <c r="H88" s="92"/>
      <c r="I88" s="92"/>
      <c r="J88" s="800" t="s">
        <v>1489</v>
      </c>
    </row>
    <row r="89" spans="1:10" s="762" customFormat="1" ht="15" customHeight="1" x14ac:dyDescent="0.25">
      <c r="A89" s="422"/>
      <c r="B89" s="838"/>
      <c r="C89" s="424"/>
      <c r="D89" s="1037"/>
      <c r="E89" s="1036"/>
      <c r="F89" s="93"/>
      <c r="G89" s="93"/>
      <c r="H89" s="93"/>
      <c r="I89" s="93"/>
      <c r="J89" s="1035"/>
    </row>
    <row r="90" spans="1:10" ht="15" customHeight="1" x14ac:dyDescent="0.2">
      <c r="A90" s="99"/>
      <c r="B90" s="100" t="s">
        <v>282</v>
      </c>
      <c r="C90" s="46"/>
      <c r="D90" s="46"/>
      <c r="E90" s="39"/>
      <c r="F90" s="101"/>
      <c r="G90" s="101"/>
      <c r="H90" s="101"/>
      <c r="I90" s="101"/>
      <c r="J90" s="89"/>
    </row>
    <row r="91" spans="1:10" ht="15" customHeight="1" x14ac:dyDescent="0.25">
      <c r="A91" s="27"/>
      <c r="B91" s="28"/>
      <c r="C91" s="30"/>
      <c r="D91" s="30"/>
      <c r="E91" s="31"/>
      <c r="F91" s="32"/>
      <c r="G91" s="32"/>
      <c r="H91" s="32"/>
      <c r="I91" s="32"/>
      <c r="J91" s="85"/>
    </row>
    <row r="92" spans="1:10" ht="15" customHeight="1" x14ac:dyDescent="0.25">
      <c r="A92" s="38"/>
      <c r="B92" s="36" t="s">
        <v>283</v>
      </c>
      <c r="C92" s="37" t="s">
        <v>284</v>
      </c>
      <c r="D92" s="38" t="s">
        <v>285</v>
      </c>
      <c r="E92" s="39">
        <v>540999</v>
      </c>
      <c r="F92" s="82">
        <v>400826</v>
      </c>
      <c r="G92" s="82">
        <v>400826</v>
      </c>
      <c r="H92" s="82">
        <f>400826*21%+400826</f>
        <v>484999.45999999996</v>
      </c>
      <c r="I92" s="82">
        <f>400826*21%+400826</f>
        <v>484999.45999999996</v>
      </c>
      <c r="J92" s="41" t="s">
        <v>35</v>
      </c>
    </row>
    <row r="93" spans="1:10" ht="15" customHeight="1" x14ac:dyDescent="0.25">
      <c r="A93" s="35"/>
      <c r="B93" s="36" t="s">
        <v>66</v>
      </c>
      <c r="C93" s="37" t="s">
        <v>286</v>
      </c>
      <c r="D93" s="38" t="s">
        <v>287</v>
      </c>
      <c r="E93" s="39"/>
      <c r="F93" s="82">
        <v>400826</v>
      </c>
      <c r="G93" s="82">
        <v>400826</v>
      </c>
      <c r="H93" s="82">
        <f>400826*21%+400826</f>
        <v>484999.45999999996</v>
      </c>
      <c r="I93" s="82">
        <f>400826*21%+400826</f>
        <v>484999.45999999996</v>
      </c>
      <c r="J93" s="41" t="s">
        <v>39</v>
      </c>
    </row>
    <row r="94" spans="1:10" ht="15" customHeight="1" x14ac:dyDescent="0.25">
      <c r="A94" s="35"/>
      <c r="B94" s="36"/>
      <c r="C94" s="37" t="s">
        <v>288</v>
      </c>
      <c r="D94" s="46"/>
      <c r="E94" s="39"/>
      <c r="F94" s="101"/>
      <c r="G94" s="101"/>
      <c r="H94" s="101"/>
      <c r="I94" s="101"/>
      <c r="J94" s="41" t="s">
        <v>41</v>
      </c>
    </row>
    <row r="95" spans="1:10" ht="15" customHeight="1" x14ac:dyDescent="0.25">
      <c r="A95" s="35"/>
      <c r="B95" s="36"/>
      <c r="C95" s="37" t="s">
        <v>289</v>
      </c>
      <c r="D95" s="46"/>
      <c r="E95" s="39"/>
      <c r="F95" s="82"/>
      <c r="G95" s="82"/>
      <c r="H95" s="82"/>
      <c r="I95" s="82"/>
      <c r="J95" s="41" t="s">
        <v>25</v>
      </c>
    </row>
    <row r="96" spans="1:10" ht="15" customHeight="1" x14ac:dyDescent="0.25">
      <c r="A96" s="35"/>
      <c r="B96" s="36"/>
      <c r="C96" s="1" t="s">
        <v>290</v>
      </c>
      <c r="D96" s="46"/>
      <c r="E96" s="39"/>
      <c r="F96" s="82"/>
      <c r="G96" s="82"/>
      <c r="H96" s="82"/>
      <c r="I96" s="82"/>
      <c r="J96" s="41" t="s">
        <v>27</v>
      </c>
    </row>
    <row r="97" spans="1:10" ht="15" customHeight="1" x14ac:dyDescent="0.25">
      <c r="A97" s="35"/>
      <c r="B97" s="36"/>
      <c r="C97" s="1"/>
      <c r="D97" s="46"/>
      <c r="E97" s="39"/>
      <c r="F97" s="82"/>
      <c r="G97" s="82"/>
      <c r="H97" s="82"/>
      <c r="I97" s="82"/>
      <c r="J97" s="45" t="s">
        <v>223</v>
      </c>
    </row>
    <row r="98" spans="1:10" ht="15" customHeight="1" x14ac:dyDescent="0.25">
      <c r="A98" s="35"/>
      <c r="B98" s="36"/>
      <c r="C98" s="46"/>
      <c r="D98" s="76"/>
      <c r="E98" s="65"/>
      <c r="F98" s="77"/>
      <c r="G98" s="77"/>
      <c r="H98" s="77"/>
      <c r="I98" s="77"/>
      <c r="J98" s="89"/>
    </row>
    <row r="99" spans="1:10" s="34" customFormat="1" ht="15" customHeight="1" x14ac:dyDescent="0.25">
      <c r="A99" s="27"/>
      <c r="B99" s="28"/>
      <c r="C99" s="30"/>
      <c r="D99" s="30"/>
      <c r="E99" s="31"/>
      <c r="F99" s="32"/>
      <c r="G99" s="32"/>
      <c r="H99" s="32"/>
      <c r="I99" s="32"/>
      <c r="J99" s="33"/>
    </row>
    <row r="100" spans="1:10" s="34" customFormat="1" ht="15" customHeight="1" x14ac:dyDescent="0.25">
      <c r="A100" s="35"/>
      <c r="B100" s="36" t="s">
        <v>291</v>
      </c>
      <c r="C100" s="46" t="s">
        <v>292</v>
      </c>
      <c r="D100" s="102" t="s">
        <v>545</v>
      </c>
      <c r="E100" s="103"/>
      <c r="F100" s="104"/>
      <c r="G100" s="104"/>
      <c r="H100" s="104">
        <v>345000</v>
      </c>
      <c r="I100" s="104">
        <v>345000</v>
      </c>
      <c r="J100" s="41" t="s">
        <v>35</v>
      </c>
    </row>
    <row r="101" spans="1:10" s="34" customFormat="1" ht="15" customHeight="1" x14ac:dyDescent="0.25">
      <c r="A101" s="35"/>
      <c r="B101" s="36" t="s">
        <v>66</v>
      </c>
      <c r="C101" s="46" t="s">
        <v>293</v>
      </c>
      <c r="D101" s="35" t="s">
        <v>546</v>
      </c>
      <c r="E101" s="105"/>
      <c r="F101" s="104"/>
      <c r="G101" s="104"/>
      <c r="H101" s="104">
        <v>418000</v>
      </c>
      <c r="I101" s="104">
        <v>418000</v>
      </c>
      <c r="J101" s="41" t="s">
        <v>39</v>
      </c>
    </row>
    <row r="102" spans="1:10" s="34" customFormat="1" ht="15" customHeight="1" x14ac:dyDescent="0.25">
      <c r="A102" s="35"/>
      <c r="B102" s="36"/>
      <c r="C102" s="46" t="s">
        <v>295</v>
      </c>
      <c r="D102" s="35" t="s">
        <v>547</v>
      </c>
      <c r="E102" s="39"/>
      <c r="F102" s="82"/>
      <c r="G102" s="82"/>
      <c r="H102" s="82">
        <v>488000</v>
      </c>
      <c r="I102" s="82">
        <v>488000</v>
      </c>
      <c r="J102" s="41" t="s">
        <v>41</v>
      </c>
    </row>
    <row r="103" spans="1:10" s="34" customFormat="1" ht="15" customHeight="1" x14ac:dyDescent="0.25">
      <c r="A103" s="35"/>
      <c r="B103" s="36"/>
      <c r="C103" s="46" t="s">
        <v>296</v>
      </c>
      <c r="D103" s="46"/>
      <c r="E103" s="39"/>
      <c r="F103" s="82"/>
      <c r="G103" s="82"/>
      <c r="H103" s="82"/>
      <c r="I103" s="82"/>
      <c r="J103" s="41" t="s">
        <v>25</v>
      </c>
    </row>
    <row r="104" spans="1:10" s="34" customFormat="1" ht="15" customHeight="1" x14ac:dyDescent="0.25">
      <c r="A104" s="35"/>
      <c r="B104" s="36"/>
      <c r="C104" s="1" t="s">
        <v>297</v>
      </c>
      <c r="D104" s="46"/>
      <c r="E104" s="39"/>
      <c r="F104" s="82"/>
      <c r="G104" s="82"/>
      <c r="H104" s="82"/>
      <c r="I104" s="82"/>
      <c r="J104" s="41" t="s">
        <v>27</v>
      </c>
    </row>
    <row r="105" spans="1:10" s="34" customFormat="1" ht="15" customHeight="1" x14ac:dyDescent="0.25">
      <c r="A105" s="35"/>
      <c r="B105" s="36"/>
      <c r="C105" s="1" t="s">
        <v>298</v>
      </c>
      <c r="D105" s="46"/>
      <c r="E105" s="39"/>
      <c r="F105" s="82"/>
      <c r="G105" s="82"/>
      <c r="H105" s="82"/>
      <c r="I105" s="82"/>
      <c r="J105" s="45" t="s">
        <v>223</v>
      </c>
    </row>
    <row r="106" spans="1:10" s="34" customFormat="1" ht="15" customHeight="1" x14ac:dyDescent="0.25">
      <c r="A106" s="35"/>
      <c r="B106" s="36"/>
      <c r="C106" s="46"/>
      <c r="D106" s="46"/>
      <c r="E106" s="39"/>
      <c r="F106" s="82"/>
      <c r="G106" s="82"/>
      <c r="H106" s="82"/>
      <c r="I106" s="82"/>
      <c r="J106" s="55"/>
    </row>
    <row r="107" spans="1:10" s="34" customFormat="1" ht="15" customHeight="1" x14ac:dyDescent="0.25">
      <c r="A107" s="27"/>
      <c r="B107" s="28"/>
      <c r="C107" s="30"/>
      <c r="D107" s="30"/>
      <c r="E107" s="31"/>
      <c r="F107" s="32"/>
      <c r="G107" s="32"/>
      <c r="H107" s="32"/>
      <c r="I107" s="32"/>
      <c r="J107" s="33"/>
    </row>
    <row r="108" spans="1:10" s="34" customFormat="1" ht="15" customHeight="1" x14ac:dyDescent="0.2">
      <c r="A108" s="35"/>
      <c r="B108" s="106" t="s">
        <v>299</v>
      </c>
      <c r="C108" s="1176" t="s">
        <v>300</v>
      </c>
      <c r="D108" s="107" t="s">
        <v>183</v>
      </c>
      <c r="E108" s="96">
        <v>1089000</v>
      </c>
      <c r="F108" s="40"/>
      <c r="G108" s="40"/>
      <c r="H108" s="40">
        <v>490000</v>
      </c>
      <c r="I108" s="40">
        <v>490000</v>
      </c>
      <c r="J108" s="41" t="s">
        <v>35</v>
      </c>
    </row>
    <row r="109" spans="1:10" s="34" customFormat="1" ht="15" customHeight="1" x14ac:dyDescent="0.2">
      <c r="A109" s="35"/>
      <c r="B109" s="106" t="s">
        <v>66</v>
      </c>
      <c r="C109" s="1176"/>
      <c r="D109" s="107" t="s">
        <v>184</v>
      </c>
      <c r="E109" s="96">
        <v>1089000</v>
      </c>
      <c r="F109" s="40"/>
      <c r="G109" s="40"/>
      <c r="H109" s="40">
        <v>520000</v>
      </c>
      <c r="I109" s="40">
        <v>520000</v>
      </c>
      <c r="J109" s="41" t="s">
        <v>39</v>
      </c>
    </row>
    <row r="110" spans="1:10" s="34" customFormat="1" ht="15" customHeight="1" x14ac:dyDescent="0.2">
      <c r="A110" s="35"/>
      <c r="B110" s="106"/>
      <c r="C110" s="108" t="s">
        <v>301</v>
      </c>
      <c r="D110" s="109" t="s">
        <v>198</v>
      </c>
      <c r="E110" s="96">
        <v>1210000</v>
      </c>
      <c r="F110" s="40"/>
      <c r="G110" s="40"/>
      <c r="H110" s="40">
        <v>550000</v>
      </c>
      <c r="I110" s="40">
        <v>550000</v>
      </c>
      <c r="J110" s="41" t="s">
        <v>41</v>
      </c>
    </row>
    <row r="111" spans="1:10" s="34" customFormat="1" ht="15" customHeight="1" x14ac:dyDescent="0.2">
      <c r="A111" s="35"/>
      <c r="B111" s="106"/>
      <c r="C111" s="108" t="s">
        <v>302</v>
      </c>
      <c r="D111" s="107" t="s">
        <v>303</v>
      </c>
      <c r="E111" s="96">
        <v>1331000</v>
      </c>
      <c r="F111" s="40"/>
      <c r="G111" s="40"/>
      <c r="H111" s="40">
        <v>650000</v>
      </c>
      <c r="I111" s="40">
        <v>650000</v>
      </c>
      <c r="J111" s="41" t="s">
        <v>25</v>
      </c>
    </row>
    <row r="112" spans="1:10" s="34" customFormat="1" ht="15" customHeight="1" x14ac:dyDescent="0.2">
      <c r="A112" s="35"/>
      <c r="B112" s="106"/>
      <c r="C112" s="108"/>
      <c r="D112" s="107" t="s">
        <v>304</v>
      </c>
      <c r="E112" s="96">
        <v>2178000</v>
      </c>
      <c r="F112" s="40"/>
      <c r="G112" s="40"/>
      <c r="H112" s="40">
        <v>1000000</v>
      </c>
      <c r="I112" s="40">
        <v>1000000</v>
      </c>
      <c r="J112" s="41" t="s">
        <v>27</v>
      </c>
    </row>
    <row r="113" spans="1:10" s="34" customFormat="1" ht="15" customHeight="1" x14ac:dyDescent="0.2">
      <c r="A113" s="56"/>
      <c r="B113" s="110"/>
      <c r="C113" s="111"/>
      <c r="D113" s="112"/>
      <c r="E113" s="113"/>
      <c r="F113" s="77"/>
      <c r="G113" s="77"/>
      <c r="H113" s="77"/>
      <c r="I113" s="77"/>
      <c r="J113" s="45" t="s">
        <v>223</v>
      </c>
    </row>
    <row r="114" spans="1:10" s="34" customFormat="1" ht="15" customHeight="1" x14ac:dyDescent="0.25">
      <c r="A114" s="27"/>
      <c r="B114" s="28"/>
      <c r="C114" s="29"/>
      <c r="D114" s="49"/>
      <c r="E114" s="31"/>
      <c r="F114" s="32"/>
      <c r="G114" s="32"/>
      <c r="H114" s="32"/>
      <c r="I114" s="32"/>
      <c r="J114" s="33"/>
    </row>
    <row r="115" spans="1:10" s="34" customFormat="1" ht="15" customHeight="1" x14ac:dyDescent="0.25">
      <c r="A115" s="35"/>
      <c r="B115" s="36" t="s">
        <v>305</v>
      </c>
      <c r="C115" s="87" t="s">
        <v>306</v>
      </c>
      <c r="D115" s="118" t="s">
        <v>18</v>
      </c>
      <c r="E115" s="96">
        <v>1075554</v>
      </c>
      <c r="F115" s="40">
        <v>550000</v>
      </c>
      <c r="G115" s="40">
        <v>550000</v>
      </c>
      <c r="H115" s="40">
        <v>485000</v>
      </c>
      <c r="I115" s="40">
        <v>485000</v>
      </c>
      <c r="J115" s="41" t="s">
        <v>35</v>
      </c>
    </row>
    <row r="116" spans="1:10" s="34" customFormat="1" ht="15" customHeight="1" x14ac:dyDescent="0.25">
      <c r="A116" s="35"/>
      <c r="B116" s="36" t="s">
        <v>307</v>
      </c>
      <c r="C116" s="87" t="s">
        <v>308</v>
      </c>
      <c r="D116" s="118" t="s">
        <v>275</v>
      </c>
      <c r="E116" s="96">
        <v>1287304</v>
      </c>
      <c r="F116" s="40">
        <v>745000</v>
      </c>
      <c r="G116" s="40">
        <v>745000</v>
      </c>
      <c r="H116" s="40">
        <v>665000</v>
      </c>
      <c r="I116" s="40">
        <v>665000</v>
      </c>
      <c r="J116" s="41" t="s">
        <v>39</v>
      </c>
    </row>
    <row r="117" spans="1:10" s="34" customFormat="1" ht="15" customHeight="1" x14ac:dyDescent="0.25">
      <c r="A117" s="35"/>
      <c r="B117" s="36" t="s">
        <v>66</v>
      </c>
      <c r="C117" s="87" t="s">
        <v>309</v>
      </c>
      <c r="D117" s="118" t="s">
        <v>310</v>
      </c>
      <c r="E117" s="96">
        <v>1499054</v>
      </c>
      <c r="F117" s="40">
        <v>960000</v>
      </c>
      <c r="G117" s="40">
        <v>960000</v>
      </c>
      <c r="H117" s="40">
        <v>865000</v>
      </c>
      <c r="I117" s="40">
        <v>865000</v>
      </c>
      <c r="J117" s="41" t="s">
        <v>41</v>
      </c>
    </row>
    <row r="118" spans="1:10" s="34" customFormat="1" ht="15" customHeight="1" x14ac:dyDescent="0.25">
      <c r="A118" s="35"/>
      <c r="B118" s="36"/>
      <c r="C118" s="83" t="s">
        <v>311</v>
      </c>
      <c r="D118" s="118" t="s">
        <v>312</v>
      </c>
      <c r="E118" s="96">
        <v>1741054</v>
      </c>
      <c r="F118" s="40">
        <v>1300000</v>
      </c>
      <c r="G118" s="40">
        <v>1300000</v>
      </c>
      <c r="H118" s="40">
        <v>1150000</v>
      </c>
      <c r="I118" s="40">
        <v>1150000</v>
      </c>
      <c r="J118" s="41" t="s">
        <v>25</v>
      </c>
    </row>
    <row r="119" spans="1:10" s="34" customFormat="1" ht="15" customHeight="1" x14ac:dyDescent="0.25">
      <c r="A119" s="35"/>
      <c r="B119" s="36"/>
      <c r="C119" s="62"/>
      <c r="D119" s="118" t="s">
        <v>313</v>
      </c>
      <c r="E119" s="96">
        <v>2769554</v>
      </c>
      <c r="F119" s="40">
        <v>2200000</v>
      </c>
      <c r="G119" s="40">
        <v>2200000</v>
      </c>
      <c r="H119" s="40">
        <v>1950000</v>
      </c>
      <c r="I119" s="40">
        <v>1950000</v>
      </c>
      <c r="J119" s="41" t="s">
        <v>27</v>
      </c>
    </row>
    <row r="120" spans="1:10" s="34" customFormat="1" ht="15" customHeight="1" x14ac:dyDescent="0.25">
      <c r="A120" s="35"/>
      <c r="B120" s="36"/>
      <c r="C120" s="1"/>
      <c r="D120" s="38"/>
      <c r="E120" s="39"/>
      <c r="F120" s="82"/>
      <c r="G120" s="82"/>
      <c r="H120" s="82"/>
      <c r="I120" s="82"/>
      <c r="J120" s="45" t="s">
        <v>223</v>
      </c>
    </row>
    <row r="121" spans="1:10" s="34" customFormat="1" ht="15" customHeight="1" x14ac:dyDescent="0.25">
      <c r="A121" s="56"/>
      <c r="B121" s="57"/>
      <c r="C121" s="119"/>
      <c r="D121" s="119"/>
      <c r="E121" s="120"/>
      <c r="F121" s="77"/>
      <c r="G121" s="77"/>
      <c r="H121" s="77"/>
      <c r="I121" s="77"/>
      <c r="J121" s="117"/>
    </row>
    <row r="122" spans="1:10" s="34" customFormat="1" ht="14.25" x14ac:dyDescent="0.2">
      <c r="A122" s="121"/>
      <c r="B122" s="122"/>
      <c r="C122" s="75"/>
      <c r="D122" s="123"/>
      <c r="E122" s="124"/>
      <c r="F122" s="125"/>
      <c r="G122" s="125"/>
      <c r="H122" s="125"/>
      <c r="I122" s="125"/>
      <c r="J122" s="55"/>
    </row>
    <row r="123" spans="1:10" s="34" customFormat="1" x14ac:dyDescent="0.25">
      <c r="A123" s="121"/>
      <c r="B123" s="36" t="s">
        <v>314</v>
      </c>
      <c r="C123" s="87" t="s">
        <v>315</v>
      </c>
      <c r="D123" s="126" t="s">
        <v>14</v>
      </c>
      <c r="E123" s="96">
        <v>600000</v>
      </c>
      <c r="F123" s="40"/>
      <c r="G123" s="40"/>
      <c r="H123" s="40">
        <v>402000</v>
      </c>
      <c r="I123" s="40">
        <v>402000</v>
      </c>
      <c r="J123" s="41" t="s">
        <v>35</v>
      </c>
    </row>
    <row r="124" spans="1:10" s="34" customFormat="1" ht="14.25" x14ac:dyDescent="0.2">
      <c r="A124" s="121"/>
      <c r="B124" s="122" t="s">
        <v>66</v>
      </c>
      <c r="C124" s="87" t="s">
        <v>316</v>
      </c>
      <c r="D124" s="126" t="s">
        <v>107</v>
      </c>
      <c r="E124" s="96">
        <v>600000</v>
      </c>
      <c r="F124" s="40"/>
      <c r="G124" s="40"/>
      <c r="H124" s="40">
        <v>402000</v>
      </c>
      <c r="I124" s="40">
        <v>402000</v>
      </c>
      <c r="J124" s="41" t="s">
        <v>39</v>
      </c>
    </row>
    <row r="125" spans="1:10" s="34" customFormat="1" ht="14.25" x14ac:dyDescent="0.2">
      <c r="A125" s="121"/>
      <c r="B125" s="122"/>
      <c r="C125" s="87" t="s">
        <v>317</v>
      </c>
      <c r="D125" s="126" t="s">
        <v>318</v>
      </c>
      <c r="E125" s="96">
        <v>650000</v>
      </c>
      <c r="F125" s="40"/>
      <c r="G125" s="40"/>
      <c r="H125" s="40">
        <v>469000</v>
      </c>
      <c r="I125" s="40">
        <v>469000</v>
      </c>
      <c r="J125" s="41" t="s">
        <v>41</v>
      </c>
    </row>
    <row r="126" spans="1:10" s="34" customFormat="1" ht="14.25" x14ac:dyDescent="0.2">
      <c r="A126" s="121"/>
      <c r="B126" s="122"/>
      <c r="C126" s="87"/>
      <c r="D126" s="126" t="s">
        <v>319</v>
      </c>
      <c r="E126" s="96">
        <v>650000</v>
      </c>
      <c r="F126" s="40"/>
      <c r="G126" s="40"/>
      <c r="H126" s="40">
        <v>469000</v>
      </c>
      <c r="I126" s="40">
        <v>469000</v>
      </c>
      <c r="J126" s="41" t="s">
        <v>25</v>
      </c>
    </row>
    <row r="127" spans="1:10" s="34" customFormat="1" ht="14.25" x14ac:dyDescent="0.2">
      <c r="A127" s="121"/>
      <c r="B127" s="122"/>
      <c r="C127" s="75"/>
      <c r="D127" s="126" t="s">
        <v>320</v>
      </c>
      <c r="E127" s="96">
        <v>800000</v>
      </c>
      <c r="F127" s="40"/>
      <c r="G127" s="40"/>
      <c r="H127" s="40">
        <v>520000</v>
      </c>
      <c r="I127" s="40">
        <v>520000</v>
      </c>
      <c r="J127" s="41" t="s">
        <v>27</v>
      </c>
    </row>
    <row r="128" spans="1:10" s="34" customFormat="1" ht="14.25" x14ac:dyDescent="0.2">
      <c r="A128" s="121"/>
      <c r="B128" s="122"/>
      <c r="C128" s="75"/>
      <c r="D128" s="126" t="s">
        <v>321</v>
      </c>
      <c r="E128" s="96">
        <v>1000000</v>
      </c>
      <c r="F128" s="125"/>
      <c r="G128" s="125"/>
      <c r="H128" s="125">
        <v>650000</v>
      </c>
      <c r="I128" s="125">
        <v>650000</v>
      </c>
      <c r="J128" s="45" t="s">
        <v>223</v>
      </c>
    </row>
    <row r="129" spans="1:10" s="34" customFormat="1" ht="14.25" x14ac:dyDescent="0.2">
      <c r="A129" s="121"/>
      <c r="B129" s="122"/>
      <c r="C129" s="75"/>
      <c r="D129" s="123"/>
      <c r="E129" s="124"/>
      <c r="F129" s="125"/>
      <c r="G129" s="125"/>
      <c r="H129" s="125"/>
      <c r="I129" s="125"/>
      <c r="J129" s="55"/>
    </row>
    <row r="130" spans="1:10" s="34" customFormat="1" ht="14.25" x14ac:dyDescent="0.2">
      <c r="A130" s="127"/>
      <c r="B130" s="128"/>
      <c r="C130" s="129"/>
      <c r="D130" s="129"/>
      <c r="E130" s="130"/>
      <c r="F130" s="131"/>
      <c r="G130" s="131"/>
      <c r="H130" s="131"/>
      <c r="I130" s="131"/>
      <c r="J130" s="48"/>
    </row>
    <row r="131" spans="1:10" s="34" customFormat="1" ht="15" customHeight="1" x14ac:dyDescent="0.2">
      <c r="A131" s="35"/>
      <c r="B131" s="21" t="s">
        <v>322</v>
      </c>
      <c r="C131" s="108"/>
      <c r="D131" s="107"/>
      <c r="E131" s="39"/>
      <c r="F131" s="82"/>
      <c r="G131" s="82"/>
      <c r="H131" s="82"/>
      <c r="I131" s="82"/>
      <c r="J131" s="55"/>
    </row>
    <row r="132" spans="1:10" s="34" customFormat="1" ht="15" customHeight="1" x14ac:dyDescent="0.2">
      <c r="A132" s="27"/>
      <c r="B132" s="114"/>
      <c r="C132" s="115"/>
      <c r="D132" s="116"/>
      <c r="E132" s="31"/>
      <c r="F132" s="32"/>
      <c r="G132" s="32"/>
      <c r="H132" s="32"/>
      <c r="I132" s="32"/>
      <c r="J132" s="33"/>
    </row>
    <row r="133" spans="1:10" s="762" customFormat="1" ht="15" customHeight="1" x14ac:dyDescent="0.2">
      <c r="A133" s="418"/>
      <c r="B133" s="1046" t="s">
        <v>323</v>
      </c>
      <c r="C133" s="820" t="s">
        <v>324</v>
      </c>
      <c r="D133" s="560" t="s">
        <v>65</v>
      </c>
      <c r="E133" s="1032">
        <v>945000</v>
      </c>
      <c r="F133" s="132"/>
      <c r="G133" s="82"/>
      <c r="H133" s="132">
        <v>388000</v>
      </c>
      <c r="I133" s="132">
        <v>388000</v>
      </c>
      <c r="J133" s="531" t="s">
        <v>1197</v>
      </c>
    </row>
    <row r="134" spans="1:10" s="762" customFormat="1" ht="15" customHeight="1" x14ac:dyDescent="0.2">
      <c r="A134" s="418"/>
      <c r="B134" s="1046" t="s">
        <v>325</v>
      </c>
      <c r="C134" s="820" t="s">
        <v>326</v>
      </c>
      <c r="D134" s="998"/>
      <c r="E134" s="1032"/>
      <c r="F134" s="132"/>
      <c r="G134" s="82"/>
      <c r="H134" s="132"/>
      <c r="I134" s="82"/>
      <c r="J134" s="531" t="s">
        <v>1200</v>
      </c>
    </row>
    <row r="135" spans="1:10" s="762" customFormat="1" ht="15" customHeight="1" x14ac:dyDescent="0.2">
      <c r="A135" s="418"/>
      <c r="B135" s="1046"/>
      <c r="C135" s="820" t="s">
        <v>327</v>
      </c>
      <c r="D135" s="998"/>
      <c r="E135" s="1032"/>
      <c r="F135" s="132"/>
      <c r="G135" s="82"/>
      <c r="H135" s="132"/>
      <c r="I135" s="82"/>
      <c r="J135" s="531" t="s">
        <v>1202</v>
      </c>
    </row>
    <row r="136" spans="1:10" s="762" customFormat="1" ht="15" customHeight="1" x14ac:dyDescent="0.2">
      <c r="A136" s="418"/>
      <c r="B136" s="1046"/>
      <c r="C136" s="133" t="s">
        <v>328</v>
      </c>
      <c r="D136" s="998"/>
      <c r="E136" s="1032"/>
      <c r="F136" s="132"/>
      <c r="G136" s="82"/>
      <c r="H136" s="132"/>
      <c r="I136" s="82"/>
      <c r="J136" s="531" t="s">
        <v>1385</v>
      </c>
    </row>
    <row r="137" spans="1:10" s="762" customFormat="1" ht="15" customHeight="1" x14ac:dyDescent="0.2">
      <c r="A137" s="418"/>
      <c r="B137" s="1046"/>
      <c r="C137" s="820"/>
      <c r="D137" s="998"/>
      <c r="E137" s="1032"/>
      <c r="F137" s="132"/>
      <c r="G137" s="82"/>
      <c r="H137" s="132"/>
      <c r="I137" s="82"/>
      <c r="J137" s="531" t="s">
        <v>2804</v>
      </c>
    </row>
    <row r="138" spans="1:10" s="762" customFormat="1" ht="15" customHeight="1" x14ac:dyDescent="0.2">
      <c r="A138" s="418"/>
      <c r="B138" s="1046"/>
      <c r="C138" s="783"/>
      <c r="D138" s="998"/>
      <c r="E138" s="1032"/>
      <c r="F138" s="132"/>
      <c r="G138" s="82"/>
      <c r="H138" s="132"/>
      <c r="I138" s="82"/>
      <c r="J138" s="531" t="s">
        <v>2805</v>
      </c>
    </row>
    <row r="139" spans="1:10" s="762" customFormat="1" ht="15" customHeight="1" x14ac:dyDescent="0.2">
      <c r="A139" s="418"/>
      <c r="B139" s="1046"/>
      <c r="C139" s="784"/>
      <c r="D139" s="998"/>
      <c r="E139" s="1032"/>
      <c r="F139" s="132"/>
      <c r="G139" s="82"/>
      <c r="H139" s="132"/>
      <c r="I139" s="82"/>
      <c r="J139" s="531" t="s">
        <v>2806</v>
      </c>
    </row>
    <row r="140" spans="1:10" s="762" customFormat="1" ht="15" customHeight="1" x14ac:dyDescent="0.2">
      <c r="A140" s="418"/>
      <c r="B140" s="1046"/>
      <c r="C140" s="180"/>
      <c r="D140" s="998"/>
      <c r="E140" s="1032"/>
      <c r="F140" s="132"/>
      <c r="G140" s="82"/>
      <c r="H140" s="132"/>
      <c r="I140" s="82"/>
      <c r="J140" s="531" t="s">
        <v>2807</v>
      </c>
    </row>
    <row r="141" spans="1:10" s="762" customFormat="1" ht="15" customHeight="1" x14ac:dyDescent="0.2">
      <c r="A141" s="418"/>
      <c r="B141" s="1046"/>
      <c r="C141" s="83"/>
      <c r="D141" s="998"/>
      <c r="E141" s="1032"/>
      <c r="F141" s="132"/>
      <c r="G141" s="82"/>
      <c r="H141" s="132"/>
      <c r="I141" s="82"/>
      <c r="J141" s="1047" t="s">
        <v>2808</v>
      </c>
    </row>
    <row r="142" spans="1:10" s="762" customFormat="1" ht="15" customHeight="1" x14ac:dyDescent="0.2">
      <c r="A142" s="424"/>
      <c r="B142" s="1048"/>
      <c r="C142" s="1049"/>
      <c r="D142" s="1050"/>
      <c r="E142" s="1036"/>
      <c r="F142" s="1051"/>
      <c r="G142" s="77"/>
      <c r="H142" s="1051"/>
      <c r="I142" s="77"/>
      <c r="J142" s="809" t="s">
        <v>182</v>
      </c>
    </row>
    <row r="143" spans="1:10" s="34" customFormat="1" ht="15" customHeight="1" x14ac:dyDescent="0.2">
      <c r="A143" s="35"/>
      <c r="B143" s="106"/>
      <c r="C143" s="108"/>
      <c r="D143" s="107"/>
      <c r="E143" s="39"/>
      <c r="F143" s="82"/>
      <c r="G143" s="82"/>
      <c r="H143" s="82"/>
      <c r="I143" s="82"/>
      <c r="J143" s="55"/>
    </row>
    <row r="144" spans="1:10" s="34" customFormat="1" ht="15" customHeight="1" x14ac:dyDescent="0.2">
      <c r="A144" s="35"/>
      <c r="B144" s="106" t="s">
        <v>329</v>
      </c>
      <c r="C144" s="108" t="s">
        <v>330</v>
      </c>
      <c r="D144" s="107" t="s">
        <v>548</v>
      </c>
      <c r="E144" s="39"/>
      <c r="F144" s="134"/>
      <c r="G144" s="134"/>
      <c r="H144" s="134">
        <v>360000</v>
      </c>
      <c r="I144" s="134">
        <v>360000</v>
      </c>
      <c r="J144" s="41" t="s">
        <v>35</v>
      </c>
    </row>
    <row r="145" spans="1:10" s="34" customFormat="1" ht="15" customHeight="1" x14ac:dyDescent="0.2">
      <c r="A145" s="35"/>
      <c r="B145" s="106" t="s">
        <v>116</v>
      </c>
      <c r="C145" s="46" t="s">
        <v>331</v>
      </c>
      <c r="D145" s="107" t="s">
        <v>549</v>
      </c>
      <c r="E145" s="39"/>
      <c r="F145" s="82"/>
      <c r="G145" s="82"/>
      <c r="H145" s="82">
        <v>360000</v>
      </c>
      <c r="I145" s="82">
        <v>360000</v>
      </c>
      <c r="J145" s="41" t="s">
        <v>39</v>
      </c>
    </row>
    <row r="146" spans="1:10" s="34" customFormat="1" ht="15" customHeight="1" x14ac:dyDescent="0.2">
      <c r="A146" s="35"/>
      <c r="B146" s="106"/>
      <c r="C146" s="46" t="s">
        <v>332</v>
      </c>
      <c r="D146" s="107"/>
      <c r="E146" s="39"/>
      <c r="F146" s="82"/>
      <c r="G146" s="82"/>
      <c r="H146" s="82"/>
      <c r="I146" s="82"/>
      <c r="J146" s="41" t="s">
        <v>41</v>
      </c>
    </row>
    <row r="147" spans="1:10" s="34" customFormat="1" ht="15" customHeight="1" x14ac:dyDescent="0.2">
      <c r="A147" s="35"/>
      <c r="B147" s="106"/>
      <c r="C147" s="3" t="s">
        <v>333</v>
      </c>
      <c r="D147" s="107"/>
      <c r="E147" s="39"/>
      <c r="F147" s="82"/>
      <c r="G147" s="82"/>
      <c r="H147" s="82"/>
      <c r="I147" s="82"/>
      <c r="J147" s="41" t="s">
        <v>25</v>
      </c>
    </row>
    <row r="148" spans="1:10" s="34" customFormat="1" ht="15" customHeight="1" x14ac:dyDescent="0.2">
      <c r="A148" s="35"/>
      <c r="B148" s="106"/>
      <c r="C148" s="108"/>
      <c r="D148" s="107"/>
      <c r="E148" s="39"/>
      <c r="F148" s="82"/>
      <c r="G148" s="82"/>
      <c r="H148" s="82"/>
      <c r="I148" s="82"/>
      <c r="J148" s="41" t="s">
        <v>27</v>
      </c>
    </row>
    <row r="149" spans="1:10" s="34" customFormat="1" ht="15" customHeight="1" x14ac:dyDescent="0.2">
      <c r="A149" s="35"/>
      <c r="B149" s="106"/>
      <c r="C149" s="108"/>
      <c r="D149" s="107"/>
      <c r="E149" s="39"/>
      <c r="F149" s="82"/>
      <c r="G149" s="82"/>
      <c r="H149" s="82"/>
      <c r="I149" s="82"/>
      <c r="J149" s="45" t="s">
        <v>223</v>
      </c>
    </row>
    <row r="150" spans="1:10" s="34" customFormat="1" ht="15" customHeight="1" x14ac:dyDescent="0.2">
      <c r="A150" s="35"/>
      <c r="B150" s="106"/>
      <c r="C150" s="108"/>
      <c r="D150" s="107"/>
      <c r="E150" s="39"/>
      <c r="F150" s="82"/>
      <c r="G150" s="82"/>
      <c r="H150" s="82"/>
      <c r="I150" s="82"/>
      <c r="J150" s="45"/>
    </row>
    <row r="151" spans="1:10" s="34" customFormat="1" ht="15" customHeight="1" x14ac:dyDescent="0.2">
      <c r="A151" s="56"/>
      <c r="B151" s="110"/>
      <c r="C151" s="111"/>
      <c r="D151" s="112"/>
      <c r="E151" s="65"/>
      <c r="F151" s="77"/>
      <c r="G151" s="77"/>
      <c r="H151" s="77"/>
      <c r="I151" s="77"/>
      <c r="J151" s="98"/>
    </row>
    <row r="152" spans="1:10" s="34" customFormat="1" ht="15" customHeight="1" x14ac:dyDescent="0.2">
      <c r="A152" s="35"/>
      <c r="B152" s="106"/>
      <c r="C152" s="108"/>
      <c r="D152" s="107"/>
      <c r="E152" s="39"/>
      <c r="F152" s="82"/>
      <c r="G152" s="82"/>
      <c r="H152" s="82"/>
      <c r="I152" s="82"/>
      <c r="J152" s="45"/>
    </row>
    <row r="153" spans="1:10" s="34" customFormat="1" ht="15" customHeight="1" x14ac:dyDescent="0.2">
      <c r="A153" s="35"/>
      <c r="B153" s="106" t="s">
        <v>334</v>
      </c>
      <c r="C153" s="87" t="s">
        <v>335</v>
      </c>
      <c r="D153" s="63" t="s">
        <v>336</v>
      </c>
      <c r="E153" s="135">
        <v>350000</v>
      </c>
      <c r="F153" s="136"/>
      <c r="G153" s="136"/>
      <c r="H153" s="136"/>
      <c r="I153" s="136"/>
      <c r="J153" s="41" t="s">
        <v>35</v>
      </c>
    </row>
    <row r="154" spans="1:10" s="34" customFormat="1" ht="15" customHeight="1" x14ac:dyDescent="0.2">
      <c r="A154" s="35"/>
      <c r="B154" s="106" t="s">
        <v>116</v>
      </c>
      <c r="C154" s="87" t="s">
        <v>337</v>
      </c>
      <c r="D154" s="63" t="s">
        <v>338</v>
      </c>
      <c r="E154" s="135">
        <v>450000</v>
      </c>
      <c r="F154" s="136">
        <v>340000</v>
      </c>
      <c r="G154" s="136">
        <v>340000</v>
      </c>
      <c r="H154" s="136">
        <v>340000</v>
      </c>
      <c r="I154" s="136">
        <v>340000</v>
      </c>
      <c r="J154" s="41" t="s">
        <v>39</v>
      </c>
    </row>
    <row r="155" spans="1:10" s="34" customFormat="1" ht="15" customHeight="1" x14ac:dyDescent="0.2">
      <c r="A155" s="35"/>
      <c r="B155" s="106"/>
      <c r="C155" s="87" t="s">
        <v>339</v>
      </c>
      <c r="D155" s="63" t="s">
        <v>338</v>
      </c>
      <c r="E155" s="135">
        <v>450000</v>
      </c>
      <c r="F155" s="136"/>
      <c r="G155" s="136"/>
      <c r="H155" s="136"/>
      <c r="I155" s="136"/>
      <c r="J155" s="41" t="s">
        <v>41</v>
      </c>
    </row>
    <row r="156" spans="1:10" s="34" customFormat="1" ht="15" customHeight="1" x14ac:dyDescent="0.2">
      <c r="A156" s="35"/>
      <c r="B156" s="106"/>
      <c r="C156" s="87"/>
      <c r="D156" s="63"/>
      <c r="E156" s="135"/>
      <c r="F156" s="136"/>
      <c r="G156" s="136"/>
      <c r="H156" s="136"/>
      <c r="I156" s="136"/>
      <c r="J156" s="41" t="s">
        <v>25</v>
      </c>
    </row>
    <row r="157" spans="1:10" s="34" customFormat="1" ht="15" customHeight="1" x14ac:dyDescent="0.2">
      <c r="A157" s="35"/>
      <c r="B157" s="106"/>
      <c r="C157" s="87"/>
      <c r="D157" s="63"/>
      <c r="E157" s="135"/>
      <c r="F157" s="136"/>
      <c r="G157" s="136"/>
      <c r="H157" s="136"/>
      <c r="I157" s="136"/>
      <c r="J157" s="41" t="s">
        <v>27</v>
      </c>
    </row>
    <row r="158" spans="1:10" s="34" customFormat="1" ht="15" customHeight="1" x14ac:dyDescent="0.2">
      <c r="A158" s="56"/>
      <c r="B158" s="110"/>
      <c r="C158" s="89"/>
      <c r="D158" s="208"/>
      <c r="E158" s="1044"/>
      <c r="F158" s="1045"/>
      <c r="G158" s="1045"/>
      <c r="H158" s="1045"/>
      <c r="I158" s="1045"/>
      <c r="J158" s="98" t="s">
        <v>223</v>
      </c>
    </row>
    <row r="159" spans="1:10" s="34" customFormat="1" ht="15" customHeight="1" x14ac:dyDescent="0.2">
      <c r="A159" s="35"/>
      <c r="B159" s="106" t="s">
        <v>340</v>
      </c>
      <c r="C159" s="87" t="s">
        <v>341</v>
      </c>
      <c r="D159" s="63" t="s">
        <v>14</v>
      </c>
      <c r="E159" s="135"/>
      <c r="F159" s="136"/>
      <c r="G159" s="136"/>
      <c r="H159" s="136">
        <v>340000</v>
      </c>
      <c r="I159" s="136">
        <v>340000</v>
      </c>
      <c r="J159" s="41" t="s">
        <v>35</v>
      </c>
    </row>
    <row r="160" spans="1:10" s="34" customFormat="1" ht="15" customHeight="1" x14ac:dyDescent="0.2">
      <c r="A160" s="35"/>
      <c r="B160" s="106"/>
      <c r="C160" s="87" t="s">
        <v>342</v>
      </c>
      <c r="D160" s="63"/>
      <c r="E160" s="135"/>
      <c r="F160" s="136"/>
      <c r="G160" s="136"/>
      <c r="H160" s="136"/>
      <c r="I160" s="136"/>
      <c r="J160" s="41" t="s">
        <v>39</v>
      </c>
    </row>
    <row r="161" spans="1:10" s="34" customFormat="1" ht="15" customHeight="1" x14ac:dyDescent="0.2">
      <c r="A161" s="35"/>
      <c r="B161" s="106"/>
      <c r="C161" s="87" t="s">
        <v>343</v>
      </c>
      <c r="D161" s="63"/>
      <c r="E161" s="135"/>
      <c r="F161" s="136"/>
      <c r="G161" s="136"/>
      <c r="H161" s="136"/>
      <c r="I161" s="136"/>
      <c r="J161" s="41" t="s">
        <v>41</v>
      </c>
    </row>
    <row r="162" spans="1:10" s="34" customFormat="1" ht="15" customHeight="1" x14ac:dyDescent="0.2">
      <c r="A162" s="35"/>
      <c r="B162" s="106"/>
      <c r="C162" s="87"/>
      <c r="D162" s="63"/>
      <c r="E162" s="135"/>
      <c r="F162" s="136"/>
      <c r="G162" s="136"/>
      <c r="H162" s="136"/>
      <c r="I162" s="136"/>
      <c r="J162" s="41" t="s">
        <v>25</v>
      </c>
    </row>
    <row r="163" spans="1:10" s="34" customFormat="1" ht="15" customHeight="1" x14ac:dyDescent="0.2">
      <c r="A163" s="35"/>
      <c r="B163" s="106"/>
      <c r="C163" s="87"/>
      <c r="D163" s="63"/>
      <c r="E163" s="135"/>
      <c r="F163" s="136"/>
      <c r="G163" s="136"/>
      <c r="H163" s="136"/>
      <c r="I163" s="136"/>
      <c r="J163" s="41" t="s">
        <v>27</v>
      </c>
    </row>
    <row r="164" spans="1:10" s="34" customFormat="1" ht="15" customHeight="1" x14ac:dyDescent="0.2">
      <c r="A164" s="56"/>
      <c r="B164" s="110"/>
      <c r="C164" s="111"/>
      <c r="D164" s="112"/>
      <c r="E164" s="65"/>
      <c r="F164" s="77"/>
      <c r="G164" s="77"/>
      <c r="H164" s="77"/>
      <c r="I164" s="77"/>
      <c r="J164" s="45" t="s">
        <v>223</v>
      </c>
    </row>
    <row r="165" spans="1:10" s="141" customFormat="1" x14ac:dyDescent="0.2">
      <c r="A165" s="1177"/>
      <c r="B165" s="137" t="s">
        <v>553</v>
      </c>
      <c r="C165" s="138" t="s">
        <v>552</v>
      </c>
      <c r="D165" s="139" t="s">
        <v>65</v>
      </c>
      <c r="E165" s="140">
        <v>475000</v>
      </c>
      <c r="F165" s="140"/>
      <c r="G165" s="140"/>
      <c r="H165" s="140">
        <v>325000</v>
      </c>
      <c r="I165" s="140">
        <v>325000</v>
      </c>
      <c r="J165" s="41" t="s">
        <v>35</v>
      </c>
    </row>
    <row r="166" spans="1:10" s="141" customFormat="1" x14ac:dyDescent="0.2">
      <c r="A166" s="1178"/>
      <c r="B166" s="106" t="s">
        <v>116</v>
      </c>
      <c r="C166" s="142" t="s">
        <v>551</v>
      </c>
      <c r="D166" s="143" t="s">
        <v>14</v>
      </c>
      <c r="E166" s="144">
        <v>555000</v>
      </c>
      <c r="F166" s="144"/>
      <c r="G166" s="144"/>
      <c r="H166" s="144">
        <v>375000</v>
      </c>
      <c r="I166" s="144">
        <v>375000</v>
      </c>
      <c r="J166" s="41" t="s">
        <v>39</v>
      </c>
    </row>
    <row r="167" spans="1:10" s="141" customFormat="1" x14ac:dyDescent="0.2">
      <c r="A167" s="1178"/>
      <c r="B167" s="145"/>
      <c r="C167" s="142" t="s">
        <v>550</v>
      </c>
      <c r="D167" s="143" t="s">
        <v>18</v>
      </c>
      <c r="E167" s="144">
        <v>625000</v>
      </c>
      <c r="F167" s="144"/>
      <c r="G167" s="144"/>
      <c r="H167" s="144">
        <v>425000</v>
      </c>
      <c r="I167" s="144">
        <v>425000</v>
      </c>
      <c r="J167" s="41" t="s">
        <v>41</v>
      </c>
    </row>
    <row r="168" spans="1:10" s="141" customFormat="1" x14ac:dyDescent="0.2">
      <c r="A168" s="1178"/>
      <c r="B168" s="145"/>
      <c r="C168" s="142"/>
      <c r="D168" s="143" t="s">
        <v>179</v>
      </c>
      <c r="E168" s="144">
        <v>725000</v>
      </c>
      <c r="F168" s="144"/>
      <c r="G168" s="144"/>
      <c r="H168" s="144">
        <v>475000</v>
      </c>
      <c r="I168" s="144">
        <v>475000</v>
      </c>
      <c r="J168" s="41" t="s">
        <v>25</v>
      </c>
    </row>
    <row r="169" spans="1:10" s="141" customFormat="1" x14ac:dyDescent="0.2">
      <c r="A169" s="1178"/>
      <c r="B169" s="145"/>
      <c r="C169" s="142"/>
      <c r="D169" s="146" t="s">
        <v>32</v>
      </c>
      <c r="E169" s="144">
        <v>1400000</v>
      </c>
      <c r="F169" s="144"/>
      <c r="G169" s="144"/>
      <c r="H169" s="144">
        <v>850000</v>
      </c>
      <c r="I169" s="144">
        <v>850000</v>
      </c>
      <c r="J169" s="41" t="s">
        <v>27</v>
      </c>
    </row>
    <row r="170" spans="1:10" s="141" customFormat="1" x14ac:dyDescent="0.2">
      <c r="A170" s="1178"/>
      <c r="B170" s="145"/>
      <c r="C170" s="142"/>
      <c r="D170" s="143"/>
      <c r="E170" s="144"/>
      <c r="F170" s="144"/>
      <c r="G170" s="144"/>
      <c r="H170" s="144"/>
      <c r="I170" s="144"/>
      <c r="J170" s="45" t="s">
        <v>223</v>
      </c>
    </row>
    <row r="171" spans="1:10" s="141" customFormat="1" x14ac:dyDescent="0.2">
      <c r="A171" s="1179"/>
      <c r="B171" s="147"/>
      <c r="C171" s="148"/>
      <c r="D171" s="149"/>
      <c r="E171" s="150"/>
      <c r="F171" s="144"/>
      <c r="G171" s="144"/>
      <c r="H171" s="144"/>
      <c r="I171" s="144"/>
      <c r="J171" s="151"/>
    </row>
    <row r="172" spans="1:10" s="141" customFormat="1" x14ac:dyDescent="0.2">
      <c r="A172" s="152"/>
      <c r="B172" s="137" t="s">
        <v>560</v>
      </c>
      <c r="C172" s="138"/>
      <c r="D172" s="139" t="s">
        <v>179</v>
      </c>
      <c r="E172" s="140">
        <v>568000</v>
      </c>
      <c r="F172" s="140"/>
      <c r="G172" s="140"/>
      <c r="H172" s="140">
        <v>428000</v>
      </c>
      <c r="I172" s="140">
        <v>428000</v>
      </c>
      <c r="J172" s="41" t="s">
        <v>35</v>
      </c>
    </row>
    <row r="173" spans="1:10" s="141" customFormat="1" x14ac:dyDescent="0.2">
      <c r="A173" s="153"/>
      <c r="B173" s="106" t="s">
        <v>116</v>
      </c>
      <c r="C173" s="142"/>
      <c r="D173" s="143" t="s">
        <v>18</v>
      </c>
      <c r="E173" s="144">
        <v>608000</v>
      </c>
      <c r="F173" s="144"/>
      <c r="G173" s="144"/>
      <c r="H173" s="144">
        <v>458000</v>
      </c>
      <c r="I173" s="144">
        <v>458000</v>
      </c>
      <c r="J173" s="41" t="s">
        <v>39</v>
      </c>
    </row>
    <row r="174" spans="1:10" s="141" customFormat="1" x14ac:dyDescent="0.2">
      <c r="A174" s="153"/>
      <c r="B174" s="145"/>
      <c r="C174" s="142"/>
      <c r="D174" s="143" t="s">
        <v>14</v>
      </c>
      <c r="E174" s="144">
        <v>628000</v>
      </c>
      <c r="F174" s="144"/>
      <c r="G174" s="144"/>
      <c r="H174" s="144">
        <v>478000</v>
      </c>
      <c r="I174" s="144">
        <v>478000</v>
      </c>
      <c r="J174" s="41" t="s">
        <v>41</v>
      </c>
    </row>
    <row r="175" spans="1:10" s="141" customFormat="1" x14ac:dyDescent="0.2">
      <c r="A175" s="153"/>
      <c r="B175" s="145"/>
      <c r="C175" s="142"/>
      <c r="D175" s="143" t="s">
        <v>32</v>
      </c>
      <c r="E175" s="144">
        <v>688000</v>
      </c>
      <c r="F175" s="144"/>
      <c r="G175" s="144"/>
      <c r="H175" s="144">
        <v>548000</v>
      </c>
      <c r="I175" s="144">
        <v>548000</v>
      </c>
      <c r="J175" s="41" t="s">
        <v>25</v>
      </c>
    </row>
    <row r="176" spans="1:10" s="141" customFormat="1" x14ac:dyDescent="0.2">
      <c r="A176" s="153"/>
      <c r="B176" s="145"/>
      <c r="C176" s="142"/>
      <c r="D176" s="146" t="s">
        <v>149</v>
      </c>
      <c r="E176" s="144">
        <v>738000</v>
      </c>
      <c r="F176" s="144"/>
      <c r="G176" s="144"/>
      <c r="H176" s="144">
        <v>628000</v>
      </c>
      <c r="I176" s="144">
        <v>628000</v>
      </c>
      <c r="J176" s="41" t="s">
        <v>27</v>
      </c>
    </row>
    <row r="177" spans="1:10" s="141" customFormat="1" x14ac:dyDescent="0.2">
      <c r="A177" s="153"/>
      <c r="B177" s="145"/>
      <c r="C177" s="142"/>
      <c r="D177" s="146"/>
      <c r="E177" s="144"/>
      <c r="F177" s="144"/>
      <c r="G177" s="144"/>
      <c r="H177" s="144"/>
      <c r="I177" s="144"/>
      <c r="J177" s="45" t="s">
        <v>223</v>
      </c>
    </row>
    <row r="178" spans="1:10" s="141" customFormat="1" x14ac:dyDescent="0.2">
      <c r="A178" s="154"/>
      <c r="B178" s="147"/>
      <c r="C178" s="148"/>
      <c r="D178" s="149"/>
      <c r="E178" s="150"/>
      <c r="F178" s="150"/>
      <c r="G178" s="150"/>
      <c r="H178" s="150"/>
      <c r="I178" s="150"/>
      <c r="J178" s="155"/>
    </row>
    <row r="179" spans="1:10" s="141" customFormat="1" x14ac:dyDescent="0.2">
      <c r="A179" s="156"/>
      <c r="B179" s="145" t="s">
        <v>559</v>
      </c>
      <c r="C179" s="142" t="s">
        <v>558</v>
      </c>
      <c r="D179" s="143" t="s">
        <v>287</v>
      </c>
      <c r="E179" s="144">
        <v>450000</v>
      </c>
      <c r="F179" s="144"/>
      <c r="G179" s="144"/>
      <c r="H179" s="144">
        <v>330000</v>
      </c>
      <c r="I179" s="144">
        <v>330000</v>
      </c>
      <c r="J179" s="41" t="s">
        <v>35</v>
      </c>
    </row>
    <row r="180" spans="1:10" s="141" customFormat="1" x14ac:dyDescent="0.2">
      <c r="A180" s="153"/>
      <c r="B180" s="106" t="s">
        <v>116</v>
      </c>
      <c r="C180" s="142" t="s">
        <v>557</v>
      </c>
      <c r="D180" s="143" t="s">
        <v>389</v>
      </c>
      <c r="E180" s="144">
        <v>500000</v>
      </c>
      <c r="F180" s="144"/>
      <c r="G180" s="144"/>
      <c r="H180" s="144">
        <v>350000</v>
      </c>
      <c r="I180" s="144">
        <v>350000</v>
      </c>
      <c r="J180" s="41" t="s">
        <v>39</v>
      </c>
    </row>
    <row r="181" spans="1:10" s="141" customFormat="1" x14ac:dyDescent="0.2">
      <c r="A181" s="153"/>
      <c r="B181" s="145"/>
      <c r="C181" s="142" t="s">
        <v>556</v>
      </c>
      <c r="D181" s="143" t="s">
        <v>555</v>
      </c>
      <c r="E181" s="144">
        <v>550000</v>
      </c>
      <c r="F181" s="144"/>
      <c r="G181" s="144"/>
      <c r="H181" s="144">
        <v>375000</v>
      </c>
      <c r="I181" s="144">
        <v>375000</v>
      </c>
      <c r="J181" s="41" t="s">
        <v>41</v>
      </c>
    </row>
    <row r="182" spans="1:10" s="141" customFormat="1" x14ac:dyDescent="0.2">
      <c r="A182" s="153"/>
      <c r="B182" s="145"/>
      <c r="C182" s="142"/>
      <c r="D182" s="143"/>
      <c r="E182" s="144"/>
      <c r="F182" s="144"/>
      <c r="G182" s="144"/>
      <c r="H182" s="144"/>
      <c r="I182" s="144"/>
      <c r="J182" s="41" t="s">
        <v>25</v>
      </c>
    </row>
    <row r="183" spans="1:10" s="141" customFormat="1" x14ac:dyDescent="0.2">
      <c r="A183" s="153"/>
      <c r="B183" s="145"/>
      <c r="C183" s="142"/>
      <c r="D183" s="143"/>
      <c r="E183" s="144"/>
      <c r="F183" s="144"/>
      <c r="G183" s="144"/>
      <c r="H183" s="144"/>
      <c r="I183" s="144"/>
      <c r="J183" s="41" t="s">
        <v>27</v>
      </c>
    </row>
    <row r="184" spans="1:10" s="141" customFormat="1" x14ac:dyDescent="0.2">
      <c r="A184" s="154"/>
      <c r="B184" s="147"/>
      <c r="C184" s="148" t="s">
        <v>554</v>
      </c>
      <c r="D184" s="149"/>
      <c r="E184" s="150"/>
      <c r="F184" s="150"/>
      <c r="G184" s="157"/>
      <c r="H184" s="155"/>
      <c r="I184" s="155"/>
      <c r="J184" s="45" t="s">
        <v>223</v>
      </c>
    </row>
    <row r="185" spans="1:10" ht="15" customHeight="1" x14ac:dyDescent="0.2">
      <c r="B185" s="67" t="s">
        <v>344</v>
      </c>
    </row>
    <row r="186" spans="1:10" ht="15" customHeight="1" x14ac:dyDescent="0.25">
      <c r="A186" s="27"/>
      <c r="B186" s="78"/>
      <c r="C186" s="29"/>
      <c r="D186" s="30"/>
      <c r="E186" s="31"/>
      <c r="F186" s="32"/>
      <c r="G186" s="32"/>
      <c r="H186" s="32"/>
      <c r="I186" s="32"/>
      <c r="J186" s="33"/>
    </row>
    <row r="187" spans="1:10" s="141" customFormat="1" ht="15" customHeight="1" x14ac:dyDescent="0.25">
      <c r="A187" s="427"/>
      <c r="B187" s="1057"/>
      <c r="C187" s="29"/>
      <c r="D187" s="594"/>
      <c r="E187" s="1039"/>
      <c r="F187" s="214"/>
      <c r="G187" s="32"/>
      <c r="H187" s="32"/>
      <c r="I187" s="32"/>
      <c r="J187" s="810"/>
    </row>
    <row r="188" spans="1:10" s="141" customFormat="1" ht="15" customHeight="1" x14ac:dyDescent="0.25">
      <c r="A188" s="416"/>
      <c r="B188" s="1038" t="s">
        <v>2816</v>
      </c>
      <c r="C188" s="418" t="s">
        <v>2817</v>
      </c>
      <c r="D188" s="595" t="s">
        <v>2818</v>
      </c>
      <c r="E188" s="1032">
        <v>1635000</v>
      </c>
      <c r="F188" s="40"/>
      <c r="G188" s="40"/>
      <c r="H188" s="82">
        <v>1000000</v>
      </c>
      <c r="I188" s="82">
        <v>1000000</v>
      </c>
      <c r="J188" s="543" t="s">
        <v>2066</v>
      </c>
    </row>
    <row r="189" spans="1:10" s="141" customFormat="1" ht="15" customHeight="1" x14ac:dyDescent="0.25">
      <c r="A189" s="416"/>
      <c r="B189" s="1038" t="s">
        <v>177</v>
      </c>
      <c r="C189" s="418" t="s">
        <v>2819</v>
      </c>
      <c r="D189" s="595" t="s">
        <v>2820</v>
      </c>
      <c r="E189" s="1032">
        <v>1714000</v>
      </c>
      <c r="F189" s="180"/>
      <c r="G189" s="180"/>
      <c r="H189" s="82">
        <v>1000000</v>
      </c>
      <c r="I189" s="82">
        <v>1000000</v>
      </c>
      <c r="J189" s="543" t="s">
        <v>736</v>
      </c>
    </row>
    <row r="190" spans="1:10" s="141" customFormat="1" ht="15" customHeight="1" x14ac:dyDescent="0.25">
      <c r="A190" s="416"/>
      <c r="B190" s="1038"/>
      <c r="C190" s="418" t="s">
        <v>2821</v>
      </c>
      <c r="D190" s="595" t="s">
        <v>954</v>
      </c>
      <c r="E190" s="1032">
        <v>1899000</v>
      </c>
      <c r="F190" s="40"/>
      <c r="G190" s="40"/>
      <c r="H190" s="82">
        <v>1230000</v>
      </c>
      <c r="I190" s="82">
        <v>1230000</v>
      </c>
      <c r="J190" s="543" t="s">
        <v>2822</v>
      </c>
    </row>
    <row r="191" spans="1:10" s="141" customFormat="1" ht="15" customHeight="1" x14ac:dyDescent="0.25">
      <c r="A191" s="416"/>
      <c r="B191" s="1038"/>
      <c r="C191" s="180"/>
      <c r="D191" s="595" t="s">
        <v>2823</v>
      </c>
      <c r="E191" s="1032">
        <v>2163000</v>
      </c>
      <c r="F191" s="40"/>
      <c r="G191" s="40"/>
      <c r="H191" s="82">
        <v>1500000</v>
      </c>
      <c r="I191" s="82">
        <v>1500000</v>
      </c>
      <c r="J191" s="543" t="s">
        <v>2824</v>
      </c>
    </row>
    <row r="192" spans="1:10" s="141" customFormat="1" ht="15" customHeight="1" x14ac:dyDescent="0.25">
      <c r="A192" s="416"/>
      <c r="B192" s="1038"/>
      <c r="C192" s="418" t="s">
        <v>2825</v>
      </c>
      <c r="D192" s="595" t="s">
        <v>24</v>
      </c>
      <c r="E192" s="1032"/>
      <c r="F192" s="40"/>
      <c r="G192" s="40"/>
      <c r="H192" s="82"/>
      <c r="I192" s="82"/>
      <c r="J192" s="543" t="s">
        <v>2826</v>
      </c>
    </row>
    <row r="193" spans="1:10" s="141" customFormat="1" ht="15" customHeight="1" x14ac:dyDescent="0.25">
      <c r="A193" s="416"/>
      <c r="B193" s="1038"/>
      <c r="C193" s="418" t="s">
        <v>2827</v>
      </c>
      <c r="D193" s="595"/>
      <c r="E193" s="1032"/>
      <c r="F193" s="40"/>
      <c r="G193" s="82"/>
      <c r="H193" s="82"/>
      <c r="I193" s="82"/>
      <c r="J193" s="543" t="s">
        <v>2828</v>
      </c>
    </row>
    <row r="194" spans="1:10" s="141" customFormat="1" ht="15" customHeight="1" x14ac:dyDescent="0.25">
      <c r="A194" s="416"/>
      <c r="B194" s="1038"/>
      <c r="C194" s="1" t="s">
        <v>2829</v>
      </c>
      <c r="D194" s="595"/>
      <c r="E194" s="1032"/>
      <c r="F194" s="40"/>
      <c r="G194" s="82"/>
      <c r="H194" s="82"/>
      <c r="I194" s="82"/>
      <c r="J194" s="846" t="s">
        <v>2830</v>
      </c>
    </row>
    <row r="195" spans="1:10" s="141" customFormat="1" ht="15" customHeight="1" x14ac:dyDescent="0.25">
      <c r="A195" s="422"/>
      <c r="B195" s="1056"/>
      <c r="C195" s="58"/>
      <c r="D195" s="596"/>
      <c r="E195" s="1036"/>
      <c r="F195" s="291"/>
      <c r="G195" s="77"/>
      <c r="H195" s="77"/>
      <c r="I195" s="77"/>
      <c r="J195" s="809"/>
    </row>
    <row r="196" spans="1:10" s="141" customFormat="1" ht="15" customHeight="1" x14ac:dyDescent="0.25">
      <c r="A196" s="416"/>
      <c r="B196" s="1052" t="s">
        <v>345</v>
      </c>
      <c r="C196" s="160" t="s">
        <v>346</v>
      </c>
      <c r="D196" s="416" t="s">
        <v>14</v>
      </c>
      <c r="E196" s="1032">
        <v>1400000</v>
      </c>
      <c r="F196" s="82"/>
      <c r="G196" s="82"/>
      <c r="H196" s="92">
        <v>768000</v>
      </c>
      <c r="I196" s="92">
        <v>768000</v>
      </c>
      <c r="J196" s="531" t="s">
        <v>1197</v>
      </c>
    </row>
    <row r="197" spans="1:10" s="141" customFormat="1" ht="15" customHeight="1" x14ac:dyDescent="0.25">
      <c r="A197" s="416"/>
      <c r="B197" s="1053" t="s">
        <v>347</v>
      </c>
      <c r="C197" s="141" t="s">
        <v>348</v>
      </c>
      <c r="D197" s="416" t="s">
        <v>18</v>
      </c>
      <c r="E197" s="1032">
        <v>1610000</v>
      </c>
      <c r="F197" s="82"/>
      <c r="G197" s="82"/>
      <c r="H197" s="92">
        <v>868000</v>
      </c>
      <c r="I197" s="92">
        <v>868000</v>
      </c>
      <c r="J197" s="531" t="s">
        <v>1200</v>
      </c>
    </row>
    <row r="198" spans="1:10" s="141" customFormat="1" ht="15" customHeight="1" x14ac:dyDescent="0.25">
      <c r="A198" s="416"/>
      <c r="B198" s="1038" t="s">
        <v>177</v>
      </c>
      <c r="C198" s="1" t="s">
        <v>349</v>
      </c>
      <c r="D198" s="416" t="s">
        <v>24</v>
      </c>
      <c r="E198" s="1032">
        <v>5860000</v>
      </c>
      <c r="F198" s="82"/>
      <c r="G198" s="82"/>
      <c r="H198" s="92">
        <v>2558000</v>
      </c>
      <c r="I198" s="92">
        <v>2558000</v>
      </c>
      <c r="J198" s="531" t="s">
        <v>1202</v>
      </c>
    </row>
    <row r="199" spans="1:10" s="141" customFormat="1" ht="15" customHeight="1" x14ac:dyDescent="0.25">
      <c r="A199" s="416"/>
      <c r="B199" s="1038"/>
      <c r="C199" s="75" t="s">
        <v>350</v>
      </c>
      <c r="D199" s="1054" t="s">
        <v>351</v>
      </c>
      <c r="E199" s="1032">
        <v>8070000</v>
      </c>
      <c r="F199" s="82"/>
      <c r="G199" s="82"/>
      <c r="H199" s="92">
        <v>3798000</v>
      </c>
      <c r="I199" s="92">
        <v>3798000</v>
      </c>
      <c r="J199" s="531" t="s">
        <v>1204</v>
      </c>
    </row>
    <row r="200" spans="1:10" s="141" customFormat="1" ht="15" customHeight="1" x14ac:dyDescent="0.25">
      <c r="A200" s="416"/>
      <c r="B200" s="1038"/>
      <c r="D200" s="1054"/>
      <c r="E200" s="1032"/>
      <c r="F200" s="82"/>
      <c r="G200" s="82"/>
      <c r="H200" s="82"/>
      <c r="I200" s="82"/>
      <c r="J200" s="531" t="s">
        <v>1385</v>
      </c>
    </row>
    <row r="201" spans="1:10" s="141" customFormat="1" ht="15" customHeight="1" x14ac:dyDescent="0.25">
      <c r="A201" s="416"/>
      <c r="B201" s="1038"/>
      <c r="C201" s="783"/>
      <c r="D201" s="418"/>
      <c r="E201" s="1032"/>
      <c r="F201" s="82"/>
      <c r="G201" s="82"/>
      <c r="H201" s="82"/>
      <c r="I201" s="82"/>
      <c r="J201" s="531" t="s">
        <v>2809</v>
      </c>
    </row>
    <row r="202" spans="1:10" s="141" customFormat="1" ht="15" customHeight="1" x14ac:dyDescent="0.25">
      <c r="A202" s="416"/>
      <c r="B202" s="1038"/>
      <c r="C202" s="784"/>
      <c r="D202" s="1055"/>
      <c r="E202" s="1032"/>
      <c r="F202" s="82"/>
      <c r="G202" s="82"/>
      <c r="H202" s="82"/>
      <c r="I202" s="82"/>
      <c r="J202" s="531" t="s">
        <v>2810</v>
      </c>
    </row>
    <row r="203" spans="1:10" s="141" customFormat="1" ht="15" customHeight="1" x14ac:dyDescent="0.25">
      <c r="A203" s="416"/>
      <c r="B203" s="1038"/>
      <c r="C203" s="180"/>
      <c r="D203" s="180"/>
      <c r="E203" s="180"/>
      <c r="F203" s="180"/>
      <c r="G203" s="180"/>
      <c r="H203" s="180"/>
      <c r="I203" s="180"/>
      <c r="J203" s="531" t="s">
        <v>2811</v>
      </c>
    </row>
    <row r="204" spans="1:10" s="141" customFormat="1" ht="15" customHeight="1" x14ac:dyDescent="0.25">
      <c r="A204" s="416"/>
      <c r="B204" s="1038"/>
      <c r="C204" s="83"/>
      <c r="D204" s="180"/>
      <c r="E204" s="180"/>
      <c r="F204" s="180"/>
      <c r="G204" s="180"/>
      <c r="H204" s="180"/>
      <c r="I204" s="180"/>
      <c r="J204" s="531" t="s">
        <v>2812</v>
      </c>
    </row>
    <row r="205" spans="1:10" s="141" customFormat="1" ht="15" customHeight="1" x14ac:dyDescent="0.25">
      <c r="A205" s="416"/>
      <c r="B205" s="1038"/>
      <c r="C205" s="1"/>
      <c r="D205" s="180"/>
      <c r="E205" s="180"/>
      <c r="F205" s="180"/>
      <c r="G205" s="180"/>
      <c r="H205" s="180"/>
      <c r="I205" s="180"/>
      <c r="J205" s="531" t="s">
        <v>2813</v>
      </c>
    </row>
    <row r="206" spans="1:10" s="141" customFormat="1" ht="15" customHeight="1" x14ac:dyDescent="0.25">
      <c r="A206" s="416"/>
      <c r="B206" s="1038"/>
      <c r="C206" s="1"/>
      <c r="D206" s="180"/>
      <c r="E206" s="180"/>
      <c r="F206" s="180"/>
      <c r="G206" s="180"/>
      <c r="H206" s="180"/>
      <c r="I206" s="180"/>
      <c r="J206" s="531" t="s">
        <v>2814</v>
      </c>
    </row>
    <row r="207" spans="1:10" s="141" customFormat="1" ht="15" customHeight="1" x14ac:dyDescent="0.25">
      <c r="A207" s="416"/>
      <c r="B207" s="1038"/>
      <c r="C207" s="1"/>
      <c r="D207" s="180"/>
      <c r="E207" s="180"/>
      <c r="F207" s="180"/>
      <c r="G207" s="180"/>
      <c r="H207" s="180"/>
      <c r="I207" s="180"/>
      <c r="J207" s="953" t="s">
        <v>2815</v>
      </c>
    </row>
    <row r="208" spans="1:10" s="141" customFormat="1" ht="15" customHeight="1" x14ac:dyDescent="0.25">
      <c r="A208" s="416"/>
      <c r="B208" s="1038"/>
      <c r="C208" s="1"/>
      <c r="D208" s="418"/>
      <c r="E208" s="1032"/>
      <c r="F208" s="82"/>
      <c r="G208" s="82"/>
      <c r="H208" s="82"/>
      <c r="I208" s="82"/>
      <c r="J208" s="735" t="s">
        <v>182</v>
      </c>
    </row>
    <row r="209" spans="1:10" s="141" customFormat="1" ht="15" customHeight="1" x14ac:dyDescent="0.25">
      <c r="A209" s="422"/>
      <c r="B209" s="1056"/>
      <c r="C209" s="58"/>
      <c r="D209" s="424"/>
      <c r="E209" s="1036"/>
      <c r="F209" s="77"/>
      <c r="G209" s="77"/>
      <c r="H209" s="77"/>
      <c r="I209" s="77"/>
      <c r="J209" s="426"/>
    </row>
    <row r="210" spans="1:10" ht="15" customHeight="1" x14ac:dyDescent="0.25">
      <c r="A210" s="27"/>
      <c r="B210" s="78"/>
      <c r="C210" s="29"/>
      <c r="D210" s="30"/>
      <c r="E210" s="31"/>
      <c r="F210" s="32"/>
      <c r="G210" s="32"/>
      <c r="H210" s="32"/>
      <c r="I210" s="32"/>
      <c r="J210" s="33"/>
    </row>
    <row r="211" spans="1:10" ht="15" customHeight="1" x14ac:dyDescent="0.25">
      <c r="A211" s="35"/>
      <c r="B211" s="162" t="s">
        <v>369</v>
      </c>
      <c r="C211" s="87" t="s">
        <v>370</v>
      </c>
      <c r="D211" s="126" t="s">
        <v>31</v>
      </c>
      <c r="E211" s="135">
        <v>1600000</v>
      </c>
      <c r="F211" s="136"/>
      <c r="G211" s="136"/>
      <c r="H211" s="136"/>
      <c r="I211" s="136"/>
      <c r="J211" s="41" t="s">
        <v>35</v>
      </c>
    </row>
    <row r="212" spans="1:10" ht="15" customHeight="1" x14ac:dyDescent="0.25">
      <c r="A212" s="35"/>
      <c r="B212" s="162" t="s">
        <v>177</v>
      </c>
      <c r="C212" s="87" t="s">
        <v>371</v>
      </c>
      <c r="D212" s="126" t="s">
        <v>356</v>
      </c>
      <c r="E212" s="135">
        <v>1750000</v>
      </c>
      <c r="F212" s="136"/>
      <c r="G212" s="136"/>
      <c r="H212" s="136"/>
      <c r="I212" s="136"/>
      <c r="J212" s="41" t="s">
        <v>39</v>
      </c>
    </row>
    <row r="213" spans="1:10" ht="15" customHeight="1" x14ac:dyDescent="0.25">
      <c r="A213" s="35"/>
      <c r="B213" s="162"/>
      <c r="C213" s="87" t="s">
        <v>372</v>
      </c>
      <c r="D213" s="126" t="s">
        <v>373</v>
      </c>
      <c r="E213" s="135">
        <v>1850000</v>
      </c>
      <c r="F213" s="136"/>
      <c r="G213" s="136"/>
      <c r="H213" s="136"/>
      <c r="I213" s="136"/>
      <c r="J213" s="41" t="s">
        <v>41</v>
      </c>
    </row>
    <row r="214" spans="1:10" ht="15" customHeight="1" x14ac:dyDescent="0.25">
      <c r="A214" s="35"/>
      <c r="B214" s="162"/>
      <c r="C214" s="87" t="s">
        <v>374</v>
      </c>
      <c r="D214" s="46"/>
      <c r="E214" s="39"/>
      <c r="F214" s="82"/>
      <c r="G214" s="82"/>
      <c r="H214" s="82"/>
      <c r="I214" s="82"/>
      <c r="J214" s="41" t="s">
        <v>25</v>
      </c>
    </row>
    <row r="215" spans="1:10" ht="15" customHeight="1" x14ac:dyDescent="0.25">
      <c r="A215" s="35"/>
      <c r="B215" s="162"/>
      <c r="C215" s="87"/>
      <c r="D215" s="46"/>
      <c r="E215" s="39"/>
      <c r="F215" s="82"/>
      <c r="G215" s="82"/>
      <c r="H215" s="82"/>
      <c r="I215" s="82"/>
      <c r="J215" s="41" t="s">
        <v>27</v>
      </c>
    </row>
    <row r="216" spans="1:10" ht="15" customHeight="1" x14ac:dyDescent="0.25">
      <c r="A216" s="35"/>
      <c r="B216" s="162"/>
      <c r="C216" s="75" t="s">
        <v>375</v>
      </c>
      <c r="D216" s="46"/>
      <c r="E216" s="39"/>
      <c r="F216" s="82"/>
      <c r="G216" s="82"/>
      <c r="H216" s="82"/>
      <c r="I216" s="82"/>
      <c r="J216" s="45" t="s">
        <v>223</v>
      </c>
    </row>
    <row r="217" spans="1:10" ht="15" customHeight="1" x14ac:dyDescent="0.25">
      <c r="A217" s="56"/>
      <c r="B217" s="164"/>
      <c r="C217" s="58"/>
      <c r="D217" s="76"/>
      <c r="E217" s="65"/>
      <c r="F217" s="77"/>
      <c r="G217" s="77"/>
      <c r="H217" s="77"/>
      <c r="I217" s="77"/>
      <c r="J217" s="48"/>
    </row>
    <row r="218" spans="1:10" ht="15" customHeight="1" x14ac:dyDescent="0.25">
      <c r="A218" s="35"/>
      <c r="B218" s="162"/>
      <c r="C218" s="1"/>
      <c r="D218" s="46"/>
      <c r="E218" s="39"/>
      <c r="F218" s="82"/>
      <c r="G218" s="82"/>
      <c r="H218" s="82"/>
      <c r="I218" s="82"/>
      <c r="J218" s="45"/>
    </row>
    <row r="219" spans="1:10" ht="15" customHeight="1" x14ac:dyDescent="0.25">
      <c r="A219" s="35"/>
      <c r="B219" s="162" t="s">
        <v>393</v>
      </c>
      <c r="C219" s="160" t="s">
        <v>394</v>
      </c>
      <c r="D219" s="170" t="s">
        <v>242</v>
      </c>
      <c r="E219" s="171">
        <v>1785000</v>
      </c>
      <c r="F219" s="172"/>
      <c r="G219" s="172"/>
      <c r="H219" s="172">
        <v>965000</v>
      </c>
      <c r="I219" s="172">
        <v>965000</v>
      </c>
      <c r="J219" s="41" t="s">
        <v>35</v>
      </c>
    </row>
    <row r="220" spans="1:10" ht="15" customHeight="1" x14ac:dyDescent="0.25">
      <c r="A220" s="35"/>
      <c r="B220" s="162" t="s">
        <v>390</v>
      </c>
      <c r="C220" s="160" t="s">
        <v>355</v>
      </c>
      <c r="D220" s="170" t="s">
        <v>569</v>
      </c>
      <c r="E220" s="172">
        <v>1865000</v>
      </c>
      <c r="F220" s="172"/>
      <c r="G220" s="172"/>
      <c r="H220" s="172">
        <v>1045000</v>
      </c>
      <c r="I220" s="172">
        <v>1045000</v>
      </c>
      <c r="J220" s="41" t="s">
        <v>39</v>
      </c>
    </row>
    <row r="221" spans="1:10" ht="15" customHeight="1" x14ac:dyDescent="0.25">
      <c r="A221" s="35"/>
      <c r="B221" s="162" t="s">
        <v>177</v>
      </c>
      <c r="C221" s="160" t="s">
        <v>395</v>
      </c>
      <c r="D221" s="170" t="s">
        <v>570</v>
      </c>
      <c r="E221" s="172">
        <v>2250000</v>
      </c>
      <c r="F221" s="172"/>
      <c r="G221" s="172"/>
      <c r="H221" s="172">
        <v>1580000</v>
      </c>
      <c r="I221" s="172">
        <v>1580000</v>
      </c>
      <c r="J221" s="41" t="s">
        <v>41</v>
      </c>
    </row>
    <row r="222" spans="1:10" ht="15" customHeight="1" x14ac:dyDescent="0.25">
      <c r="A222" s="35"/>
      <c r="B222" s="162"/>
      <c r="C222" s="75" t="s">
        <v>396</v>
      </c>
      <c r="D222" s="170" t="s">
        <v>277</v>
      </c>
      <c r="E222" s="172">
        <v>4650000</v>
      </c>
      <c r="F222" s="172"/>
      <c r="G222" s="172"/>
      <c r="H222" s="172">
        <v>3000000</v>
      </c>
      <c r="I222" s="172">
        <v>3000000</v>
      </c>
      <c r="J222" s="41" t="s">
        <v>25</v>
      </c>
    </row>
    <row r="223" spans="1:10" ht="15" customHeight="1" x14ac:dyDescent="0.25">
      <c r="A223" s="35"/>
      <c r="B223" s="162"/>
      <c r="C223" s="1"/>
      <c r="D223" s="170" t="s">
        <v>571</v>
      </c>
      <c r="E223" s="172">
        <v>7850000</v>
      </c>
      <c r="F223" s="172"/>
      <c r="G223" s="172"/>
      <c r="H223" s="172">
        <v>5500000</v>
      </c>
      <c r="I223" s="172">
        <v>5500000</v>
      </c>
      <c r="J223" s="41" t="s">
        <v>27</v>
      </c>
    </row>
    <row r="224" spans="1:10" ht="15" customHeight="1" x14ac:dyDescent="0.25">
      <c r="A224" s="35"/>
      <c r="B224" s="162"/>
      <c r="C224" s="1"/>
      <c r="D224" s="46"/>
      <c r="E224" s="39"/>
      <c r="F224" s="82"/>
      <c r="G224" s="82"/>
      <c r="H224" s="82"/>
      <c r="I224" s="82"/>
      <c r="J224" s="45" t="s">
        <v>223</v>
      </c>
    </row>
    <row r="225" spans="1:10" ht="15" customHeight="1" x14ac:dyDescent="0.25">
      <c r="A225" s="35"/>
      <c r="B225" s="162"/>
      <c r="C225" s="1"/>
      <c r="D225" s="46"/>
      <c r="E225" s="39"/>
      <c r="F225" s="82"/>
      <c r="G225" s="82"/>
      <c r="H225" s="82"/>
      <c r="I225" s="82"/>
      <c r="J225" s="45"/>
    </row>
    <row r="226" spans="1:10" ht="15" customHeight="1" x14ac:dyDescent="0.25">
      <c r="A226" s="35"/>
      <c r="B226" s="162"/>
      <c r="C226" s="1"/>
      <c r="D226" s="46"/>
      <c r="E226" s="39"/>
      <c r="F226" s="82"/>
      <c r="G226" s="82"/>
      <c r="H226" s="82"/>
      <c r="I226" s="82"/>
      <c r="J226" s="98"/>
    </row>
    <row r="227" spans="1:10" s="177" customFormat="1" ht="15" customHeight="1" x14ac:dyDescent="0.2">
      <c r="A227" s="152"/>
      <c r="B227" s="137" t="s">
        <v>577</v>
      </c>
      <c r="C227" s="173" t="s">
        <v>576</v>
      </c>
      <c r="D227" s="174" t="s">
        <v>14</v>
      </c>
      <c r="E227" s="175">
        <v>1188000</v>
      </c>
      <c r="F227" s="176"/>
      <c r="G227" s="176"/>
      <c r="H227" s="176">
        <v>653400</v>
      </c>
      <c r="I227" s="176">
        <v>653400</v>
      </c>
      <c r="J227" s="41" t="s">
        <v>35</v>
      </c>
    </row>
    <row r="228" spans="1:10" s="177" customFormat="1" x14ac:dyDescent="0.25">
      <c r="A228" s="153"/>
      <c r="B228" s="162" t="s">
        <v>177</v>
      </c>
      <c r="C228" s="178" t="s">
        <v>575</v>
      </c>
      <c r="D228" s="170" t="s">
        <v>18</v>
      </c>
      <c r="E228" s="172">
        <v>1288000</v>
      </c>
      <c r="F228" s="172"/>
      <c r="G228" s="172"/>
      <c r="H228" s="172">
        <v>708400</v>
      </c>
      <c r="I228" s="172">
        <v>708400</v>
      </c>
      <c r="J228" s="41" t="s">
        <v>39</v>
      </c>
    </row>
    <row r="229" spans="1:10" s="177" customFormat="1" x14ac:dyDescent="0.2">
      <c r="A229" s="153"/>
      <c r="B229" s="145"/>
      <c r="C229" s="178" t="s">
        <v>574</v>
      </c>
      <c r="D229" s="170"/>
      <c r="E229" s="172"/>
      <c r="F229" s="172"/>
      <c r="G229" s="179"/>
      <c r="H229" s="180"/>
      <c r="I229" s="180"/>
      <c r="J229" s="41" t="s">
        <v>41</v>
      </c>
    </row>
    <row r="230" spans="1:10" s="177" customFormat="1" x14ac:dyDescent="0.2">
      <c r="A230" s="156"/>
      <c r="B230" s="145"/>
      <c r="C230" s="178"/>
      <c r="D230" s="170"/>
      <c r="E230" s="172"/>
      <c r="F230" s="172"/>
      <c r="G230" s="179"/>
      <c r="H230" s="180"/>
      <c r="I230" s="180"/>
      <c r="J230" s="41" t="s">
        <v>25</v>
      </c>
    </row>
    <row r="231" spans="1:10" s="177" customFormat="1" x14ac:dyDescent="0.2">
      <c r="A231" s="156"/>
      <c r="B231" s="145"/>
      <c r="C231" s="178"/>
      <c r="D231" s="170"/>
      <c r="E231" s="172"/>
      <c r="F231" s="172"/>
      <c r="G231" s="179"/>
      <c r="H231" s="180"/>
      <c r="I231" s="180"/>
      <c r="J231" s="41" t="s">
        <v>27</v>
      </c>
    </row>
    <row r="232" spans="1:10" s="177" customFormat="1" x14ac:dyDescent="0.2">
      <c r="A232" s="181"/>
      <c r="B232" s="182"/>
      <c r="C232" s="183"/>
      <c r="D232" s="184"/>
      <c r="E232" s="185"/>
      <c r="F232" s="186"/>
      <c r="G232" s="186"/>
      <c r="H232" s="157"/>
      <c r="I232" s="155"/>
      <c r="J232" s="45" t="s">
        <v>223</v>
      </c>
    </row>
    <row r="233" spans="1:10" s="34" customFormat="1" ht="15" customHeight="1" x14ac:dyDescent="0.2">
      <c r="A233" s="66"/>
      <c r="B233" s="67" t="s">
        <v>377</v>
      </c>
      <c r="C233" s="187"/>
      <c r="D233" s="187"/>
      <c r="E233" s="70"/>
      <c r="F233" s="71"/>
      <c r="G233" s="71"/>
      <c r="H233" s="71"/>
      <c r="I233" s="71"/>
      <c r="J233" s="72"/>
    </row>
    <row r="234" spans="1:10" s="141" customFormat="1" ht="15" customHeight="1" x14ac:dyDescent="0.25">
      <c r="A234" s="418"/>
      <c r="B234" s="1038" t="s">
        <v>2831</v>
      </c>
      <c r="C234" s="180" t="s">
        <v>2832</v>
      </c>
      <c r="D234" s="595" t="s">
        <v>14</v>
      </c>
      <c r="E234" s="1032">
        <v>1150000</v>
      </c>
      <c r="F234" s="168"/>
      <c r="G234" s="168"/>
      <c r="H234" s="82">
        <v>528000</v>
      </c>
      <c r="I234" s="82">
        <v>528000</v>
      </c>
      <c r="J234" s="556" t="s">
        <v>732</v>
      </c>
    </row>
    <row r="235" spans="1:10" s="141" customFormat="1" ht="15" customHeight="1" x14ac:dyDescent="0.25">
      <c r="A235" s="418"/>
      <c r="B235" s="1038" t="s">
        <v>16</v>
      </c>
      <c r="C235" s="180" t="s">
        <v>2833</v>
      </c>
      <c r="D235" s="595" t="s">
        <v>225</v>
      </c>
      <c r="E235" s="1032">
        <v>1500000</v>
      </c>
      <c r="F235" s="168"/>
      <c r="G235" s="168"/>
      <c r="H235" s="82">
        <v>588000</v>
      </c>
      <c r="I235" s="82">
        <v>588000</v>
      </c>
      <c r="J235" s="556" t="s">
        <v>736</v>
      </c>
    </row>
    <row r="236" spans="1:10" s="141" customFormat="1" ht="15" customHeight="1" x14ac:dyDescent="0.25">
      <c r="A236" s="418"/>
      <c r="B236" s="1038"/>
      <c r="C236" s="75" t="s">
        <v>2834</v>
      </c>
      <c r="D236" s="595" t="s">
        <v>32</v>
      </c>
      <c r="E236" s="1032">
        <v>2070000</v>
      </c>
      <c r="F236" s="168"/>
      <c r="G236" s="168"/>
      <c r="H236" s="82">
        <v>808000</v>
      </c>
      <c r="I236" s="82">
        <v>808000</v>
      </c>
      <c r="J236" s="556" t="s">
        <v>738</v>
      </c>
    </row>
    <row r="237" spans="1:10" s="141" customFormat="1" ht="15" customHeight="1" x14ac:dyDescent="0.25">
      <c r="A237" s="418"/>
      <c r="B237" s="1038"/>
      <c r="C237" s="83" t="s">
        <v>2835</v>
      </c>
      <c r="D237" s="595" t="s">
        <v>716</v>
      </c>
      <c r="E237" s="1032">
        <v>2880000</v>
      </c>
      <c r="F237" s="168"/>
      <c r="G237" s="168"/>
      <c r="H237" s="82">
        <v>1308000</v>
      </c>
      <c r="I237" s="82">
        <v>1308000</v>
      </c>
      <c r="J237" s="556" t="s">
        <v>746</v>
      </c>
    </row>
    <row r="238" spans="1:10" s="141" customFormat="1" ht="15" customHeight="1" x14ac:dyDescent="0.25">
      <c r="A238" s="418"/>
      <c r="B238" s="1038"/>
      <c r="C238" s="22"/>
      <c r="D238" s="170"/>
      <c r="E238" s="861"/>
      <c r="F238" s="168"/>
      <c r="G238" s="168"/>
      <c r="H238" s="40"/>
      <c r="I238" s="40"/>
      <c r="J238" s="556" t="s">
        <v>2836</v>
      </c>
    </row>
    <row r="239" spans="1:10" s="141" customFormat="1" ht="15" customHeight="1" x14ac:dyDescent="0.25">
      <c r="A239" s="418"/>
      <c r="B239" s="1038"/>
      <c r="C239" s="22"/>
      <c r="D239" s="170"/>
      <c r="E239" s="861"/>
      <c r="F239" s="168"/>
      <c r="G239" s="168"/>
      <c r="H239" s="40"/>
      <c r="I239" s="40"/>
      <c r="J239" s="556" t="s">
        <v>1486</v>
      </c>
    </row>
    <row r="240" spans="1:10" s="141" customFormat="1" ht="15" customHeight="1" x14ac:dyDescent="0.25">
      <c r="A240" s="418"/>
      <c r="B240" s="1038"/>
      <c r="C240" s="22"/>
      <c r="D240" s="170"/>
      <c r="E240" s="861"/>
      <c r="F240" s="168"/>
      <c r="G240" s="168"/>
      <c r="H240" s="40"/>
      <c r="I240" s="40"/>
      <c r="J240" s="556" t="s">
        <v>1487</v>
      </c>
    </row>
    <row r="241" spans="1:10" s="141" customFormat="1" ht="15" customHeight="1" x14ac:dyDescent="0.25">
      <c r="A241" s="418"/>
      <c r="B241" s="1038"/>
      <c r="C241" s="22"/>
      <c r="D241" s="170"/>
      <c r="E241" s="861"/>
      <c r="F241" s="168"/>
      <c r="G241" s="168"/>
      <c r="H241" s="40"/>
      <c r="I241" s="40"/>
      <c r="J241" s="730" t="s">
        <v>2837</v>
      </c>
    </row>
    <row r="242" spans="1:10" s="141" customFormat="1" ht="15" customHeight="1" x14ac:dyDescent="0.25">
      <c r="A242" s="418"/>
      <c r="B242" s="1038"/>
      <c r="C242" s="22"/>
      <c r="D242" s="170"/>
      <c r="E242" s="861"/>
      <c r="F242" s="168"/>
      <c r="G242" s="168"/>
      <c r="H242" s="40"/>
      <c r="I242" s="40"/>
      <c r="J242" s="735" t="s">
        <v>1579</v>
      </c>
    </row>
    <row r="243" spans="1:10" ht="15" customHeight="1" x14ac:dyDescent="0.25">
      <c r="A243" s="27"/>
      <c r="B243" s="28"/>
      <c r="C243" s="30"/>
      <c r="D243" s="30"/>
      <c r="E243" s="31"/>
      <c r="F243" s="32"/>
      <c r="G243" s="32"/>
      <c r="H243" s="32"/>
      <c r="I243" s="32"/>
      <c r="J243" s="85"/>
    </row>
    <row r="244" spans="1:10" ht="15" customHeight="1" x14ac:dyDescent="0.25">
      <c r="A244" s="35"/>
      <c r="B244" s="162" t="s">
        <v>357</v>
      </c>
      <c r="C244" s="62" t="s">
        <v>358</v>
      </c>
      <c r="D244" s="63" t="s">
        <v>18</v>
      </c>
      <c r="E244" s="188">
        <v>100</v>
      </c>
      <c r="F244" s="189"/>
      <c r="G244" s="189"/>
      <c r="H244" s="189">
        <v>675000</v>
      </c>
      <c r="I244" s="189">
        <v>675000</v>
      </c>
      <c r="J244" s="41" t="s">
        <v>35</v>
      </c>
    </row>
    <row r="245" spans="1:10" ht="15" customHeight="1" x14ac:dyDescent="0.25">
      <c r="A245" s="35"/>
      <c r="B245" s="162" t="s">
        <v>16</v>
      </c>
      <c r="C245" s="62" t="s">
        <v>359</v>
      </c>
      <c r="D245" s="63" t="s">
        <v>360</v>
      </c>
      <c r="E245" s="188">
        <v>125</v>
      </c>
      <c r="F245" s="189"/>
      <c r="G245" s="189"/>
      <c r="H245" s="189">
        <v>875000</v>
      </c>
      <c r="I245" s="189">
        <v>875000</v>
      </c>
      <c r="J245" s="41" t="s">
        <v>39</v>
      </c>
    </row>
    <row r="246" spans="1:10" ht="15" customHeight="1" x14ac:dyDescent="0.25">
      <c r="A246" s="35"/>
      <c r="B246" s="162"/>
      <c r="C246" s="83" t="s">
        <v>361</v>
      </c>
      <c r="D246" s="63" t="s">
        <v>362</v>
      </c>
      <c r="E246" s="188">
        <v>130</v>
      </c>
      <c r="F246" s="189"/>
      <c r="G246" s="189"/>
      <c r="H246" s="189">
        <v>1150000</v>
      </c>
      <c r="I246" s="189">
        <v>1150000</v>
      </c>
      <c r="J246" s="41" t="s">
        <v>41</v>
      </c>
    </row>
    <row r="247" spans="1:10" ht="15" customHeight="1" x14ac:dyDescent="0.25">
      <c r="A247" s="35"/>
      <c r="B247" s="162"/>
      <c r="C247" s="62" t="s">
        <v>363</v>
      </c>
      <c r="D247" s="63" t="s">
        <v>364</v>
      </c>
      <c r="E247" s="188">
        <v>140</v>
      </c>
      <c r="F247" s="189"/>
      <c r="G247" s="189"/>
      <c r="H247" s="189">
        <v>1200000</v>
      </c>
      <c r="I247" s="189">
        <v>1200000</v>
      </c>
      <c r="J247" s="41" t="s">
        <v>25</v>
      </c>
    </row>
    <row r="248" spans="1:10" ht="15" customHeight="1" x14ac:dyDescent="0.25">
      <c r="A248" s="35"/>
      <c r="B248" s="162"/>
      <c r="C248" s="160" t="s">
        <v>365</v>
      </c>
      <c r="D248" s="63" t="s">
        <v>32</v>
      </c>
      <c r="E248" s="188"/>
      <c r="F248" s="171"/>
      <c r="G248" s="171"/>
      <c r="H248" s="171">
        <v>2000000</v>
      </c>
      <c r="I248" s="171">
        <v>2000000</v>
      </c>
      <c r="J248" s="41" t="s">
        <v>27</v>
      </c>
    </row>
    <row r="249" spans="1:10" ht="15" customHeight="1" x14ac:dyDescent="0.25">
      <c r="A249" s="35"/>
      <c r="B249" s="162"/>
      <c r="C249" s="160" t="s">
        <v>366</v>
      </c>
      <c r="D249" s="63" t="s">
        <v>24</v>
      </c>
      <c r="E249" s="188">
        <v>250</v>
      </c>
      <c r="F249" s="171"/>
      <c r="G249" s="171"/>
      <c r="H249" s="171">
        <v>2250000</v>
      </c>
      <c r="I249" s="171">
        <v>2250000</v>
      </c>
      <c r="J249" s="45" t="s">
        <v>223</v>
      </c>
    </row>
    <row r="250" spans="1:10" ht="15" customHeight="1" x14ac:dyDescent="0.25">
      <c r="A250" s="35"/>
      <c r="B250" s="162"/>
      <c r="C250" s="75" t="s">
        <v>367</v>
      </c>
      <c r="D250" s="63" t="s">
        <v>368</v>
      </c>
      <c r="E250" s="188">
        <v>300</v>
      </c>
      <c r="F250" s="171"/>
      <c r="G250" s="171"/>
      <c r="H250" s="171">
        <v>6000000</v>
      </c>
      <c r="I250" s="171">
        <v>6000000</v>
      </c>
      <c r="J250" s="190"/>
    </row>
    <row r="251" spans="1:10" ht="15" customHeight="1" x14ac:dyDescent="0.25">
      <c r="A251" s="35"/>
      <c r="B251" s="162"/>
      <c r="C251" s="1"/>
      <c r="D251" s="63" t="s">
        <v>63</v>
      </c>
      <c r="E251" s="188">
        <v>1000</v>
      </c>
      <c r="F251" s="191"/>
      <c r="G251" s="191"/>
      <c r="H251" s="191">
        <v>370000</v>
      </c>
      <c r="I251" s="191">
        <v>370000</v>
      </c>
      <c r="J251" s="55"/>
    </row>
    <row r="252" spans="1:10" ht="15" customHeight="1" x14ac:dyDescent="0.25">
      <c r="A252" s="35"/>
      <c r="B252" s="162"/>
      <c r="C252" s="1"/>
      <c r="D252" s="63"/>
      <c r="E252" s="39"/>
      <c r="F252" s="192"/>
      <c r="G252" s="192"/>
      <c r="H252" s="192"/>
      <c r="I252" s="192"/>
      <c r="J252" s="45"/>
    </row>
    <row r="253" spans="1:10" ht="15" customHeight="1" x14ac:dyDescent="0.25">
      <c r="A253" s="56"/>
      <c r="B253" s="164"/>
      <c r="C253" s="58"/>
      <c r="D253" s="119"/>
      <c r="E253" s="65"/>
      <c r="F253" s="77"/>
      <c r="G253" s="77"/>
      <c r="H253" s="77"/>
      <c r="I253" s="77"/>
      <c r="J253" s="48"/>
    </row>
    <row r="254" spans="1:10" s="34" customFormat="1" ht="15" customHeight="1" x14ac:dyDescent="0.25">
      <c r="A254" s="27"/>
      <c r="B254" s="78"/>
      <c r="C254" s="30"/>
      <c r="D254" s="27"/>
      <c r="E254" s="31"/>
      <c r="F254" s="32"/>
      <c r="G254" s="32"/>
      <c r="H254" s="32"/>
      <c r="I254" s="32"/>
      <c r="J254" s="33"/>
    </row>
    <row r="255" spans="1:10" s="34" customFormat="1" ht="15" customHeight="1" x14ac:dyDescent="0.25">
      <c r="A255" s="35"/>
      <c r="B255" s="162" t="s">
        <v>379</v>
      </c>
      <c r="C255" s="108" t="s">
        <v>380</v>
      </c>
      <c r="D255" s="193"/>
      <c r="E255" s="43"/>
      <c r="F255" s="44"/>
      <c r="G255" s="44"/>
      <c r="H255" s="44"/>
      <c r="I255" s="44"/>
      <c r="J255" s="55"/>
    </row>
    <row r="256" spans="1:10" s="34" customFormat="1" ht="15" customHeight="1" x14ac:dyDescent="0.25">
      <c r="A256" s="35"/>
      <c r="B256" s="162" t="s">
        <v>16</v>
      </c>
      <c r="C256" s="108" t="s">
        <v>354</v>
      </c>
      <c r="D256" s="194" t="s">
        <v>205</v>
      </c>
      <c r="E256" s="195">
        <v>850000</v>
      </c>
      <c r="F256" s="172"/>
      <c r="G256" s="172"/>
      <c r="H256" s="172">
        <v>650000</v>
      </c>
      <c r="I256" s="172">
        <v>650000</v>
      </c>
      <c r="J256" s="41" t="s">
        <v>35</v>
      </c>
    </row>
    <row r="257" spans="1:10" s="34" customFormat="1" ht="15" customHeight="1" x14ac:dyDescent="0.25">
      <c r="A257" s="35"/>
      <c r="B257" s="162"/>
      <c r="C257" s="108" t="s">
        <v>381</v>
      </c>
      <c r="D257" s="107" t="s">
        <v>18</v>
      </c>
      <c r="E257" s="195">
        <v>950000</v>
      </c>
      <c r="F257" s="172"/>
      <c r="G257" s="172"/>
      <c r="H257" s="172">
        <v>700000</v>
      </c>
      <c r="I257" s="172">
        <v>700000</v>
      </c>
      <c r="J257" s="41" t="s">
        <v>39</v>
      </c>
    </row>
    <row r="258" spans="1:10" s="34" customFormat="1" ht="15" customHeight="1" x14ac:dyDescent="0.25">
      <c r="A258" s="35"/>
      <c r="B258" s="162"/>
      <c r="C258" s="108" t="s">
        <v>382</v>
      </c>
      <c r="D258" s="35" t="s">
        <v>383</v>
      </c>
      <c r="E258" s="39">
        <v>1200000</v>
      </c>
      <c r="F258" s="172"/>
      <c r="G258" s="172"/>
      <c r="H258" s="172">
        <v>950000</v>
      </c>
      <c r="I258" s="172">
        <v>950000</v>
      </c>
      <c r="J258" s="41" t="s">
        <v>41</v>
      </c>
    </row>
    <row r="259" spans="1:10" s="34" customFormat="1" ht="15" customHeight="1" x14ac:dyDescent="0.25">
      <c r="A259" s="35"/>
      <c r="B259" s="162"/>
      <c r="C259" s="3" t="s">
        <v>384</v>
      </c>
      <c r="D259" s="35" t="s">
        <v>74</v>
      </c>
      <c r="E259" s="39">
        <v>1300000</v>
      </c>
      <c r="F259" s="172"/>
      <c r="G259" s="172"/>
      <c r="H259" s="172">
        <v>1150000</v>
      </c>
      <c r="I259" s="172">
        <v>1150000</v>
      </c>
      <c r="J259" s="41" t="s">
        <v>25</v>
      </c>
    </row>
    <row r="260" spans="1:10" s="34" customFormat="1" ht="15" customHeight="1" x14ac:dyDescent="0.25">
      <c r="A260" s="35"/>
      <c r="B260" s="162"/>
      <c r="C260" s="3" t="s">
        <v>385</v>
      </c>
      <c r="D260" s="35" t="s">
        <v>572</v>
      </c>
      <c r="E260" s="39">
        <v>2200000</v>
      </c>
      <c r="F260" s="172"/>
      <c r="G260" s="172"/>
      <c r="H260" s="172">
        <v>1650000</v>
      </c>
      <c r="I260" s="172">
        <v>1650000</v>
      </c>
      <c r="J260" s="41" t="s">
        <v>27</v>
      </c>
    </row>
    <row r="261" spans="1:10" s="34" customFormat="1" ht="15" customHeight="1" x14ac:dyDescent="0.25">
      <c r="A261" s="35"/>
      <c r="B261" s="162"/>
      <c r="C261" s="196" t="s">
        <v>386</v>
      </c>
      <c r="D261" s="194" t="s">
        <v>24</v>
      </c>
      <c r="E261" s="195">
        <v>2700000</v>
      </c>
      <c r="F261" s="172"/>
      <c r="G261" s="172"/>
      <c r="H261" s="172">
        <v>2250000</v>
      </c>
      <c r="I261" s="172">
        <v>2250000</v>
      </c>
      <c r="J261" s="45" t="s">
        <v>223</v>
      </c>
    </row>
    <row r="262" spans="1:10" s="34" customFormat="1" ht="15" customHeight="1" x14ac:dyDescent="0.25">
      <c r="A262" s="35"/>
      <c r="B262" s="162"/>
      <c r="C262" s="196" t="s">
        <v>388</v>
      </c>
      <c r="D262" s="194" t="s">
        <v>573</v>
      </c>
      <c r="E262" s="195">
        <v>5000000</v>
      </c>
      <c r="F262" s="172"/>
      <c r="G262" s="172"/>
      <c r="H262" s="172">
        <v>4950000</v>
      </c>
      <c r="I262" s="172">
        <v>4950000</v>
      </c>
      <c r="J262" s="55"/>
    </row>
    <row r="263" spans="1:10" s="34" customFormat="1" ht="15" customHeight="1" x14ac:dyDescent="0.25">
      <c r="A263" s="35"/>
      <c r="B263" s="162"/>
      <c r="C263" s="46"/>
      <c r="D263" s="194" t="s">
        <v>29</v>
      </c>
      <c r="E263" s="195">
        <v>350000</v>
      </c>
      <c r="F263" s="172"/>
      <c r="G263" s="172"/>
      <c r="H263" s="172">
        <v>350000</v>
      </c>
      <c r="I263" s="172">
        <v>350000</v>
      </c>
      <c r="J263" s="55"/>
    </row>
    <row r="264" spans="1:10" s="34" customFormat="1" ht="15" customHeight="1" x14ac:dyDescent="0.25">
      <c r="A264" s="35"/>
      <c r="B264" s="162"/>
      <c r="C264" s="46"/>
      <c r="D264" s="194"/>
      <c r="E264" s="195"/>
      <c r="F264" s="197"/>
      <c r="G264" s="197"/>
      <c r="H264" s="197"/>
      <c r="I264" s="197"/>
      <c r="J264" s="55"/>
    </row>
    <row r="265" spans="1:10" ht="15" customHeight="1" x14ac:dyDescent="0.25">
      <c r="A265" s="198"/>
      <c r="B265" s="28"/>
      <c r="C265" s="199"/>
      <c r="D265" s="94"/>
      <c r="E265" s="50"/>
      <c r="F265" s="167"/>
      <c r="G265" s="167"/>
      <c r="H265" s="167"/>
      <c r="I265" s="167"/>
      <c r="J265" s="200"/>
    </row>
    <row r="266" spans="1:10" ht="15" customHeight="1" x14ac:dyDescent="0.25">
      <c r="A266" s="20"/>
      <c r="B266" s="36" t="s">
        <v>397</v>
      </c>
      <c r="C266" s="62" t="s">
        <v>398</v>
      </c>
      <c r="D266" s="63" t="s">
        <v>106</v>
      </c>
      <c r="E266" s="201">
        <v>1350000</v>
      </c>
      <c r="F266" s="189"/>
      <c r="G266" s="189"/>
      <c r="H266" s="189">
        <v>575000</v>
      </c>
      <c r="I266" s="189">
        <v>575000</v>
      </c>
      <c r="J266" s="41" t="s">
        <v>35</v>
      </c>
    </row>
    <row r="267" spans="1:10" ht="15" customHeight="1" x14ac:dyDescent="0.25">
      <c r="A267" s="20"/>
      <c r="B267" s="36" t="s">
        <v>16</v>
      </c>
      <c r="C267" s="62" t="s">
        <v>399</v>
      </c>
      <c r="D267" s="63" t="s">
        <v>107</v>
      </c>
      <c r="E267" s="201">
        <v>1350000</v>
      </c>
      <c r="F267" s="189"/>
      <c r="G267" s="189"/>
      <c r="H267" s="189">
        <v>575000</v>
      </c>
      <c r="I267" s="189">
        <v>575000</v>
      </c>
      <c r="J267" s="41" t="s">
        <v>39</v>
      </c>
    </row>
    <row r="268" spans="1:10" ht="15" customHeight="1" x14ac:dyDescent="0.25">
      <c r="A268" s="20"/>
      <c r="B268" s="36"/>
      <c r="C268" s="62" t="s">
        <v>400</v>
      </c>
      <c r="D268" s="63" t="s">
        <v>389</v>
      </c>
      <c r="E268" s="201">
        <v>1500000</v>
      </c>
      <c r="F268" s="189"/>
      <c r="G268" s="189"/>
      <c r="H268" s="189">
        <v>650000</v>
      </c>
      <c r="I268" s="189">
        <v>650000</v>
      </c>
      <c r="J268" s="41" t="s">
        <v>41</v>
      </c>
    </row>
    <row r="269" spans="1:10" ht="15" customHeight="1" x14ac:dyDescent="0.25">
      <c r="A269" s="20"/>
      <c r="B269" s="36"/>
      <c r="C269" s="83" t="s">
        <v>401</v>
      </c>
      <c r="D269" s="63" t="s">
        <v>402</v>
      </c>
      <c r="E269" s="202">
        <v>1500000</v>
      </c>
      <c r="F269" s="189"/>
      <c r="G269" s="189"/>
      <c r="H269" s="189">
        <v>650000</v>
      </c>
      <c r="I269" s="189">
        <v>650000</v>
      </c>
      <c r="J269" s="41" t="s">
        <v>25</v>
      </c>
    </row>
    <row r="270" spans="1:10" ht="15" customHeight="1" x14ac:dyDescent="0.25">
      <c r="A270" s="20"/>
      <c r="B270" s="36"/>
      <c r="C270" s="22"/>
      <c r="D270" s="63" t="s">
        <v>403</v>
      </c>
      <c r="E270" s="203">
        <v>1700000</v>
      </c>
      <c r="F270" s="171"/>
      <c r="G270" s="171"/>
      <c r="H270" s="171">
        <v>775000</v>
      </c>
      <c r="I270" s="171">
        <v>775000</v>
      </c>
      <c r="J270" s="41" t="s">
        <v>27</v>
      </c>
    </row>
    <row r="271" spans="1:10" ht="15" customHeight="1" x14ac:dyDescent="0.25">
      <c r="A271" s="20"/>
      <c r="B271" s="36"/>
      <c r="C271" s="22"/>
      <c r="D271" s="63" t="s">
        <v>114</v>
      </c>
      <c r="E271" s="203">
        <v>1900000</v>
      </c>
      <c r="F271" s="171"/>
      <c r="G271" s="171"/>
      <c r="H271" s="171">
        <v>900000</v>
      </c>
      <c r="I271" s="171">
        <v>900000</v>
      </c>
      <c r="J271" s="45" t="s">
        <v>223</v>
      </c>
    </row>
    <row r="272" spans="1:10" ht="15" customHeight="1" x14ac:dyDescent="0.25">
      <c r="A272" s="20"/>
      <c r="B272" s="36"/>
      <c r="C272" s="22"/>
      <c r="D272" s="63" t="s">
        <v>32</v>
      </c>
      <c r="E272" s="203">
        <v>2800000</v>
      </c>
      <c r="F272" s="171"/>
      <c r="G272" s="171"/>
      <c r="H272" s="171">
        <v>1350000</v>
      </c>
      <c r="I272" s="171">
        <v>1350000</v>
      </c>
      <c r="J272" s="190"/>
    </row>
    <row r="273" spans="1:10" ht="15" customHeight="1" x14ac:dyDescent="0.25">
      <c r="A273" s="20"/>
      <c r="B273" s="36"/>
      <c r="C273" s="22"/>
      <c r="D273" s="63" t="s">
        <v>29</v>
      </c>
      <c r="E273" s="204">
        <v>250000</v>
      </c>
      <c r="F273" s="191"/>
      <c r="G273" s="191"/>
      <c r="H273" s="191">
        <v>250000</v>
      </c>
      <c r="I273" s="191">
        <v>250000</v>
      </c>
      <c r="J273" s="45"/>
    </row>
    <row r="274" spans="1:10" ht="15" customHeight="1" x14ac:dyDescent="0.25">
      <c r="A274" s="20"/>
      <c r="B274" s="36"/>
      <c r="C274" s="22"/>
      <c r="D274" s="23"/>
      <c r="E274" s="205"/>
      <c r="F274" s="192"/>
      <c r="G274" s="192"/>
      <c r="H274" s="192"/>
      <c r="I274" s="192"/>
      <c r="J274" s="45"/>
    </row>
    <row r="275" spans="1:10" ht="15" customHeight="1" x14ac:dyDescent="0.25">
      <c r="A275" s="206"/>
      <c r="B275" s="57"/>
      <c r="C275" s="64"/>
      <c r="D275" s="119"/>
      <c r="E275" s="207"/>
      <c r="F275" s="169"/>
      <c r="G275" s="169"/>
      <c r="H275" s="169"/>
      <c r="I275" s="169"/>
      <c r="J275" s="98"/>
    </row>
    <row r="276" spans="1:10" s="215" customFormat="1" ht="15" customHeight="1" x14ac:dyDescent="0.25">
      <c r="A276" s="198"/>
      <c r="B276" s="28" t="s">
        <v>405</v>
      </c>
      <c r="C276" s="211" t="s">
        <v>406</v>
      </c>
      <c r="D276" s="212" t="s">
        <v>14</v>
      </c>
      <c r="E276" s="213">
        <v>999000</v>
      </c>
      <c r="F276" s="214"/>
      <c r="G276" s="214"/>
      <c r="H276" s="214">
        <v>600000</v>
      </c>
      <c r="I276" s="214">
        <v>600000</v>
      </c>
      <c r="J276" s="41" t="s">
        <v>35</v>
      </c>
    </row>
    <row r="277" spans="1:10" s="210" customFormat="1" ht="15" customHeight="1" x14ac:dyDescent="0.25">
      <c r="A277" s="20"/>
      <c r="B277" s="36" t="s">
        <v>16</v>
      </c>
      <c r="C277" s="216" t="s">
        <v>354</v>
      </c>
      <c r="D277" s="118" t="s">
        <v>18</v>
      </c>
      <c r="E277" s="96">
        <v>1099000</v>
      </c>
      <c r="F277" s="40"/>
      <c r="G277" s="40"/>
      <c r="H277" s="40">
        <v>675000</v>
      </c>
      <c r="I277" s="40">
        <v>675000</v>
      </c>
      <c r="J277" s="41" t="s">
        <v>39</v>
      </c>
    </row>
    <row r="278" spans="1:10" s="210" customFormat="1" ht="15" customHeight="1" x14ac:dyDescent="0.25">
      <c r="A278" s="20"/>
      <c r="B278" s="36"/>
      <c r="C278" s="22"/>
      <c r="D278" s="118" t="s">
        <v>407</v>
      </c>
      <c r="E278" s="96">
        <v>1299000</v>
      </c>
      <c r="F278" s="40"/>
      <c r="G278" s="40"/>
      <c r="H278" s="40">
        <v>825000</v>
      </c>
      <c r="I278" s="40">
        <v>825000</v>
      </c>
      <c r="J278" s="41" t="s">
        <v>41</v>
      </c>
    </row>
    <row r="279" spans="1:10" s="210" customFormat="1" ht="15" customHeight="1" x14ac:dyDescent="0.25">
      <c r="A279" s="20"/>
      <c r="B279" s="36"/>
      <c r="C279" s="22"/>
      <c r="D279" s="20" t="s">
        <v>149</v>
      </c>
      <c r="E279" s="24">
        <v>1499000</v>
      </c>
      <c r="F279" s="168"/>
      <c r="G279" s="168"/>
      <c r="H279" s="168">
        <v>1075000</v>
      </c>
      <c r="I279" s="168">
        <v>1075000</v>
      </c>
      <c r="J279" s="41" t="s">
        <v>25</v>
      </c>
    </row>
    <row r="280" spans="1:10" s="210" customFormat="1" ht="15" customHeight="1" x14ac:dyDescent="0.25">
      <c r="A280" s="20"/>
      <c r="B280" s="36"/>
      <c r="C280" s="22"/>
      <c r="D280" s="20"/>
      <c r="E280" s="24"/>
      <c r="F280" s="168"/>
      <c r="G280" s="168"/>
      <c r="H280" s="168"/>
      <c r="I280" s="168"/>
      <c r="J280" s="41" t="s">
        <v>27</v>
      </c>
    </row>
    <row r="281" spans="1:10" s="210" customFormat="1" ht="15" customHeight="1" x14ac:dyDescent="0.25">
      <c r="A281" s="20"/>
      <c r="B281" s="36"/>
      <c r="C281" s="22"/>
      <c r="D281" s="20"/>
      <c r="E281" s="24"/>
      <c r="F281" s="168"/>
      <c r="G281" s="168"/>
      <c r="H281" s="168"/>
      <c r="I281" s="168"/>
      <c r="J281" s="45" t="s">
        <v>223</v>
      </c>
    </row>
    <row r="282" spans="1:10" s="210" customFormat="1" ht="15" customHeight="1" x14ac:dyDescent="0.25">
      <c r="A282" s="206"/>
      <c r="B282" s="57"/>
      <c r="C282" s="64"/>
      <c r="D282" s="206"/>
      <c r="E282" s="120"/>
      <c r="F282" s="169"/>
      <c r="G282" s="169"/>
      <c r="H282" s="169"/>
      <c r="I282" s="169"/>
      <c r="J282" s="98"/>
    </row>
    <row r="283" spans="1:10" x14ac:dyDescent="0.25">
      <c r="A283" s="27"/>
      <c r="B283" s="78"/>
      <c r="C283" s="29"/>
      <c r="D283" s="27"/>
      <c r="E283" s="31"/>
      <c r="F283" s="32"/>
      <c r="G283" s="32"/>
      <c r="H283" s="32"/>
      <c r="I283" s="32"/>
      <c r="J283" s="200"/>
    </row>
    <row r="284" spans="1:10" s="177" customFormat="1" ht="19.5" customHeight="1" x14ac:dyDescent="0.2">
      <c r="A284" s="156"/>
      <c r="B284" s="217" t="s">
        <v>568</v>
      </c>
      <c r="C284" s="218" t="s">
        <v>567</v>
      </c>
      <c r="D284" s="219" t="s">
        <v>271</v>
      </c>
      <c r="E284" s="220">
        <v>1100000</v>
      </c>
      <c r="F284" s="220"/>
      <c r="G284" s="220"/>
      <c r="H284" s="220">
        <v>625000</v>
      </c>
      <c r="I284" s="220">
        <v>625000</v>
      </c>
      <c r="J284" s="41" t="s">
        <v>35</v>
      </c>
    </row>
    <row r="285" spans="1:10" s="177" customFormat="1" x14ac:dyDescent="0.25">
      <c r="A285" s="153"/>
      <c r="B285" s="162" t="s">
        <v>16</v>
      </c>
      <c r="C285" s="221"/>
      <c r="D285" s="222" t="s">
        <v>272</v>
      </c>
      <c r="E285" s="220">
        <v>1750000</v>
      </c>
      <c r="F285" s="220"/>
      <c r="G285" s="220"/>
      <c r="H285" s="220">
        <v>1150000</v>
      </c>
      <c r="I285" s="220">
        <v>1150000</v>
      </c>
      <c r="J285" s="41" t="s">
        <v>39</v>
      </c>
    </row>
    <row r="286" spans="1:10" s="177" customFormat="1" x14ac:dyDescent="0.2">
      <c r="A286" s="153"/>
      <c r="B286" s="217"/>
      <c r="C286" s="221"/>
      <c r="D286" s="219" t="s">
        <v>273</v>
      </c>
      <c r="E286" s="220">
        <v>2250000</v>
      </c>
      <c r="F286" s="220"/>
      <c r="G286" s="220"/>
      <c r="H286" s="220">
        <v>1250000</v>
      </c>
      <c r="I286" s="220">
        <v>1250000</v>
      </c>
      <c r="J286" s="41" t="s">
        <v>41</v>
      </c>
    </row>
    <row r="287" spans="1:10" s="177" customFormat="1" x14ac:dyDescent="0.2">
      <c r="A287" s="153"/>
      <c r="B287" s="217"/>
      <c r="C287" s="221"/>
      <c r="D287" s="222" t="s">
        <v>274</v>
      </c>
      <c r="E287" s="220">
        <v>3250000</v>
      </c>
      <c r="F287" s="220"/>
      <c r="G287" s="220"/>
      <c r="H287" s="220">
        <v>2250000</v>
      </c>
      <c r="I287" s="220">
        <v>2250000</v>
      </c>
      <c r="J287" s="41" t="s">
        <v>25</v>
      </c>
    </row>
    <row r="288" spans="1:10" s="177" customFormat="1" x14ac:dyDescent="0.2">
      <c r="A288" s="153"/>
      <c r="B288" s="217"/>
      <c r="C288" s="221"/>
      <c r="E288" s="180"/>
      <c r="F288" s="180"/>
      <c r="G288" s="179"/>
      <c r="H288" s="180"/>
      <c r="I288" s="180"/>
      <c r="J288" s="41" t="s">
        <v>27</v>
      </c>
    </row>
    <row r="289" spans="1:10" s="177" customFormat="1" x14ac:dyDescent="0.2">
      <c r="A289" s="153"/>
      <c r="B289" s="217"/>
      <c r="C289" s="223"/>
      <c r="D289" s="222"/>
      <c r="E289" s="220"/>
      <c r="F289" s="220"/>
      <c r="G289" s="179"/>
      <c r="H289" s="180"/>
      <c r="I289" s="180"/>
      <c r="J289" s="45" t="s">
        <v>223</v>
      </c>
    </row>
    <row r="290" spans="1:10" s="177" customFormat="1" x14ac:dyDescent="0.2">
      <c r="A290" s="154"/>
      <c r="B290" s="224"/>
      <c r="C290" s="225"/>
      <c r="D290" s="226"/>
      <c r="E290" s="227"/>
      <c r="F290" s="227"/>
      <c r="G290" s="157"/>
      <c r="H290" s="155"/>
      <c r="I290" s="155"/>
      <c r="J290" s="155"/>
    </row>
    <row r="291" spans="1:10" s="141" customFormat="1" ht="15" customHeight="1" x14ac:dyDescent="0.25">
      <c r="A291" s="418"/>
      <c r="B291" s="1038" t="s">
        <v>2838</v>
      </c>
      <c r="C291" s="160" t="s">
        <v>2839</v>
      </c>
      <c r="D291" s="416" t="s">
        <v>14</v>
      </c>
      <c r="E291" s="861">
        <v>1188000</v>
      </c>
      <c r="F291" s="82"/>
      <c r="G291" s="82"/>
      <c r="H291" s="86">
        <v>653400</v>
      </c>
      <c r="I291" s="86">
        <v>653400</v>
      </c>
      <c r="J291" s="556" t="s">
        <v>1663</v>
      </c>
    </row>
    <row r="292" spans="1:10" s="141" customFormat="1" ht="15" customHeight="1" x14ac:dyDescent="0.25">
      <c r="A292" s="418"/>
      <c r="B292" s="1038" t="s">
        <v>16</v>
      </c>
      <c r="C292" s="160" t="s">
        <v>2840</v>
      </c>
      <c r="D292" s="258" t="s">
        <v>18</v>
      </c>
      <c r="E292" s="861">
        <v>1288000</v>
      </c>
      <c r="F292" s="82"/>
      <c r="G292" s="82"/>
      <c r="H292" s="86">
        <v>708400</v>
      </c>
      <c r="I292" s="86">
        <v>708400</v>
      </c>
      <c r="J292" s="556" t="s">
        <v>736</v>
      </c>
    </row>
    <row r="293" spans="1:10" s="141" customFormat="1" ht="15" customHeight="1" x14ac:dyDescent="0.25">
      <c r="A293" s="418"/>
      <c r="B293" s="1038"/>
      <c r="C293" s="160" t="s">
        <v>2841</v>
      </c>
      <c r="D293" s="258"/>
      <c r="E293" s="861"/>
      <c r="F293" s="82"/>
      <c r="G293" s="82"/>
      <c r="H293" s="86"/>
      <c r="I293" s="86"/>
      <c r="J293" s="556" t="s">
        <v>738</v>
      </c>
    </row>
    <row r="294" spans="1:10" s="141" customFormat="1" ht="15" customHeight="1" x14ac:dyDescent="0.25">
      <c r="A294" s="418"/>
      <c r="B294" s="1038"/>
      <c r="C294" s="1"/>
      <c r="D294" s="258"/>
      <c r="E294" s="861"/>
      <c r="F294" s="82"/>
      <c r="G294" s="82"/>
      <c r="H294" s="86"/>
      <c r="I294" s="86"/>
      <c r="J294" s="556" t="s">
        <v>1638</v>
      </c>
    </row>
    <row r="295" spans="1:10" s="141" customFormat="1" ht="15" customHeight="1" x14ac:dyDescent="0.25">
      <c r="A295" s="418"/>
      <c r="B295" s="1038"/>
      <c r="C295" s="160" t="s">
        <v>2842</v>
      </c>
      <c r="D295" s="258"/>
      <c r="E295" s="861"/>
      <c r="F295" s="82"/>
      <c r="G295" s="82"/>
      <c r="H295" s="86"/>
      <c r="I295" s="86"/>
      <c r="J295" s="556" t="s">
        <v>1639</v>
      </c>
    </row>
    <row r="296" spans="1:10" s="141" customFormat="1" ht="15" customHeight="1" x14ac:dyDescent="0.25">
      <c r="A296" s="418"/>
      <c r="B296" s="1038"/>
      <c r="C296" s="1"/>
      <c r="D296" s="258"/>
      <c r="E296" s="861"/>
      <c r="F296" s="82"/>
      <c r="G296" s="82"/>
      <c r="H296" s="86"/>
      <c r="I296" s="86"/>
      <c r="J296" s="730" t="s">
        <v>1668</v>
      </c>
    </row>
    <row r="297" spans="1:10" s="141" customFormat="1" ht="15" customHeight="1" x14ac:dyDescent="0.25">
      <c r="A297" s="424"/>
      <c r="B297" s="1056"/>
      <c r="C297" s="58"/>
      <c r="D297" s="1058"/>
      <c r="E297" s="1029"/>
      <c r="F297" s="77"/>
      <c r="G297" s="77"/>
      <c r="H297" s="284"/>
      <c r="I297" s="284"/>
      <c r="J297" s="823" t="s">
        <v>1669</v>
      </c>
    </row>
    <row r="298" spans="1:10" s="141" customFormat="1" ht="15" customHeight="1" x14ac:dyDescent="0.25">
      <c r="A298" s="418"/>
      <c r="B298" s="1038" t="s">
        <v>2843</v>
      </c>
      <c r="C298" s="950" t="s">
        <v>2844</v>
      </c>
      <c r="D298" s="416" t="s">
        <v>14</v>
      </c>
      <c r="E298" s="861">
        <v>1000000</v>
      </c>
      <c r="F298" s="82"/>
      <c r="G298" s="82"/>
      <c r="H298" s="86">
        <v>540000</v>
      </c>
      <c r="I298" s="86">
        <v>540000</v>
      </c>
      <c r="J298" s="556" t="s">
        <v>1663</v>
      </c>
    </row>
    <row r="299" spans="1:10" s="141" customFormat="1" ht="15" customHeight="1" x14ac:dyDescent="0.25">
      <c r="A299" s="418"/>
      <c r="B299" s="1038" t="s">
        <v>16</v>
      </c>
      <c r="C299" s="439" t="s">
        <v>2845</v>
      </c>
      <c r="D299" s="416" t="s">
        <v>2846</v>
      </c>
      <c r="E299" s="861">
        <v>1100000</v>
      </c>
      <c r="F299" s="82"/>
      <c r="G299" s="82"/>
      <c r="H299" s="86">
        <v>590000</v>
      </c>
      <c r="I299" s="86">
        <v>590000</v>
      </c>
      <c r="J299" s="556" t="s">
        <v>736</v>
      </c>
    </row>
    <row r="300" spans="1:10" s="141" customFormat="1" ht="15" customHeight="1" x14ac:dyDescent="0.25">
      <c r="A300" s="418"/>
      <c r="B300" s="1038"/>
      <c r="C300" s="160" t="s">
        <v>2847</v>
      </c>
      <c r="D300" s="258" t="s">
        <v>18</v>
      </c>
      <c r="E300" s="861">
        <v>1250000</v>
      </c>
      <c r="F300" s="82"/>
      <c r="G300" s="82"/>
      <c r="H300" s="86">
        <v>690000</v>
      </c>
      <c r="I300" s="86">
        <v>690000</v>
      </c>
      <c r="J300" s="556" t="s">
        <v>738</v>
      </c>
    </row>
    <row r="301" spans="1:10" s="141" customFormat="1" ht="15" customHeight="1" x14ac:dyDescent="0.25">
      <c r="A301" s="418"/>
      <c r="B301" s="1038"/>
      <c r="C301" s="75" t="s">
        <v>2848</v>
      </c>
      <c r="D301" s="595" t="s">
        <v>32</v>
      </c>
      <c r="E301" s="861">
        <v>1750000</v>
      </c>
      <c r="F301" s="82"/>
      <c r="G301" s="82"/>
      <c r="H301" s="86">
        <v>1216000</v>
      </c>
      <c r="I301" s="86">
        <v>1216000</v>
      </c>
      <c r="J301" s="556" t="s">
        <v>1638</v>
      </c>
    </row>
    <row r="302" spans="1:10" s="141" customFormat="1" ht="15" customHeight="1" x14ac:dyDescent="0.25">
      <c r="A302" s="418"/>
      <c r="B302" s="1038"/>
      <c r="C302" s="1"/>
      <c r="D302" s="258"/>
      <c r="E302" s="861"/>
      <c r="F302" s="82"/>
      <c r="G302" s="82"/>
      <c r="H302" s="86"/>
      <c r="I302" s="86"/>
      <c r="J302" s="556" t="s">
        <v>1639</v>
      </c>
    </row>
    <row r="303" spans="1:10" s="141" customFormat="1" ht="15" customHeight="1" x14ac:dyDescent="0.25">
      <c r="A303" s="418"/>
      <c r="B303" s="1038"/>
      <c r="C303" s="160" t="s">
        <v>2849</v>
      </c>
      <c r="D303" s="258"/>
      <c r="E303" s="861"/>
      <c r="F303" s="82"/>
      <c r="G303" s="82"/>
      <c r="H303" s="86"/>
      <c r="I303" s="86"/>
      <c r="J303" s="632" t="s">
        <v>2850</v>
      </c>
    </row>
    <row r="304" spans="1:10" s="141" customFormat="1" ht="15" customHeight="1" x14ac:dyDescent="0.25">
      <c r="A304" s="418"/>
      <c r="B304" s="1038"/>
      <c r="C304" s="1"/>
      <c r="D304" s="258"/>
      <c r="E304" s="861"/>
      <c r="F304" s="82"/>
      <c r="G304" s="82"/>
      <c r="H304" s="86"/>
      <c r="I304" s="86"/>
      <c r="J304" s="730" t="s">
        <v>1668</v>
      </c>
    </row>
    <row r="305" spans="1:10" s="141" customFormat="1" ht="15" customHeight="1" x14ac:dyDescent="0.25">
      <c r="A305" s="418"/>
      <c r="B305" s="1038"/>
      <c r="C305" s="1"/>
      <c r="D305" s="258"/>
      <c r="E305" s="861"/>
      <c r="F305" s="82"/>
      <c r="G305" s="82"/>
      <c r="H305" s="86"/>
      <c r="I305" s="86"/>
      <c r="J305" s="421" t="s">
        <v>1669</v>
      </c>
    </row>
    <row r="306" spans="1:10" ht="15" customHeight="1" x14ac:dyDescent="0.2">
      <c r="A306" s="66"/>
      <c r="B306" s="67" t="s">
        <v>408</v>
      </c>
      <c r="C306" s="187"/>
      <c r="D306" s="187"/>
      <c r="E306" s="70"/>
      <c r="F306" s="71"/>
      <c r="G306" s="71"/>
      <c r="H306" s="71"/>
      <c r="I306" s="71"/>
      <c r="J306" s="228"/>
    </row>
    <row r="307" spans="1:10" ht="15" customHeight="1" x14ac:dyDescent="0.25">
      <c r="A307" s="27"/>
      <c r="B307" s="78"/>
      <c r="C307" s="30"/>
      <c r="D307" s="30"/>
      <c r="E307" s="31"/>
      <c r="F307" s="32"/>
      <c r="G307" s="32"/>
      <c r="H307" s="32"/>
      <c r="I307" s="32"/>
      <c r="J307" s="85"/>
    </row>
    <row r="308" spans="1:10" ht="15" customHeight="1" x14ac:dyDescent="0.25">
      <c r="A308" s="38"/>
      <c r="B308" s="36" t="s">
        <v>409</v>
      </c>
      <c r="C308" s="37" t="s">
        <v>410</v>
      </c>
      <c r="D308" s="38" t="s">
        <v>411</v>
      </c>
      <c r="E308" s="39">
        <v>1040600</v>
      </c>
      <c r="F308" s="82"/>
      <c r="G308" s="82"/>
      <c r="H308" s="82">
        <f>595000*21%+595000</f>
        <v>719950</v>
      </c>
      <c r="I308" s="82"/>
      <c r="J308" s="41" t="s">
        <v>35</v>
      </c>
    </row>
    <row r="309" spans="1:10" ht="15" customHeight="1" x14ac:dyDescent="0.25">
      <c r="A309" s="35"/>
      <c r="B309" s="36" t="s">
        <v>66</v>
      </c>
      <c r="C309" s="37" t="s">
        <v>412</v>
      </c>
      <c r="D309" s="38" t="s">
        <v>378</v>
      </c>
      <c r="E309" s="73"/>
      <c r="F309" s="82"/>
      <c r="G309" s="82"/>
      <c r="H309" s="82"/>
      <c r="I309" s="82"/>
      <c r="J309" s="41" t="s">
        <v>39</v>
      </c>
    </row>
    <row r="310" spans="1:10" ht="15" customHeight="1" x14ac:dyDescent="0.2">
      <c r="A310" s="35"/>
      <c r="B310" s="229"/>
      <c r="C310" s="37" t="s">
        <v>413</v>
      </c>
      <c r="D310" s="38" t="s">
        <v>414</v>
      </c>
      <c r="E310" s="39"/>
      <c r="F310" s="82"/>
      <c r="G310" s="82"/>
      <c r="H310" s="82"/>
      <c r="I310" s="82"/>
      <c r="J310" s="41" t="s">
        <v>41</v>
      </c>
    </row>
    <row r="311" spans="1:10" ht="15" customHeight="1" x14ac:dyDescent="0.25">
      <c r="A311" s="35"/>
      <c r="B311" s="162"/>
      <c r="C311" s="37" t="s">
        <v>415</v>
      </c>
      <c r="D311" s="46"/>
      <c r="E311" s="39"/>
      <c r="F311" s="82"/>
      <c r="G311" s="82"/>
      <c r="H311" s="82"/>
      <c r="I311" s="82"/>
      <c r="J311" s="41" t="s">
        <v>25</v>
      </c>
    </row>
    <row r="312" spans="1:10" ht="15" customHeight="1" x14ac:dyDescent="0.25">
      <c r="A312" s="35"/>
      <c r="B312" s="162"/>
      <c r="C312" s="1" t="s">
        <v>416</v>
      </c>
      <c r="D312" s="46"/>
      <c r="E312" s="39"/>
      <c r="F312" s="82"/>
      <c r="G312" s="82"/>
      <c r="H312" s="82"/>
      <c r="I312" s="82"/>
      <c r="J312" s="41" t="s">
        <v>27</v>
      </c>
    </row>
    <row r="313" spans="1:10" ht="15" customHeight="1" x14ac:dyDescent="0.25">
      <c r="A313" s="35"/>
      <c r="B313" s="162"/>
      <c r="C313" s="1" t="s">
        <v>417</v>
      </c>
      <c r="D313" s="46"/>
      <c r="E313" s="39"/>
      <c r="F313" s="82"/>
      <c r="G313" s="82"/>
      <c r="H313" s="82"/>
      <c r="I313" s="82"/>
      <c r="J313" s="45" t="s">
        <v>223</v>
      </c>
    </row>
    <row r="314" spans="1:10" ht="15" customHeight="1" x14ac:dyDescent="0.25">
      <c r="A314" s="35"/>
      <c r="B314" s="162"/>
      <c r="C314" s="1"/>
      <c r="D314" s="46"/>
      <c r="E314" s="39"/>
      <c r="F314" s="82"/>
      <c r="G314" s="82"/>
      <c r="H314" s="82"/>
      <c r="I314" s="82"/>
      <c r="J314" s="45"/>
    </row>
    <row r="315" spans="1:10" ht="15" customHeight="1" x14ac:dyDescent="0.25">
      <c r="A315" s="27"/>
      <c r="B315" s="78"/>
      <c r="C315" s="29"/>
      <c r="D315" s="30"/>
      <c r="E315" s="31"/>
      <c r="F315" s="32"/>
      <c r="G315" s="32"/>
      <c r="H315" s="32"/>
      <c r="I315" s="32"/>
      <c r="J315" s="231"/>
    </row>
    <row r="316" spans="1:10" ht="15" customHeight="1" x14ac:dyDescent="0.25">
      <c r="A316" s="35"/>
      <c r="B316" s="162" t="s">
        <v>418</v>
      </c>
      <c r="C316" s="87" t="s">
        <v>419</v>
      </c>
      <c r="D316" s="118" t="s">
        <v>18</v>
      </c>
      <c r="E316" s="230">
        <v>1508386</v>
      </c>
      <c r="F316" s="40">
        <v>586500</v>
      </c>
      <c r="G316" s="40">
        <v>586500</v>
      </c>
      <c r="H316" s="40">
        <v>546500</v>
      </c>
      <c r="I316" s="40">
        <v>546500</v>
      </c>
      <c r="J316" s="41" t="s">
        <v>35</v>
      </c>
    </row>
    <row r="317" spans="1:10" ht="15" customHeight="1" x14ac:dyDescent="0.25">
      <c r="A317" s="35"/>
      <c r="B317" s="162" t="s">
        <v>66</v>
      </c>
      <c r="C317" s="87" t="s">
        <v>420</v>
      </c>
      <c r="D317" s="118" t="s">
        <v>421</v>
      </c>
      <c r="E317" s="96">
        <v>1598888</v>
      </c>
      <c r="F317" s="40">
        <v>636500</v>
      </c>
      <c r="G317" s="40">
        <v>636500</v>
      </c>
      <c r="H317" s="40">
        <v>596500</v>
      </c>
      <c r="I317" s="40">
        <v>596500</v>
      </c>
      <c r="J317" s="41" t="s">
        <v>39</v>
      </c>
    </row>
    <row r="318" spans="1:10" ht="15" customHeight="1" x14ac:dyDescent="0.25">
      <c r="A318" s="35"/>
      <c r="B318" s="162"/>
      <c r="C318" s="87" t="s">
        <v>422</v>
      </c>
      <c r="D318" s="118" t="s">
        <v>179</v>
      </c>
      <c r="E318" s="96">
        <v>1790755</v>
      </c>
      <c r="F318" s="40">
        <v>736500</v>
      </c>
      <c r="G318" s="40">
        <v>736500</v>
      </c>
      <c r="H318" s="40">
        <v>696500</v>
      </c>
      <c r="I318" s="40">
        <v>696500</v>
      </c>
      <c r="J318" s="41" t="s">
        <v>41</v>
      </c>
    </row>
    <row r="319" spans="1:10" ht="15" customHeight="1" x14ac:dyDescent="0.25">
      <c r="A319" s="35"/>
      <c r="B319" s="162"/>
      <c r="C319" s="83" t="s">
        <v>423</v>
      </c>
      <c r="D319" s="118" t="s">
        <v>424</v>
      </c>
      <c r="E319" s="96">
        <v>2371875</v>
      </c>
      <c r="F319" s="40">
        <v>886500</v>
      </c>
      <c r="G319" s="40">
        <v>886500</v>
      </c>
      <c r="H319" s="40">
        <v>846500</v>
      </c>
      <c r="I319" s="40">
        <v>846500</v>
      </c>
      <c r="J319" s="41" t="s">
        <v>25</v>
      </c>
    </row>
    <row r="320" spans="1:10" ht="15" customHeight="1" x14ac:dyDescent="0.25">
      <c r="A320" s="35"/>
      <c r="B320" s="162"/>
      <c r="C320" s="1"/>
      <c r="D320" s="118" t="s">
        <v>425</v>
      </c>
      <c r="E320" s="96">
        <v>3531370</v>
      </c>
      <c r="F320" s="40">
        <v>1696500</v>
      </c>
      <c r="G320" s="40">
        <v>1696500</v>
      </c>
      <c r="H320" s="40">
        <v>1646500</v>
      </c>
      <c r="I320" s="40">
        <v>1646500</v>
      </c>
      <c r="J320" s="41" t="s">
        <v>27</v>
      </c>
    </row>
    <row r="321" spans="1:10" ht="15" customHeight="1" x14ac:dyDescent="0.25">
      <c r="A321" s="35"/>
      <c r="B321" s="162"/>
      <c r="C321" s="1"/>
      <c r="D321" s="46"/>
      <c r="E321" s="39"/>
      <c r="F321" s="82"/>
      <c r="G321" s="82"/>
      <c r="H321" s="82"/>
      <c r="I321" s="82"/>
      <c r="J321" s="98" t="s">
        <v>223</v>
      </c>
    </row>
    <row r="322" spans="1:10" s="233" customFormat="1" ht="15" customHeight="1" x14ac:dyDescent="0.25">
      <c r="A322" s="27"/>
      <c r="B322" s="78" t="s">
        <v>426</v>
      </c>
      <c r="C322" s="232" t="s">
        <v>427</v>
      </c>
      <c r="D322" s="27" t="s">
        <v>14</v>
      </c>
      <c r="E322" s="31">
        <v>907500</v>
      </c>
      <c r="F322" s="32"/>
      <c r="G322" s="32"/>
      <c r="H322" s="32">
        <v>420000</v>
      </c>
      <c r="I322" s="32">
        <v>420000</v>
      </c>
      <c r="J322" s="41" t="s">
        <v>35</v>
      </c>
    </row>
    <row r="323" spans="1:10" ht="15" customHeight="1" x14ac:dyDescent="0.25">
      <c r="A323" s="35"/>
      <c r="B323" s="162" t="s">
        <v>66</v>
      </c>
      <c r="C323" s="160" t="s">
        <v>428</v>
      </c>
      <c r="D323" s="35" t="s">
        <v>18</v>
      </c>
      <c r="E323" s="39">
        <v>1089000</v>
      </c>
      <c r="F323" s="82"/>
      <c r="G323" s="82"/>
      <c r="H323" s="82">
        <v>490000</v>
      </c>
      <c r="I323" s="82">
        <v>490000</v>
      </c>
      <c r="J323" s="41" t="s">
        <v>39</v>
      </c>
    </row>
    <row r="324" spans="1:10" ht="15" customHeight="1" x14ac:dyDescent="0.25">
      <c r="A324" s="35"/>
      <c r="B324" s="162"/>
      <c r="C324" s="1"/>
      <c r="D324" s="35" t="s">
        <v>149</v>
      </c>
      <c r="E324" s="39">
        <v>1997000</v>
      </c>
      <c r="F324" s="82"/>
      <c r="G324" s="82"/>
      <c r="H324" s="82">
        <v>750000</v>
      </c>
      <c r="I324" s="82">
        <v>750000</v>
      </c>
      <c r="J324" s="41" t="s">
        <v>41</v>
      </c>
    </row>
    <row r="325" spans="1:10" ht="15" customHeight="1" x14ac:dyDescent="0.25">
      <c r="A325" s="35"/>
      <c r="B325" s="162"/>
      <c r="C325" s="1"/>
      <c r="D325" s="35"/>
      <c r="E325" s="39"/>
      <c r="F325" s="82"/>
      <c r="G325" s="82"/>
      <c r="H325" s="82"/>
      <c r="I325" s="82"/>
      <c r="J325" s="41" t="s">
        <v>25</v>
      </c>
    </row>
    <row r="326" spans="1:10" ht="15" customHeight="1" x14ac:dyDescent="0.25">
      <c r="A326" s="35"/>
      <c r="B326" s="162"/>
      <c r="C326" s="1"/>
      <c r="D326" s="35"/>
      <c r="E326" s="39"/>
      <c r="F326" s="82"/>
      <c r="G326" s="82"/>
      <c r="H326" s="82"/>
      <c r="I326" s="82"/>
      <c r="J326" s="41" t="s">
        <v>27</v>
      </c>
    </row>
    <row r="327" spans="1:10" ht="15" customHeight="1" x14ac:dyDescent="0.25">
      <c r="A327" s="35"/>
      <c r="B327" s="162"/>
      <c r="C327" s="1"/>
      <c r="D327" s="35"/>
      <c r="E327" s="39"/>
      <c r="F327" s="82"/>
      <c r="G327" s="82"/>
      <c r="H327" s="82"/>
      <c r="I327" s="82"/>
      <c r="J327" s="45" t="s">
        <v>223</v>
      </c>
    </row>
    <row r="328" spans="1:10" ht="15" customHeight="1" x14ac:dyDescent="0.25">
      <c r="A328" s="56"/>
      <c r="B328" s="164"/>
      <c r="C328" s="58"/>
      <c r="D328" s="76"/>
      <c r="E328" s="65"/>
      <c r="F328" s="77"/>
      <c r="G328" s="77"/>
      <c r="H328" s="77"/>
      <c r="I328" s="77"/>
      <c r="J328" s="234"/>
    </row>
    <row r="329" spans="1:10" ht="15" customHeight="1" x14ac:dyDescent="0.2">
      <c r="A329" s="66"/>
      <c r="B329" s="67" t="s">
        <v>429</v>
      </c>
      <c r="C329" s="68"/>
      <c r="D329" s="187"/>
      <c r="E329" s="70"/>
      <c r="F329" s="71"/>
      <c r="G329" s="71"/>
      <c r="H329" s="71"/>
      <c r="I329" s="71"/>
      <c r="J329" s="228"/>
    </row>
    <row r="330" spans="1:10" s="141" customFormat="1" ht="15" customHeight="1" x14ac:dyDescent="0.25">
      <c r="A330" s="418"/>
      <c r="B330" s="837" t="s">
        <v>430</v>
      </c>
      <c r="C330" s="418" t="s">
        <v>2853</v>
      </c>
      <c r="D330" s="416" t="s">
        <v>14</v>
      </c>
      <c r="E330" s="1032">
        <v>837890</v>
      </c>
      <c r="F330" s="82"/>
      <c r="G330" s="82"/>
      <c r="H330" s="82">
        <v>438000</v>
      </c>
      <c r="I330" s="82">
        <v>438000</v>
      </c>
      <c r="J330" s="556" t="s">
        <v>1197</v>
      </c>
    </row>
    <row r="331" spans="1:10" s="141" customFormat="1" ht="15" customHeight="1" x14ac:dyDescent="0.25">
      <c r="A331" s="418"/>
      <c r="B331" s="837" t="s">
        <v>116</v>
      </c>
      <c r="C331" s="418" t="s">
        <v>2854</v>
      </c>
      <c r="D331" s="416" t="s">
        <v>149</v>
      </c>
      <c r="E331" s="1032">
        <v>1231075</v>
      </c>
      <c r="F331" s="82"/>
      <c r="G331" s="82"/>
      <c r="H331" s="82">
        <v>758000</v>
      </c>
      <c r="I331" s="82">
        <v>758000</v>
      </c>
      <c r="J331" s="556" t="s">
        <v>1200</v>
      </c>
    </row>
    <row r="332" spans="1:10" s="141" customFormat="1" ht="15" customHeight="1" x14ac:dyDescent="0.25">
      <c r="A332" s="418"/>
      <c r="B332" s="837"/>
      <c r="C332" s="75" t="s">
        <v>2855</v>
      </c>
      <c r="D332" s="418"/>
      <c r="E332" s="1032"/>
      <c r="F332" s="82"/>
      <c r="G332" s="82"/>
      <c r="H332" s="82"/>
      <c r="I332" s="82"/>
      <c r="J332" s="556" t="s">
        <v>1202</v>
      </c>
    </row>
    <row r="333" spans="1:10" s="141" customFormat="1" ht="15" customHeight="1" x14ac:dyDescent="0.25">
      <c r="A333" s="418"/>
      <c r="B333" s="837"/>
      <c r="C333" s="75" t="s">
        <v>193</v>
      </c>
      <c r="D333" s="418"/>
      <c r="E333" s="1032"/>
      <c r="F333" s="82"/>
      <c r="G333" s="82"/>
      <c r="H333" s="82"/>
      <c r="I333" s="82"/>
      <c r="J333" s="556" t="s">
        <v>1741</v>
      </c>
    </row>
    <row r="334" spans="1:10" s="141" customFormat="1" ht="15" customHeight="1" x14ac:dyDescent="0.25">
      <c r="A334" s="418"/>
      <c r="B334" s="837"/>
      <c r="C334" s="418"/>
      <c r="D334" s="418"/>
      <c r="E334" s="1032"/>
      <c r="F334" s="82"/>
      <c r="G334" s="82"/>
      <c r="H334" s="82"/>
      <c r="I334" s="82"/>
      <c r="J334" s="556" t="s">
        <v>1385</v>
      </c>
    </row>
    <row r="335" spans="1:10" s="141" customFormat="1" ht="15" customHeight="1" x14ac:dyDescent="0.25">
      <c r="A335" s="418"/>
      <c r="B335" s="837"/>
      <c r="C335" s="418"/>
      <c r="D335" s="418"/>
      <c r="E335" s="1032"/>
      <c r="F335" s="82"/>
      <c r="G335" s="82"/>
      <c r="H335" s="82"/>
      <c r="I335" s="82"/>
      <c r="J335" s="556" t="s">
        <v>1743</v>
      </c>
    </row>
    <row r="336" spans="1:10" s="141" customFormat="1" ht="15" customHeight="1" x14ac:dyDescent="0.25">
      <c r="A336" s="418"/>
      <c r="B336" s="837"/>
      <c r="C336" s="418"/>
      <c r="D336" s="418"/>
      <c r="E336" s="1032"/>
      <c r="F336" s="82"/>
      <c r="G336" s="82"/>
      <c r="H336" s="82"/>
      <c r="I336" s="82"/>
      <c r="J336" s="556" t="s">
        <v>1688</v>
      </c>
    </row>
    <row r="337" spans="1:10" s="141" customFormat="1" ht="15" customHeight="1" x14ac:dyDescent="0.25">
      <c r="A337" s="418"/>
      <c r="B337" s="837"/>
      <c r="C337" s="418"/>
      <c r="D337" s="418"/>
      <c r="E337" s="1032"/>
      <c r="F337" s="82"/>
      <c r="G337" s="82"/>
      <c r="H337" s="82"/>
      <c r="I337" s="82"/>
      <c r="J337" s="730" t="s">
        <v>2856</v>
      </c>
    </row>
    <row r="338" spans="1:10" s="141" customFormat="1" ht="15" customHeight="1" x14ac:dyDescent="0.25">
      <c r="A338" s="418"/>
      <c r="B338" s="837"/>
      <c r="C338" s="418"/>
      <c r="D338" s="418"/>
      <c r="E338" s="1032"/>
      <c r="F338" s="82"/>
      <c r="G338" s="82"/>
      <c r="H338" s="82"/>
      <c r="I338" s="82"/>
      <c r="J338" s="735" t="s">
        <v>1579</v>
      </c>
    </row>
    <row r="339" spans="1:10" ht="15" customHeight="1" x14ac:dyDescent="0.25">
      <c r="A339" s="56"/>
      <c r="B339" s="57"/>
      <c r="C339" s="76"/>
      <c r="D339" s="76"/>
      <c r="E339" s="65"/>
      <c r="F339" s="77"/>
      <c r="G339" s="77"/>
      <c r="H339" s="77"/>
      <c r="I339" s="77"/>
      <c r="J339" s="48"/>
    </row>
    <row r="340" spans="1:10" s="233" customFormat="1" x14ac:dyDescent="0.25">
      <c r="A340" s="27"/>
      <c r="B340" s="78" t="s">
        <v>431</v>
      </c>
      <c r="C340" s="232" t="s">
        <v>432</v>
      </c>
      <c r="D340" s="27" t="s">
        <v>14</v>
      </c>
      <c r="E340" s="31">
        <v>684000</v>
      </c>
      <c r="F340" s="32"/>
      <c r="G340" s="32"/>
      <c r="H340" s="32">
        <v>430000</v>
      </c>
      <c r="I340" s="32">
        <v>430000</v>
      </c>
      <c r="J340" s="41" t="s">
        <v>35</v>
      </c>
    </row>
    <row r="341" spans="1:10" s="236" customFormat="1" x14ac:dyDescent="0.25">
      <c r="A341" s="35"/>
      <c r="B341" s="162" t="s">
        <v>116</v>
      </c>
      <c r="C341" s="160" t="s">
        <v>433</v>
      </c>
      <c r="D341" s="35" t="s">
        <v>32</v>
      </c>
      <c r="E341" s="39">
        <v>999000</v>
      </c>
      <c r="F341" s="82"/>
      <c r="G341" s="82"/>
      <c r="H341" s="82">
        <v>650000</v>
      </c>
      <c r="I341" s="82">
        <v>650000</v>
      </c>
      <c r="J341" s="41" t="s">
        <v>39</v>
      </c>
    </row>
    <row r="342" spans="1:10" ht="15" customHeight="1" x14ac:dyDescent="0.25">
      <c r="A342" s="35"/>
      <c r="B342" s="162"/>
      <c r="C342" s="160" t="s">
        <v>434</v>
      </c>
      <c r="D342" s="35"/>
      <c r="E342" s="39"/>
      <c r="F342" s="82"/>
      <c r="G342" s="82"/>
      <c r="H342" s="82"/>
      <c r="I342" s="82"/>
      <c r="J342" s="41" t="s">
        <v>41</v>
      </c>
    </row>
    <row r="343" spans="1:10" ht="15" customHeight="1" x14ac:dyDescent="0.25">
      <c r="A343" s="35"/>
      <c r="B343" s="162"/>
      <c r="C343" s="160"/>
      <c r="D343" s="35"/>
      <c r="E343" s="39"/>
      <c r="F343" s="82"/>
      <c r="G343" s="82"/>
      <c r="H343" s="82"/>
      <c r="I343" s="82"/>
      <c r="J343" s="41" t="s">
        <v>25</v>
      </c>
    </row>
    <row r="344" spans="1:10" ht="15" customHeight="1" x14ac:dyDescent="0.25">
      <c r="A344" s="35"/>
      <c r="B344" s="162"/>
      <c r="C344" s="160"/>
      <c r="D344" s="35"/>
      <c r="E344" s="39"/>
      <c r="F344" s="82"/>
      <c r="G344" s="82"/>
      <c r="H344" s="82"/>
      <c r="I344" s="82"/>
      <c r="J344" s="41" t="s">
        <v>27</v>
      </c>
    </row>
    <row r="345" spans="1:10" ht="15" customHeight="1" x14ac:dyDescent="0.25">
      <c r="A345" s="35"/>
      <c r="B345" s="162"/>
      <c r="C345" s="160"/>
      <c r="D345" s="35"/>
      <c r="E345" s="39"/>
      <c r="F345" s="82"/>
      <c r="G345" s="82"/>
      <c r="H345" s="82"/>
      <c r="I345" s="82"/>
      <c r="J345" s="45" t="s">
        <v>223</v>
      </c>
    </row>
    <row r="346" spans="1:10" ht="15" customHeight="1" x14ac:dyDescent="0.25">
      <c r="A346" s="35"/>
      <c r="B346" s="162"/>
      <c r="C346" s="160"/>
      <c r="D346" s="35"/>
      <c r="E346" s="39"/>
      <c r="F346" s="82"/>
      <c r="G346" s="82"/>
      <c r="H346" s="82"/>
      <c r="I346" s="82"/>
      <c r="J346" s="47"/>
    </row>
    <row r="347" spans="1:10" ht="15" customHeight="1" x14ac:dyDescent="0.25">
      <c r="A347" s="56"/>
      <c r="B347" s="164"/>
      <c r="C347" s="237"/>
      <c r="D347" s="56"/>
      <c r="E347" s="65"/>
      <c r="F347" s="77"/>
      <c r="G347" s="77"/>
      <c r="H347" s="77"/>
      <c r="I347" s="77"/>
      <c r="J347" s="117"/>
    </row>
    <row r="348" spans="1:10" ht="15" customHeight="1" x14ac:dyDescent="0.25">
      <c r="A348" s="27"/>
      <c r="B348" s="1059"/>
      <c r="C348" s="29"/>
      <c r="D348" s="30"/>
      <c r="E348" s="31"/>
      <c r="F348" s="32"/>
      <c r="G348" s="32"/>
      <c r="H348" s="32"/>
      <c r="I348" s="32"/>
      <c r="J348" s="85"/>
    </row>
    <row r="349" spans="1:10" ht="15" customHeight="1" x14ac:dyDescent="0.25">
      <c r="A349" s="35"/>
      <c r="B349" s="1060" t="s">
        <v>435</v>
      </c>
      <c r="C349" s="160" t="s">
        <v>436</v>
      </c>
      <c r="D349" s="35" t="s">
        <v>165</v>
      </c>
      <c r="E349" s="39">
        <v>520000</v>
      </c>
      <c r="F349" s="82"/>
      <c r="G349" s="82"/>
      <c r="H349" s="82"/>
      <c r="I349" s="82"/>
      <c r="J349" s="41" t="s">
        <v>35</v>
      </c>
    </row>
    <row r="350" spans="1:10" ht="15" customHeight="1" x14ac:dyDescent="0.25">
      <c r="A350" s="35"/>
      <c r="B350" s="1060" t="s">
        <v>390</v>
      </c>
      <c r="C350" s="37" t="s">
        <v>437</v>
      </c>
      <c r="D350" s="35" t="s">
        <v>438</v>
      </c>
      <c r="E350" s="39">
        <v>650000</v>
      </c>
      <c r="F350" s="82"/>
      <c r="G350" s="82"/>
      <c r="H350" s="82"/>
      <c r="I350" s="82"/>
      <c r="J350" s="41" t="s">
        <v>39</v>
      </c>
    </row>
    <row r="351" spans="1:10" ht="15" customHeight="1" x14ac:dyDescent="0.25">
      <c r="A351" s="35"/>
      <c r="B351" s="1060" t="s">
        <v>116</v>
      </c>
      <c r="C351" s="37" t="s">
        <v>439</v>
      </c>
      <c r="D351" s="35"/>
      <c r="E351" s="39"/>
      <c r="F351" s="82"/>
      <c r="G351" s="82"/>
      <c r="H351" s="82"/>
      <c r="I351" s="82"/>
      <c r="J351" s="41" t="s">
        <v>41</v>
      </c>
    </row>
    <row r="352" spans="1:10" ht="15" customHeight="1" x14ac:dyDescent="0.25">
      <c r="A352" s="35"/>
      <c r="B352" s="1060"/>
      <c r="C352" s="1" t="s">
        <v>440</v>
      </c>
      <c r="D352" s="46"/>
      <c r="E352" s="39"/>
      <c r="F352" s="82"/>
      <c r="G352" s="82"/>
      <c r="H352" s="82"/>
      <c r="I352" s="82"/>
      <c r="J352" s="41" t="s">
        <v>25</v>
      </c>
    </row>
    <row r="353" spans="1:10" ht="15" customHeight="1" x14ac:dyDescent="0.25">
      <c r="A353" s="35"/>
      <c r="B353" s="1060"/>
      <c r="C353" s="1"/>
      <c r="D353" s="46"/>
      <c r="E353" s="39"/>
      <c r="F353" s="82"/>
      <c r="G353" s="82"/>
      <c r="H353" s="82"/>
      <c r="I353" s="82"/>
      <c r="J353" s="41" t="s">
        <v>27</v>
      </c>
    </row>
    <row r="354" spans="1:10" ht="15" customHeight="1" x14ac:dyDescent="0.25">
      <c r="A354" s="35"/>
      <c r="B354" s="238" t="s">
        <v>441</v>
      </c>
      <c r="C354" s="23" t="s">
        <v>442</v>
      </c>
      <c r="D354" s="20" t="s">
        <v>443</v>
      </c>
      <c r="E354" s="239"/>
      <c r="F354" s="168"/>
      <c r="G354" s="168"/>
      <c r="H354" s="168">
        <v>415000</v>
      </c>
      <c r="I354" s="168">
        <v>415000</v>
      </c>
      <c r="J354" s="45" t="s">
        <v>223</v>
      </c>
    </row>
    <row r="355" spans="1:10" ht="15" customHeight="1" x14ac:dyDescent="0.25">
      <c r="A355" s="35"/>
      <c r="B355" s="238"/>
      <c r="C355" s="23" t="s">
        <v>444</v>
      </c>
      <c r="D355" s="20"/>
      <c r="E355" s="239"/>
      <c r="F355" s="168"/>
      <c r="G355" s="168"/>
      <c r="H355" s="168"/>
      <c r="I355" s="168"/>
      <c r="J355" s="240"/>
    </row>
    <row r="356" spans="1:10" ht="15" customHeight="1" x14ac:dyDescent="0.25">
      <c r="A356" s="35"/>
      <c r="B356" s="238"/>
      <c r="C356" s="23" t="s">
        <v>445</v>
      </c>
      <c r="D356" s="20"/>
      <c r="E356" s="239"/>
      <c r="F356" s="168"/>
      <c r="G356" s="168"/>
      <c r="H356" s="168"/>
      <c r="I356" s="168"/>
      <c r="J356" s="240"/>
    </row>
    <row r="357" spans="1:10" ht="15" customHeight="1" x14ac:dyDescent="0.25">
      <c r="A357" s="35"/>
      <c r="B357" s="238"/>
      <c r="C357" s="83" t="s">
        <v>446</v>
      </c>
      <c r="D357" s="20"/>
      <c r="E357" s="239"/>
      <c r="F357" s="168"/>
      <c r="G357" s="168"/>
      <c r="H357" s="168"/>
      <c r="I357" s="168"/>
      <c r="J357" s="240"/>
    </row>
    <row r="358" spans="1:10" ht="15" customHeight="1" x14ac:dyDescent="0.25">
      <c r="A358" s="35"/>
      <c r="B358" s="238"/>
      <c r="C358" s="83"/>
      <c r="D358" s="20"/>
      <c r="E358" s="239"/>
      <c r="F358" s="168"/>
      <c r="G358" s="168"/>
      <c r="H358" s="168"/>
      <c r="I358" s="168"/>
      <c r="J358" s="240"/>
    </row>
    <row r="359" spans="1:10" ht="15" customHeight="1" x14ac:dyDescent="0.25">
      <c r="A359" s="35"/>
      <c r="B359" s="238" t="s">
        <v>447</v>
      </c>
      <c r="C359" s="81" t="s">
        <v>448</v>
      </c>
      <c r="D359" s="20" t="s">
        <v>14</v>
      </c>
      <c r="E359" s="239"/>
      <c r="F359" s="168"/>
      <c r="G359" s="168"/>
      <c r="H359" s="168">
        <v>390000</v>
      </c>
      <c r="I359" s="168">
        <v>390000</v>
      </c>
      <c r="J359" s="240"/>
    </row>
    <row r="360" spans="1:10" ht="15" customHeight="1" x14ac:dyDescent="0.25">
      <c r="A360" s="35"/>
      <c r="B360" s="238"/>
      <c r="C360" s="81" t="s">
        <v>449</v>
      </c>
      <c r="D360" s="20"/>
      <c r="E360" s="239"/>
      <c r="F360" s="168"/>
      <c r="G360" s="168"/>
      <c r="H360" s="168"/>
      <c r="I360" s="168"/>
      <c r="J360" s="240"/>
    </row>
    <row r="361" spans="1:10" ht="15" customHeight="1" x14ac:dyDescent="0.25">
      <c r="A361" s="35"/>
      <c r="B361" s="238"/>
      <c r="C361" s="81" t="s">
        <v>450</v>
      </c>
      <c r="D361" s="20"/>
      <c r="E361" s="239"/>
      <c r="F361" s="168"/>
      <c r="G361" s="168"/>
      <c r="H361" s="168"/>
      <c r="I361" s="168"/>
      <c r="J361" s="240"/>
    </row>
    <row r="362" spans="1:10" ht="15" customHeight="1" x14ac:dyDescent="0.25">
      <c r="A362" s="56"/>
      <c r="B362" s="238"/>
      <c r="C362" s="751" t="s">
        <v>451</v>
      </c>
      <c r="D362" s="242"/>
      <c r="E362" s="243"/>
      <c r="F362" s="169"/>
      <c r="G362" s="169"/>
      <c r="H362" s="169"/>
      <c r="I362" s="169"/>
      <c r="J362" s="129"/>
    </row>
    <row r="363" spans="1:10" ht="15" customHeight="1" x14ac:dyDescent="0.2">
      <c r="A363" s="244"/>
      <c r="B363" s="67" t="s">
        <v>453</v>
      </c>
      <c r="C363" s="245"/>
      <c r="D363" s="245"/>
      <c r="E363" s="246"/>
      <c r="F363" s="247"/>
      <c r="G363" s="247"/>
      <c r="H363" s="247"/>
      <c r="I363" s="247"/>
      <c r="J363" s="248"/>
    </row>
    <row r="364" spans="1:10" s="141" customFormat="1" ht="15" customHeight="1" x14ac:dyDescent="0.25">
      <c r="A364" s="568"/>
      <c r="B364" s="837" t="s">
        <v>2857</v>
      </c>
      <c r="C364" s="1061" t="s">
        <v>455</v>
      </c>
      <c r="D364" s="595" t="s">
        <v>14</v>
      </c>
      <c r="E364" s="1033"/>
      <c r="F364" s="168"/>
      <c r="G364" s="168"/>
      <c r="H364" s="1062">
        <v>606250</v>
      </c>
      <c r="I364" s="1062">
        <v>606250</v>
      </c>
      <c r="J364" s="556" t="s">
        <v>732</v>
      </c>
    </row>
    <row r="365" spans="1:10" s="141" customFormat="1" ht="15" customHeight="1" x14ac:dyDescent="0.25">
      <c r="A365" s="568"/>
      <c r="B365" s="837" t="s">
        <v>16</v>
      </c>
      <c r="C365" s="1061" t="s">
        <v>456</v>
      </c>
      <c r="D365" s="595" t="s">
        <v>18</v>
      </c>
      <c r="E365" s="1033"/>
      <c r="F365" s="168"/>
      <c r="G365" s="168"/>
      <c r="H365" s="1062">
        <v>656250</v>
      </c>
      <c r="I365" s="1062">
        <v>656250</v>
      </c>
      <c r="J365" s="556" t="s">
        <v>736</v>
      </c>
    </row>
    <row r="366" spans="1:10" s="141" customFormat="1" ht="15" customHeight="1" x14ac:dyDescent="0.25">
      <c r="A366" s="568"/>
      <c r="B366" s="837"/>
      <c r="C366" s="1061" t="s">
        <v>457</v>
      </c>
      <c r="D366" s="595" t="s">
        <v>179</v>
      </c>
      <c r="E366" s="1033"/>
      <c r="F366" s="168"/>
      <c r="G366" s="168"/>
      <c r="H366" s="1062">
        <v>906250</v>
      </c>
      <c r="I366" s="1062">
        <v>906250</v>
      </c>
      <c r="J366" s="556" t="s">
        <v>738</v>
      </c>
    </row>
    <row r="367" spans="1:10" s="141" customFormat="1" ht="15" customHeight="1" x14ac:dyDescent="0.25">
      <c r="A367" s="568"/>
      <c r="B367" s="837"/>
      <c r="C367" s="22"/>
      <c r="D367" s="595" t="s">
        <v>458</v>
      </c>
      <c r="E367" s="1033"/>
      <c r="F367" s="168"/>
      <c r="G367" s="168"/>
      <c r="H367" s="1062">
        <v>1256250</v>
      </c>
      <c r="I367" s="1062">
        <v>1256250</v>
      </c>
      <c r="J367" s="556" t="s">
        <v>1486</v>
      </c>
    </row>
    <row r="368" spans="1:10" s="141" customFormat="1" ht="15" customHeight="1" x14ac:dyDescent="0.25">
      <c r="A368" s="568"/>
      <c r="B368" s="837"/>
      <c r="C368" s="22"/>
      <c r="D368" s="170" t="s">
        <v>459</v>
      </c>
      <c r="E368" s="1033"/>
      <c r="F368" s="168"/>
      <c r="G368" s="168"/>
      <c r="H368" s="1062">
        <v>1806250</v>
      </c>
      <c r="I368" s="1062">
        <v>1806250</v>
      </c>
      <c r="J368" s="556" t="s">
        <v>1487</v>
      </c>
    </row>
    <row r="369" spans="1:10" s="141" customFormat="1" ht="15" customHeight="1" x14ac:dyDescent="0.25">
      <c r="A369" s="568"/>
      <c r="B369" s="837"/>
      <c r="C369" s="22"/>
      <c r="D369" s="170"/>
      <c r="E369" s="1033"/>
      <c r="F369" s="168"/>
      <c r="G369" s="168"/>
      <c r="H369" s="1062"/>
      <c r="I369" s="1062"/>
      <c r="J369" s="730" t="s">
        <v>1515</v>
      </c>
    </row>
    <row r="370" spans="1:10" s="141" customFormat="1" ht="15" customHeight="1" x14ac:dyDescent="0.25">
      <c r="A370" s="568"/>
      <c r="B370" s="837"/>
      <c r="C370" s="22"/>
      <c r="D370" s="170"/>
      <c r="E370" s="1033"/>
      <c r="F370" s="168"/>
      <c r="G370" s="168"/>
      <c r="H370" s="1062"/>
      <c r="I370" s="1062"/>
      <c r="J370" s="800" t="s">
        <v>1517</v>
      </c>
    </row>
    <row r="371" spans="1:10" ht="15" customHeight="1" x14ac:dyDescent="0.25">
      <c r="A371" s="249"/>
      <c r="B371" s="28"/>
      <c r="C371" s="250"/>
      <c r="D371" s="250"/>
      <c r="E371" s="50"/>
      <c r="F371" s="167"/>
      <c r="G371" s="167"/>
      <c r="H371" s="167"/>
      <c r="I371" s="167"/>
      <c r="J371" s="250"/>
    </row>
    <row r="372" spans="1:10" ht="15" customHeight="1" x14ac:dyDescent="0.25">
      <c r="A372" s="63"/>
      <c r="B372" s="36" t="s">
        <v>460</v>
      </c>
      <c r="C372" s="53" t="s">
        <v>461</v>
      </c>
      <c r="D372" s="54" t="s">
        <v>202</v>
      </c>
      <c r="E372" s="91">
        <v>829903</v>
      </c>
      <c r="F372" s="168"/>
      <c r="G372" s="168"/>
      <c r="H372" s="168">
        <f>425000*21%+425000</f>
        <v>514250</v>
      </c>
      <c r="I372" s="168">
        <f>425000*21%+425000</f>
        <v>514250</v>
      </c>
      <c r="J372" s="41" t="s">
        <v>35</v>
      </c>
    </row>
    <row r="373" spans="1:10" ht="15" customHeight="1" x14ac:dyDescent="0.25">
      <c r="A373" s="63"/>
      <c r="B373" s="36" t="s">
        <v>16</v>
      </c>
      <c r="C373" s="53" t="s">
        <v>462</v>
      </c>
      <c r="D373" s="54" t="s">
        <v>203</v>
      </c>
      <c r="E373" s="91"/>
      <c r="F373" s="168"/>
      <c r="G373" s="168"/>
      <c r="H373" s="168">
        <f>505000*21%+505000</f>
        <v>611050</v>
      </c>
      <c r="I373" s="168">
        <f>505000*21%+505000</f>
        <v>611050</v>
      </c>
      <c r="J373" s="41" t="s">
        <v>39</v>
      </c>
    </row>
    <row r="374" spans="1:10" ht="15" customHeight="1" x14ac:dyDescent="0.25">
      <c r="A374" s="63"/>
      <c r="B374" s="36"/>
      <c r="C374" s="53" t="s">
        <v>463</v>
      </c>
      <c r="D374" s="109" t="s">
        <v>353</v>
      </c>
      <c r="E374" s="91"/>
      <c r="F374" s="168"/>
      <c r="G374" s="168"/>
      <c r="H374" s="168">
        <f>465000*21%+465000</f>
        <v>562650</v>
      </c>
      <c r="I374" s="168">
        <f>465000*21%+465000</f>
        <v>562650</v>
      </c>
      <c r="J374" s="41" t="s">
        <v>41</v>
      </c>
    </row>
    <row r="375" spans="1:10" ht="15" customHeight="1" x14ac:dyDescent="0.25">
      <c r="A375" s="63"/>
      <c r="B375" s="36"/>
      <c r="C375" s="53" t="s">
        <v>464</v>
      </c>
      <c r="D375" s="109" t="s">
        <v>465</v>
      </c>
      <c r="E375" s="91"/>
      <c r="F375" s="168"/>
      <c r="G375" s="168"/>
      <c r="H375" s="168">
        <f>545000*21%+545000</f>
        <v>659450</v>
      </c>
      <c r="I375" s="168">
        <f>545000*21%+545000</f>
        <v>659450</v>
      </c>
      <c r="J375" s="41" t="s">
        <v>25</v>
      </c>
    </row>
    <row r="376" spans="1:10" ht="15" customHeight="1" x14ac:dyDescent="0.25">
      <c r="A376" s="63"/>
      <c r="B376" s="36"/>
      <c r="C376" s="22" t="s">
        <v>466</v>
      </c>
      <c r="D376" s="118" t="s">
        <v>208</v>
      </c>
      <c r="E376" s="24"/>
      <c r="F376" s="168"/>
      <c r="G376" s="168"/>
      <c r="H376" s="168">
        <f>825000*21%+825000</f>
        <v>998250</v>
      </c>
      <c r="I376" s="168">
        <f>825000*21%+825000</f>
        <v>998250</v>
      </c>
      <c r="J376" s="41" t="s">
        <v>27</v>
      </c>
    </row>
    <row r="377" spans="1:10" ht="15" customHeight="1" x14ac:dyDescent="0.25">
      <c r="A377" s="63"/>
      <c r="B377" s="36"/>
      <c r="C377" s="22"/>
      <c r="D377" s="118" t="s">
        <v>209</v>
      </c>
      <c r="E377" s="24"/>
      <c r="F377" s="168"/>
      <c r="G377" s="168"/>
      <c r="H377" s="168">
        <f>905000*21%+905000</f>
        <v>1095050</v>
      </c>
      <c r="I377" s="168">
        <f>905000*21%+905000</f>
        <v>1095050</v>
      </c>
      <c r="J377" s="45" t="s">
        <v>223</v>
      </c>
    </row>
    <row r="378" spans="1:10" ht="15" customHeight="1" x14ac:dyDescent="0.25">
      <c r="A378" s="208"/>
      <c r="B378" s="57"/>
      <c r="C378" s="64"/>
      <c r="D378" s="251"/>
      <c r="E378" s="120"/>
      <c r="F378" s="169"/>
      <c r="G378" s="169"/>
      <c r="H378" s="169"/>
      <c r="I378" s="169"/>
      <c r="J378" s="98"/>
    </row>
    <row r="379" spans="1:10" ht="15" customHeight="1" x14ac:dyDescent="0.25">
      <c r="A379" s="249"/>
      <c r="B379" s="28"/>
      <c r="C379" s="199"/>
      <c r="D379" s="249"/>
      <c r="E379" s="50"/>
      <c r="F379" s="167"/>
      <c r="G379" s="167"/>
      <c r="H379" s="167"/>
      <c r="I379" s="167"/>
      <c r="J379" s="231"/>
    </row>
    <row r="380" spans="1:10" ht="15" customHeight="1" x14ac:dyDescent="0.25">
      <c r="A380" s="63"/>
      <c r="B380" s="36" t="s">
        <v>467</v>
      </c>
      <c r="C380" s="216" t="s">
        <v>468</v>
      </c>
      <c r="D380" s="54" t="s">
        <v>202</v>
      </c>
      <c r="E380" s="24"/>
      <c r="F380" s="168"/>
      <c r="G380" s="168"/>
      <c r="H380" s="168">
        <f>490000*21%+490000</f>
        <v>592900</v>
      </c>
      <c r="I380" s="168">
        <f>490000*21%+490000</f>
        <v>592900</v>
      </c>
      <c r="J380" s="41" t="s">
        <v>35</v>
      </c>
    </row>
    <row r="381" spans="1:10" ht="15" customHeight="1" x14ac:dyDescent="0.25">
      <c r="A381" s="63"/>
      <c r="B381" s="36" t="s">
        <v>16</v>
      </c>
      <c r="C381" s="216" t="s">
        <v>469</v>
      </c>
      <c r="D381" s="54" t="s">
        <v>203</v>
      </c>
      <c r="E381" s="24"/>
      <c r="F381" s="168"/>
      <c r="G381" s="168"/>
      <c r="H381" s="168">
        <f>570000*21%+570000</f>
        <v>689700</v>
      </c>
      <c r="I381" s="168">
        <f>570000*21%+570000</f>
        <v>689700</v>
      </c>
      <c r="J381" s="41" t="s">
        <v>39</v>
      </c>
    </row>
    <row r="382" spans="1:10" ht="15" customHeight="1" x14ac:dyDescent="0.25">
      <c r="A382" s="63"/>
      <c r="B382" s="36"/>
      <c r="C382" s="83" t="s">
        <v>470</v>
      </c>
      <c r="D382" s="109" t="s">
        <v>183</v>
      </c>
      <c r="E382" s="24"/>
      <c r="F382" s="168"/>
      <c r="G382" s="168"/>
      <c r="H382" s="168">
        <f>550000*21%+550000</f>
        <v>665500</v>
      </c>
      <c r="I382" s="168">
        <f>550000*21%+550000</f>
        <v>665500</v>
      </c>
      <c r="J382" s="41" t="s">
        <v>41</v>
      </c>
    </row>
    <row r="383" spans="1:10" ht="15" customHeight="1" x14ac:dyDescent="0.25">
      <c r="A383" s="63"/>
      <c r="B383" s="36"/>
      <c r="C383" s="22"/>
      <c r="D383" s="109" t="s">
        <v>184</v>
      </c>
      <c r="E383" s="24"/>
      <c r="F383" s="168"/>
      <c r="G383" s="168"/>
      <c r="H383" s="168">
        <f>630000*21%+630000</f>
        <v>762300</v>
      </c>
      <c r="I383" s="168">
        <f>630000*21%+630000</f>
        <v>762300</v>
      </c>
      <c r="J383" s="41" t="s">
        <v>25</v>
      </c>
    </row>
    <row r="384" spans="1:10" ht="15" customHeight="1" x14ac:dyDescent="0.25">
      <c r="A384" s="63"/>
      <c r="B384" s="36"/>
      <c r="C384" s="22"/>
      <c r="D384" s="109" t="s">
        <v>353</v>
      </c>
      <c r="E384" s="24"/>
      <c r="F384" s="168"/>
      <c r="G384" s="168"/>
      <c r="H384" s="168">
        <f>530000*21%+530000</f>
        <v>641300</v>
      </c>
      <c r="I384" s="168">
        <f>530000*21%+530000</f>
        <v>641300</v>
      </c>
      <c r="J384" s="41" t="s">
        <v>27</v>
      </c>
    </row>
    <row r="385" spans="1:10" ht="15" customHeight="1" x14ac:dyDescent="0.25">
      <c r="A385" s="63"/>
      <c r="B385" s="36"/>
      <c r="C385" s="22"/>
      <c r="D385" s="109" t="s">
        <v>465</v>
      </c>
      <c r="E385" s="24"/>
      <c r="F385" s="168"/>
      <c r="G385" s="168"/>
      <c r="H385" s="168">
        <f>610000*21%+610000</f>
        <v>738100</v>
      </c>
      <c r="I385" s="168">
        <f>610000*21%+610000</f>
        <v>738100</v>
      </c>
      <c r="J385" s="45" t="s">
        <v>223</v>
      </c>
    </row>
    <row r="386" spans="1:10" ht="15" customHeight="1" x14ac:dyDescent="0.25">
      <c r="A386" s="63"/>
      <c r="B386" s="36"/>
      <c r="C386" s="22"/>
      <c r="D386" s="118" t="s">
        <v>471</v>
      </c>
      <c r="E386" s="24"/>
      <c r="F386" s="168"/>
      <c r="G386" s="168"/>
      <c r="H386" s="168">
        <f>760000*21%+760000</f>
        <v>919600</v>
      </c>
      <c r="I386" s="168">
        <f>760000*21%+760000</f>
        <v>919600</v>
      </c>
      <c r="J386" s="235"/>
    </row>
    <row r="387" spans="1:10" ht="15" customHeight="1" x14ac:dyDescent="0.25">
      <c r="A387" s="63"/>
      <c r="B387" s="36"/>
      <c r="C387" s="22"/>
      <c r="D387" s="118" t="s">
        <v>472</v>
      </c>
      <c r="E387" s="24"/>
      <c r="F387" s="168"/>
      <c r="G387" s="168"/>
      <c r="H387" s="168">
        <f>840000*21%+840000</f>
        <v>1016400</v>
      </c>
      <c r="I387" s="168">
        <f>840000*21%+840000</f>
        <v>1016400</v>
      </c>
      <c r="J387" s="235"/>
    </row>
    <row r="388" spans="1:10" ht="15" customHeight="1" x14ac:dyDescent="0.25">
      <c r="A388" s="208"/>
      <c r="B388" s="57"/>
      <c r="C388" s="64"/>
      <c r="D388" s="208"/>
      <c r="E388" s="120"/>
      <c r="F388" s="169"/>
      <c r="G388" s="169"/>
      <c r="H388" s="169"/>
      <c r="I388" s="169"/>
      <c r="J388" s="234"/>
    </row>
    <row r="389" spans="1:10" ht="15" customHeight="1" x14ac:dyDescent="0.2">
      <c r="A389" s="252"/>
      <c r="B389" s="67" t="s">
        <v>473</v>
      </c>
      <c r="C389" s="228"/>
      <c r="D389" s="228"/>
      <c r="E389" s="70"/>
      <c r="F389" s="71"/>
      <c r="G389" s="71"/>
      <c r="H389" s="71"/>
      <c r="I389" s="71"/>
      <c r="J389" s="228"/>
    </row>
    <row r="390" spans="1:10" ht="15" customHeight="1" x14ac:dyDescent="0.25">
      <c r="A390" s="253"/>
      <c r="B390" s="78"/>
      <c r="C390" s="85"/>
      <c r="D390" s="85"/>
      <c r="E390" s="31"/>
      <c r="F390" s="32"/>
      <c r="G390" s="32"/>
      <c r="H390" s="32"/>
      <c r="I390" s="32"/>
      <c r="J390" s="41" t="s">
        <v>35</v>
      </c>
    </row>
    <row r="391" spans="1:10" ht="15" customHeight="1" x14ac:dyDescent="0.25">
      <c r="A391" s="63"/>
      <c r="B391" s="36" t="s">
        <v>474</v>
      </c>
      <c r="C391" s="53" t="s">
        <v>475</v>
      </c>
      <c r="D391" s="54" t="s">
        <v>285</v>
      </c>
      <c r="E391" s="24">
        <v>547028</v>
      </c>
      <c r="F391" s="168"/>
      <c r="G391" s="168"/>
      <c r="H391" s="168">
        <f>394726*21%+394726</f>
        <v>477618.45999999996</v>
      </c>
      <c r="I391" s="168">
        <f>394726*21%+394726</f>
        <v>477618.45999999996</v>
      </c>
      <c r="J391" s="41" t="s">
        <v>39</v>
      </c>
    </row>
    <row r="392" spans="1:10" ht="15" customHeight="1" x14ac:dyDescent="0.25">
      <c r="A392" s="63"/>
      <c r="B392" s="36" t="s">
        <v>66</v>
      </c>
      <c r="C392" s="53" t="s">
        <v>476</v>
      </c>
      <c r="D392" s="54" t="s">
        <v>287</v>
      </c>
      <c r="E392" s="24"/>
      <c r="F392" s="168"/>
      <c r="G392" s="168"/>
      <c r="H392" s="168">
        <f>394726*21%+394726</f>
        <v>477618.45999999996</v>
      </c>
      <c r="I392" s="168">
        <f>394726*21%+394726</f>
        <v>477618.45999999996</v>
      </c>
      <c r="J392" s="41" t="s">
        <v>41</v>
      </c>
    </row>
    <row r="393" spans="1:10" ht="15" customHeight="1" x14ac:dyDescent="0.25">
      <c r="A393" s="63"/>
      <c r="B393" s="36"/>
      <c r="C393" s="53" t="s">
        <v>463</v>
      </c>
      <c r="D393" s="54"/>
      <c r="E393" s="24"/>
      <c r="F393" s="168"/>
      <c r="G393" s="168"/>
      <c r="H393" s="168"/>
      <c r="I393" s="168"/>
      <c r="J393" s="41" t="s">
        <v>25</v>
      </c>
    </row>
    <row r="394" spans="1:10" ht="15" customHeight="1" x14ac:dyDescent="0.25">
      <c r="A394" s="63"/>
      <c r="B394" s="36"/>
      <c r="C394" s="53" t="s">
        <v>464</v>
      </c>
      <c r="D394" s="23"/>
      <c r="E394" s="24"/>
      <c r="F394" s="168"/>
      <c r="G394" s="168"/>
      <c r="H394" s="168"/>
      <c r="I394" s="168"/>
      <c r="J394" s="41" t="s">
        <v>27</v>
      </c>
    </row>
    <row r="395" spans="1:10" ht="15" customHeight="1" x14ac:dyDescent="0.25">
      <c r="A395" s="63"/>
      <c r="B395" s="36"/>
      <c r="C395" s="22" t="s">
        <v>477</v>
      </c>
      <c r="D395" s="23"/>
      <c r="E395" s="24"/>
      <c r="F395" s="168"/>
      <c r="G395" s="168"/>
      <c r="H395" s="168"/>
      <c r="I395" s="168"/>
      <c r="J395" s="45" t="s">
        <v>223</v>
      </c>
    </row>
    <row r="396" spans="1:10" ht="15" customHeight="1" x14ac:dyDescent="0.25">
      <c r="A396" s="208"/>
      <c r="B396" s="57"/>
      <c r="C396" s="64"/>
      <c r="D396" s="119"/>
      <c r="E396" s="120"/>
      <c r="F396" s="169"/>
      <c r="G396" s="169"/>
      <c r="H396" s="169"/>
      <c r="I396" s="169"/>
      <c r="J396" s="98"/>
    </row>
    <row r="397" spans="1:10" ht="15" customHeight="1" x14ac:dyDescent="0.25">
      <c r="A397" s="249"/>
      <c r="B397" s="28"/>
      <c r="C397" s="199"/>
      <c r="D397" s="94"/>
      <c r="E397" s="50"/>
      <c r="F397" s="167"/>
      <c r="G397" s="167"/>
      <c r="H397" s="167"/>
      <c r="I397" s="167"/>
      <c r="J397" s="41" t="s">
        <v>35</v>
      </c>
    </row>
    <row r="398" spans="1:10" ht="15" customHeight="1" x14ac:dyDescent="0.25">
      <c r="A398" s="63"/>
      <c r="B398" s="36" t="s">
        <v>478</v>
      </c>
      <c r="C398" s="62" t="s">
        <v>479</v>
      </c>
      <c r="D398" s="54" t="s">
        <v>65</v>
      </c>
      <c r="E398" s="96">
        <v>1344444</v>
      </c>
      <c r="F398" s="40"/>
      <c r="G398" s="40"/>
      <c r="H398" s="40">
        <v>310000</v>
      </c>
      <c r="I398" s="40">
        <v>310000</v>
      </c>
      <c r="J398" s="41" t="s">
        <v>39</v>
      </c>
    </row>
    <row r="399" spans="1:10" ht="15" customHeight="1" x14ac:dyDescent="0.25">
      <c r="A399" s="63"/>
      <c r="B399" s="36" t="s">
        <v>66</v>
      </c>
      <c r="C399" s="62" t="s">
        <v>480</v>
      </c>
      <c r="D399" s="63" t="s">
        <v>14</v>
      </c>
      <c r="E399" s="96">
        <v>1435194</v>
      </c>
      <c r="F399" s="40"/>
      <c r="G399" s="40"/>
      <c r="H399" s="40">
        <v>385000</v>
      </c>
      <c r="I399" s="40">
        <v>385000</v>
      </c>
      <c r="J399" s="41" t="s">
        <v>41</v>
      </c>
    </row>
    <row r="400" spans="1:10" ht="15" customHeight="1" x14ac:dyDescent="0.25">
      <c r="A400" s="63"/>
      <c r="B400" s="36"/>
      <c r="C400" s="62" t="s">
        <v>481</v>
      </c>
      <c r="D400" s="63" t="s">
        <v>482</v>
      </c>
      <c r="E400" s="96">
        <v>1495694</v>
      </c>
      <c r="F400" s="40"/>
      <c r="G400" s="40"/>
      <c r="H400" s="40">
        <v>435000</v>
      </c>
      <c r="I400" s="40">
        <v>435000</v>
      </c>
      <c r="J400" s="41" t="s">
        <v>25</v>
      </c>
    </row>
    <row r="401" spans="1:21" ht="15" customHeight="1" x14ac:dyDescent="0.25">
      <c r="A401" s="63"/>
      <c r="B401" s="36"/>
      <c r="C401" s="62" t="s">
        <v>483</v>
      </c>
      <c r="D401" s="63" t="s">
        <v>18</v>
      </c>
      <c r="E401" s="96">
        <v>1556194</v>
      </c>
      <c r="F401" s="40"/>
      <c r="G401" s="40"/>
      <c r="H401" s="40">
        <v>485000</v>
      </c>
      <c r="I401" s="40">
        <v>485000</v>
      </c>
      <c r="J401" s="41" t="s">
        <v>27</v>
      </c>
    </row>
    <row r="402" spans="1:21" ht="15" customHeight="1" x14ac:dyDescent="0.25">
      <c r="A402" s="63"/>
      <c r="B402" s="36"/>
      <c r="C402" s="83" t="s">
        <v>484</v>
      </c>
      <c r="D402" s="63" t="s">
        <v>242</v>
      </c>
      <c r="E402" s="96">
        <v>1616694</v>
      </c>
      <c r="F402" s="40"/>
      <c r="G402" s="40"/>
      <c r="H402" s="40">
        <v>535000</v>
      </c>
      <c r="I402" s="40">
        <v>535000</v>
      </c>
      <c r="J402" s="45" t="s">
        <v>223</v>
      </c>
    </row>
    <row r="403" spans="1:21" ht="15" customHeight="1" x14ac:dyDescent="0.25">
      <c r="A403" s="63"/>
      <c r="B403" s="36"/>
      <c r="C403" s="22"/>
      <c r="D403" s="63" t="s">
        <v>485</v>
      </c>
      <c r="E403" s="96">
        <v>1737694</v>
      </c>
      <c r="F403" s="40"/>
      <c r="G403" s="40"/>
      <c r="H403" s="40">
        <v>635000</v>
      </c>
      <c r="I403" s="40">
        <v>635000</v>
      </c>
      <c r="J403" s="45"/>
    </row>
    <row r="404" spans="1:21" ht="15" customHeight="1" x14ac:dyDescent="0.25">
      <c r="A404" s="208"/>
      <c r="B404" s="57"/>
      <c r="C404" s="64"/>
      <c r="D404" s="119"/>
      <c r="E404" s="120"/>
      <c r="F404" s="169"/>
      <c r="G404" s="169"/>
      <c r="H404" s="169"/>
      <c r="I404" s="169"/>
      <c r="J404" s="98"/>
    </row>
    <row r="405" spans="1:21" ht="15" customHeight="1" x14ac:dyDescent="0.25">
      <c r="A405" s="249"/>
      <c r="B405" s="28"/>
      <c r="C405" s="199"/>
      <c r="D405" s="94"/>
      <c r="E405" s="50"/>
      <c r="F405" s="167"/>
      <c r="G405" s="167"/>
      <c r="H405" s="167"/>
      <c r="I405" s="167"/>
      <c r="J405" s="41" t="s">
        <v>35</v>
      </c>
    </row>
    <row r="406" spans="1:21" ht="15" customHeight="1" x14ac:dyDescent="0.25">
      <c r="A406" s="63"/>
      <c r="B406" s="36" t="s">
        <v>486</v>
      </c>
      <c r="C406" s="87" t="s">
        <v>487</v>
      </c>
      <c r="D406" s="126" t="s">
        <v>488</v>
      </c>
      <c r="E406" s="96">
        <v>574750</v>
      </c>
      <c r="F406" s="40"/>
      <c r="G406" s="40"/>
      <c r="H406" s="40">
        <v>395000</v>
      </c>
      <c r="I406" s="40">
        <v>395000</v>
      </c>
      <c r="J406" s="41" t="s">
        <v>39</v>
      </c>
    </row>
    <row r="407" spans="1:21" ht="15" customHeight="1" x14ac:dyDescent="0.25">
      <c r="A407" s="63"/>
      <c r="B407" s="36" t="s">
        <v>66</v>
      </c>
      <c r="C407" s="87" t="s">
        <v>489</v>
      </c>
      <c r="D407" s="126" t="s">
        <v>30</v>
      </c>
      <c r="E407" s="96">
        <v>665500</v>
      </c>
      <c r="F407" s="40"/>
      <c r="G407" s="40"/>
      <c r="H407" s="40">
        <v>450000</v>
      </c>
      <c r="I407" s="40">
        <v>450000</v>
      </c>
      <c r="J407" s="41" t="s">
        <v>41</v>
      </c>
    </row>
    <row r="408" spans="1:21" ht="15" customHeight="1" x14ac:dyDescent="0.25">
      <c r="A408" s="63"/>
      <c r="B408" s="36"/>
      <c r="C408" s="87" t="s">
        <v>490</v>
      </c>
      <c r="D408" s="126" t="s">
        <v>31</v>
      </c>
      <c r="E408" s="96">
        <v>756250</v>
      </c>
      <c r="F408" s="40"/>
      <c r="G408" s="40"/>
      <c r="H408" s="40">
        <v>525000</v>
      </c>
      <c r="I408" s="40">
        <v>525000</v>
      </c>
      <c r="J408" s="41" t="s">
        <v>25</v>
      </c>
    </row>
    <row r="409" spans="1:21" ht="15" customHeight="1" x14ac:dyDescent="0.25">
      <c r="A409" s="63"/>
      <c r="B409" s="36"/>
      <c r="C409" s="87"/>
      <c r="D409" s="126" t="s">
        <v>85</v>
      </c>
      <c r="E409" s="96">
        <v>1179750</v>
      </c>
      <c r="F409" s="40"/>
      <c r="G409" s="40"/>
      <c r="H409" s="40">
        <v>850000</v>
      </c>
      <c r="I409" s="40">
        <v>850000</v>
      </c>
      <c r="J409" s="41" t="s">
        <v>27</v>
      </c>
    </row>
    <row r="410" spans="1:21" ht="15" customHeight="1" x14ac:dyDescent="0.25">
      <c r="A410" s="208"/>
      <c r="B410" s="57"/>
      <c r="C410" s="64"/>
      <c r="D410" s="119"/>
      <c r="E410" s="120"/>
      <c r="F410" s="169"/>
      <c r="G410" s="169"/>
      <c r="H410" s="169"/>
      <c r="I410" s="169"/>
      <c r="J410" s="98" t="s">
        <v>223</v>
      </c>
    </row>
    <row r="411" spans="1:21" s="256" customFormat="1" x14ac:dyDescent="0.2">
      <c r="A411" s="152"/>
      <c r="B411" s="137" t="s">
        <v>566</v>
      </c>
      <c r="C411" s="254" t="s">
        <v>565</v>
      </c>
      <c r="D411" s="255" t="s">
        <v>65</v>
      </c>
      <c r="E411" s="176">
        <v>450000</v>
      </c>
      <c r="F411" s="176"/>
      <c r="G411" s="176"/>
      <c r="H411" s="176">
        <v>285000</v>
      </c>
      <c r="I411" s="176">
        <v>285000</v>
      </c>
      <c r="J411" s="41" t="s">
        <v>35</v>
      </c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</row>
    <row r="412" spans="1:21" s="256" customFormat="1" x14ac:dyDescent="0.25">
      <c r="A412" s="153"/>
      <c r="B412" s="36" t="s">
        <v>66</v>
      </c>
      <c r="C412" s="257" t="s">
        <v>564</v>
      </c>
      <c r="D412" s="258" t="s">
        <v>18</v>
      </c>
      <c r="E412" s="172">
        <v>750000</v>
      </c>
      <c r="F412" s="172"/>
      <c r="G412" s="172"/>
      <c r="H412" s="172">
        <v>325000</v>
      </c>
      <c r="I412" s="172">
        <v>325000</v>
      </c>
      <c r="J412" s="41" t="s">
        <v>39</v>
      </c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</row>
    <row r="413" spans="1:21" s="256" customFormat="1" ht="14.25" x14ac:dyDescent="0.2">
      <c r="A413" s="153"/>
      <c r="B413" s="259"/>
      <c r="C413" s="257" t="s">
        <v>563</v>
      </c>
      <c r="D413" s="258" t="s">
        <v>149</v>
      </c>
      <c r="E413" s="172">
        <v>1000000</v>
      </c>
      <c r="F413" s="172"/>
      <c r="G413" s="172"/>
      <c r="H413" s="172">
        <v>550000</v>
      </c>
      <c r="I413" s="172">
        <v>550000</v>
      </c>
      <c r="J413" s="41" t="s">
        <v>41</v>
      </c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</row>
    <row r="414" spans="1:21" s="256" customFormat="1" ht="14.25" x14ac:dyDescent="0.2">
      <c r="A414" s="153"/>
      <c r="B414" s="259"/>
      <c r="C414" s="257"/>
      <c r="D414" s="258"/>
      <c r="E414" s="172"/>
      <c r="F414" s="172"/>
      <c r="G414" s="172"/>
      <c r="H414" s="172"/>
      <c r="I414" s="172"/>
      <c r="J414" s="41" t="s">
        <v>25</v>
      </c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</row>
    <row r="415" spans="1:21" s="256" customFormat="1" ht="14.25" x14ac:dyDescent="0.2">
      <c r="A415" s="153"/>
      <c r="B415" s="259"/>
      <c r="C415" s="257"/>
      <c r="D415" s="258"/>
      <c r="E415" s="172"/>
      <c r="F415" s="172"/>
      <c r="G415" s="172"/>
      <c r="H415" s="172"/>
      <c r="I415" s="172"/>
      <c r="J415" s="41" t="s">
        <v>27</v>
      </c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</row>
    <row r="416" spans="1:21" s="256" customFormat="1" ht="14.25" x14ac:dyDescent="0.2">
      <c r="A416" s="153"/>
      <c r="B416" s="259"/>
      <c r="C416" s="257"/>
      <c r="D416" s="258"/>
      <c r="E416" s="172"/>
      <c r="F416" s="172"/>
      <c r="G416" s="172"/>
      <c r="H416" s="172"/>
      <c r="I416" s="172"/>
      <c r="J416" s="98" t="s">
        <v>223</v>
      </c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</row>
    <row r="417" spans="1:10" s="177" customFormat="1" x14ac:dyDescent="0.2">
      <c r="A417" s="1177"/>
      <c r="B417" s="260" t="s">
        <v>581</v>
      </c>
      <c r="C417" s="173" t="s">
        <v>580</v>
      </c>
      <c r="D417" s="261"/>
      <c r="E417" s="176"/>
      <c r="F417" s="176"/>
      <c r="G417" s="262"/>
      <c r="H417" s="263"/>
      <c r="I417" s="263"/>
      <c r="J417" s="235" t="s">
        <v>454</v>
      </c>
    </row>
    <row r="418" spans="1:10" s="177" customFormat="1" x14ac:dyDescent="0.25">
      <c r="A418" s="1178"/>
      <c r="B418" s="36" t="s">
        <v>66</v>
      </c>
      <c r="C418" s="178" t="s">
        <v>579</v>
      </c>
      <c r="D418" s="264" t="s">
        <v>18</v>
      </c>
      <c r="E418" s="172"/>
      <c r="F418" s="172"/>
      <c r="G418" s="172"/>
      <c r="H418" s="172">
        <v>630000</v>
      </c>
      <c r="I418" s="172">
        <v>630000</v>
      </c>
      <c r="J418" s="235" t="s">
        <v>294</v>
      </c>
    </row>
    <row r="419" spans="1:10" s="177" customFormat="1" x14ac:dyDescent="0.2">
      <c r="A419" s="1178"/>
      <c r="B419" s="265"/>
      <c r="C419" s="178" t="s">
        <v>578</v>
      </c>
      <c r="D419" s="264"/>
      <c r="E419" s="172"/>
      <c r="F419" s="172"/>
      <c r="G419" s="179"/>
      <c r="H419" s="180"/>
      <c r="I419" s="180"/>
      <c r="J419" s="235" t="s">
        <v>178</v>
      </c>
    </row>
    <row r="420" spans="1:10" s="177" customFormat="1" x14ac:dyDescent="0.2">
      <c r="A420" s="156"/>
      <c r="B420" s="265"/>
      <c r="C420" s="178"/>
      <c r="D420" s="264"/>
      <c r="E420" s="172"/>
      <c r="F420" s="172"/>
      <c r="G420" s="179"/>
      <c r="H420" s="180"/>
      <c r="I420" s="180"/>
      <c r="J420" s="190" t="s">
        <v>561</v>
      </c>
    </row>
    <row r="421" spans="1:10" s="177" customFormat="1" x14ac:dyDescent="0.2">
      <c r="A421" s="156"/>
      <c r="B421" s="266"/>
      <c r="C421" s="178"/>
      <c r="D421" s="264"/>
      <c r="E421" s="172"/>
      <c r="F421" s="186"/>
      <c r="G421" s="157"/>
      <c r="H421" s="155"/>
      <c r="I421" s="155"/>
      <c r="J421" s="98" t="s">
        <v>223</v>
      </c>
    </row>
    <row r="422" spans="1:10" ht="15" customHeight="1" x14ac:dyDescent="0.2">
      <c r="A422" s="267"/>
      <c r="B422" s="100" t="s">
        <v>491</v>
      </c>
      <c r="C422" s="268"/>
      <c r="D422" s="269"/>
      <c r="E422" s="270"/>
      <c r="F422" s="271"/>
      <c r="G422" s="271"/>
      <c r="H422" s="271"/>
      <c r="I422" s="271"/>
      <c r="J422" s="272"/>
    </row>
    <row r="423" spans="1:10" ht="15" customHeight="1" x14ac:dyDescent="0.25">
      <c r="A423" s="249"/>
      <c r="B423" s="28"/>
      <c r="C423" s="199"/>
      <c r="D423" s="85"/>
      <c r="E423" s="273"/>
      <c r="F423" s="274"/>
      <c r="G423" s="274"/>
      <c r="H423" s="274"/>
      <c r="I423" s="274"/>
      <c r="J423" s="200"/>
    </row>
    <row r="424" spans="1:10" ht="15" customHeight="1" x14ac:dyDescent="0.25">
      <c r="A424" s="63"/>
      <c r="B424" s="36" t="s">
        <v>492</v>
      </c>
      <c r="C424" s="216" t="s">
        <v>493</v>
      </c>
      <c r="D424" s="20" t="s">
        <v>65</v>
      </c>
      <c r="E424" s="24">
        <v>858000</v>
      </c>
      <c r="F424" s="168"/>
      <c r="G424" s="168"/>
      <c r="H424" s="168">
        <v>308000</v>
      </c>
      <c r="I424" s="168">
        <v>308000</v>
      </c>
      <c r="J424" s="235" t="s">
        <v>454</v>
      </c>
    </row>
    <row r="425" spans="1:10" ht="15" customHeight="1" x14ac:dyDescent="0.25">
      <c r="A425" s="63"/>
      <c r="B425" s="166" t="s">
        <v>116</v>
      </c>
      <c r="C425" s="87" t="s">
        <v>494</v>
      </c>
      <c r="D425" s="20" t="s">
        <v>562</v>
      </c>
      <c r="E425" s="24">
        <v>958000</v>
      </c>
      <c r="F425" s="168"/>
      <c r="G425" s="168"/>
      <c r="H425" s="168">
        <v>408000</v>
      </c>
      <c r="I425" s="168">
        <v>408000</v>
      </c>
      <c r="J425" s="235" t="s">
        <v>294</v>
      </c>
    </row>
    <row r="426" spans="1:10" ht="15" customHeight="1" x14ac:dyDescent="0.2">
      <c r="A426" s="63"/>
      <c r="B426" s="73"/>
      <c r="C426" s="22" t="s">
        <v>495</v>
      </c>
      <c r="D426" s="23"/>
      <c r="E426" s="24"/>
      <c r="F426" s="168"/>
      <c r="G426" s="168"/>
      <c r="H426" s="168"/>
      <c r="I426" s="168"/>
      <c r="J426" s="235" t="s">
        <v>178</v>
      </c>
    </row>
    <row r="427" spans="1:10" ht="15" customHeight="1" x14ac:dyDescent="0.25">
      <c r="A427" s="63"/>
      <c r="B427" s="36"/>
      <c r="C427" s="87"/>
      <c r="D427" s="163"/>
      <c r="E427" s="24"/>
      <c r="F427" s="168"/>
      <c r="G427" s="168"/>
      <c r="H427" s="168"/>
      <c r="I427" s="168"/>
      <c r="J427" s="190" t="s">
        <v>561</v>
      </c>
    </row>
    <row r="428" spans="1:10" ht="15" customHeight="1" x14ac:dyDescent="0.25">
      <c r="A428" s="63"/>
      <c r="B428" s="36"/>
      <c r="C428" s="275" t="s">
        <v>194</v>
      </c>
      <c r="D428" s="23"/>
      <c r="E428" s="24"/>
      <c r="F428" s="168"/>
      <c r="G428" s="168"/>
      <c r="H428" s="168"/>
      <c r="I428" s="168"/>
      <c r="J428" s="45" t="s">
        <v>223</v>
      </c>
    </row>
    <row r="429" spans="1:10" ht="15" customHeight="1" x14ac:dyDescent="0.25">
      <c r="A429" s="63"/>
      <c r="B429" s="36"/>
      <c r="C429" s="276" t="s">
        <v>195</v>
      </c>
      <c r="D429" s="23"/>
      <c r="E429" s="24"/>
      <c r="F429" s="168"/>
      <c r="G429" s="168"/>
      <c r="H429" s="168"/>
      <c r="I429" s="168"/>
      <c r="J429" s="45" t="s">
        <v>199</v>
      </c>
    </row>
    <row r="430" spans="1:10" ht="15" customHeight="1" x14ac:dyDescent="0.25">
      <c r="A430" s="63"/>
      <c r="B430" s="36"/>
      <c r="C430" s="73" t="s">
        <v>196</v>
      </c>
      <c r="D430" s="23"/>
      <c r="E430" s="24"/>
      <c r="F430" s="168"/>
      <c r="G430" s="168"/>
      <c r="H430" s="168"/>
      <c r="I430" s="168"/>
      <c r="J430" s="45"/>
    </row>
    <row r="431" spans="1:10" ht="15" customHeight="1" x14ac:dyDescent="0.25">
      <c r="A431" s="63"/>
      <c r="B431" s="36"/>
      <c r="C431" s="83" t="s">
        <v>197</v>
      </c>
      <c r="D431" s="23"/>
      <c r="E431" s="24"/>
      <c r="F431" s="168"/>
      <c r="G431" s="168"/>
      <c r="H431" s="168"/>
      <c r="I431" s="168"/>
      <c r="J431" s="87"/>
    </row>
    <row r="432" spans="1:10" ht="15" customHeight="1" x14ac:dyDescent="0.25">
      <c r="A432" s="208"/>
      <c r="B432" s="57"/>
      <c r="C432" s="64"/>
      <c r="D432" s="119"/>
      <c r="E432" s="120"/>
      <c r="F432" s="169"/>
      <c r="G432" s="169"/>
      <c r="H432" s="169"/>
      <c r="I432" s="169"/>
      <c r="J432" s="98"/>
    </row>
    <row r="433" spans="1:10" s="141" customFormat="1" ht="15" customHeight="1" x14ac:dyDescent="0.25">
      <c r="A433" s="568"/>
      <c r="B433" s="837" t="s">
        <v>496</v>
      </c>
      <c r="C433" s="216" t="s">
        <v>497</v>
      </c>
      <c r="D433" s="560" t="s">
        <v>65</v>
      </c>
      <c r="E433" s="1033">
        <v>858000</v>
      </c>
      <c r="F433" s="168"/>
      <c r="G433" s="168"/>
      <c r="H433" s="168">
        <v>308000</v>
      </c>
      <c r="I433" s="168">
        <v>308000</v>
      </c>
      <c r="J433" s="632" t="s">
        <v>1197</v>
      </c>
    </row>
    <row r="434" spans="1:10" s="141" customFormat="1" ht="15" customHeight="1" x14ac:dyDescent="0.25">
      <c r="A434" s="568"/>
      <c r="B434" s="1038" t="s">
        <v>116</v>
      </c>
      <c r="C434" s="22" t="s">
        <v>193</v>
      </c>
      <c r="D434" s="258" t="s">
        <v>14</v>
      </c>
      <c r="E434" s="1033">
        <v>958000</v>
      </c>
      <c r="F434" s="168"/>
      <c r="G434" s="168"/>
      <c r="H434" s="168">
        <v>408000</v>
      </c>
      <c r="I434" s="168">
        <v>408000</v>
      </c>
      <c r="J434" s="632" t="s">
        <v>1200</v>
      </c>
    </row>
    <row r="435" spans="1:10" s="141" customFormat="1" ht="15" customHeight="1" x14ac:dyDescent="0.2">
      <c r="A435" s="568"/>
      <c r="B435" s="180"/>
      <c r="C435" s="83" t="s">
        <v>2858</v>
      </c>
      <c r="D435" s="539"/>
      <c r="E435" s="1033"/>
      <c r="F435" s="168"/>
      <c r="G435" s="168"/>
      <c r="H435" s="168"/>
      <c r="I435" s="168"/>
      <c r="J435" s="632" t="s">
        <v>1202</v>
      </c>
    </row>
    <row r="436" spans="1:10" s="141" customFormat="1" ht="15" customHeight="1" x14ac:dyDescent="0.25">
      <c r="A436" s="568"/>
      <c r="B436" s="837"/>
      <c r="C436" s="216" t="s">
        <v>2859</v>
      </c>
      <c r="D436" s="1055"/>
      <c r="E436" s="1033"/>
      <c r="F436" s="168"/>
      <c r="G436" s="168"/>
      <c r="H436" s="168"/>
      <c r="I436" s="168"/>
      <c r="J436" s="632" t="s">
        <v>1385</v>
      </c>
    </row>
    <row r="437" spans="1:10" s="141" customFormat="1" ht="15" customHeight="1" x14ac:dyDescent="0.25">
      <c r="A437" s="568"/>
      <c r="B437" s="837"/>
      <c r="C437" s="1063"/>
      <c r="D437" s="539"/>
      <c r="E437" s="1033"/>
      <c r="F437" s="168"/>
      <c r="G437" s="168"/>
      <c r="H437" s="168"/>
      <c r="I437" s="168"/>
      <c r="J437" s="632" t="s">
        <v>2860</v>
      </c>
    </row>
    <row r="438" spans="1:10" s="141" customFormat="1" ht="15" customHeight="1" x14ac:dyDescent="0.25">
      <c r="A438" s="568"/>
      <c r="B438" s="837"/>
      <c r="C438" s="1064"/>
      <c r="D438" s="539"/>
      <c r="E438" s="1033"/>
      <c r="F438" s="168"/>
      <c r="G438" s="168"/>
      <c r="H438" s="168"/>
      <c r="I438" s="168"/>
      <c r="J438" s="632" t="s">
        <v>2861</v>
      </c>
    </row>
    <row r="439" spans="1:10" s="141" customFormat="1" ht="15" customHeight="1" x14ac:dyDescent="0.25">
      <c r="A439" s="568"/>
      <c r="B439" s="837"/>
      <c r="D439" s="539"/>
      <c r="E439" s="1033"/>
      <c r="F439" s="168"/>
      <c r="G439" s="168"/>
      <c r="H439" s="168"/>
      <c r="I439" s="168"/>
      <c r="J439" s="730" t="s">
        <v>2862</v>
      </c>
    </row>
    <row r="440" spans="1:10" s="141" customFormat="1" ht="15" customHeight="1" x14ac:dyDescent="0.25">
      <c r="A440" s="568"/>
      <c r="B440" s="837"/>
      <c r="C440" s="83"/>
      <c r="D440" s="539"/>
      <c r="E440" s="1033"/>
      <c r="F440" s="168"/>
      <c r="G440" s="168"/>
      <c r="H440" s="168"/>
      <c r="I440" s="168"/>
      <c r="J440" s="735" t="s">
        <v>199</v>
      </c>
    </row>
    <row r="441" spans="1:10" ht="15" customHeight="1" x14ac:dyDescent="0.25">
      <c r="A441" s="63"/>
      <c r="B441" s="36"/>
      <c r="C441" s="199"/>
      <c r="D441" s="23"/>
      <c r="E441" s="24"/>
      <c r="F441" s="168"/>
      <c r="G441" s="168"/>
      <c r="H441" s="168"/>
      <c r="I441" s="168"/>
      <c r="J441" s="235" t="s">
        <v>454</v>
      </c>
    </row>
    <row r="442" spans="1:10" ht="15" customHeight="1" x14ac:dyDescent="0.25">
      <c r="A442" s="63"/>
      <c r="B442" s="36" t="s">
        <v>498</v>
      </c>
      <c r="C442" s="62" t="s">
        <v>499</v>
      </c>
      <c r="D442" s="63" t="s">
        <v>14</v>
      </c>
      <c r="E442" s="24">
        <v>700000</v>
      </c>
      <c r="F442" s="40"/>
      <c r="G442" s="40"/>
      <c r="H442" s="40">
        <v>275000</v>
      </c>
      <c r="I442" s="40">
        <v>275000</v>
      </c>
      <c r="J442" s="235" t="s">
        <v>294</v>
      </c>
    </row>
    <row r="443" spans="1:10" ht="15" customHeight="1" x14ac:dyDescent="0.25">
      <c r="A443" s="63"/>
      <c r="B443" s="36" t="s">
        <v>116</v>
      </c>
      <c r="C443" s="62" t="s">
        <v>500</v>
      </c>
      <c r="D443" s="63" t="s">
        <v>31</v>
      </c>
      <c r="E443" s="24">
        <v>850000</v>
      </c>
      <c r="F443" s="40"/>
      <c r="G443" s="40"/>
      <c r="H443" s="40">
        <v>310000</v>
      </c>
      <c r="I443" s="40">
        <v>310000</v>
      </c>
      <c r="J443" s="235" t="s">
        <v>178</v>
      </c>
    </row>
    <row r="444" spans="1:10" ht="15" customHeight="1" x14ac:dyDescent="0.25">
      <c r="A444" s="63"/>
      <c r="B444" s="36"/>
      <c r="C444" s="62" t="s">
        <v>501</v>
      </c>
      <c r="D444" s="23"/>
      <c r="E444" s="24"/>
      <c r="F444" s="168"/>
      <c r="G444" s="168"/>
      <c r="H444" s="168"/>
      <c r="I444" s="168"/>
      <c r="J444" s="190" t="s">
        <v>561</v>
      </c>
    </row>
    <row r="445" spans="1:10" ht="15" customHeight="1" x14ac:dyDescent="0.25">
      <c r="A445" s="63"/>
      <c r="B445" s="36"/>
      <c r="C445" s="22"/>
      <c r="D445" s="23"/>
      <c r="E445" s="24"/>
      <c r="F445" s="168"/>
      <c r="G445" s="168"/>
      <c r="H445" s="168"/>
      <c r="I445" s="168"/>
      <c r="J445" s="45" t="s">
        <v>223</v>
      </c>
    </row>
    <row r="446" spans="1:10" ht="15" customHeight="1" x14ac:dyDescent="0.25">
      <c r="A446" s="208"/>
      <c r="B446" s="57"/>
      <c r="C446" s="64"/>
      <c r="D446" s="119"/>
      <c r="E446" s="120"/>
      <c r="F446" s="169"/>
      <c r="G446" s="169"/>
      <c r="H446" s="169"/>
      <c r="I446" s="169"/>
      <c r="J446" s="98"/>
    </row>
    <row r="447" spans="1:10" s="141" customFormat="1" ht="15" customHeight="1" x14ac:dyDescent="0.25">
      <c r="A447" s="568"/>
      <c r="B447" s="1038" t="s">
        <v>2863</v>
      </c>
      <c r="C447" s="568" t="s">
        <v>2864</v>
      </c>
      <c r="D447" s="881" t="s">
        <v>2865</v>
      </c>
      <c r="E447" s="1032"/>
      <c r="F447" s="168"/>
      <c r="G447" s="168"/>
      <c r="H447" s="168"/>
      <c r="I447" s="168"/>
      <c r="J447" s="632" t="s">
        <v>1197</v>
      </c>
    </row>
    <row r="448" spans="1:10" s="141" customFormat="1" ht="15" customHeight="1" x14ac:dyDescent="0.25">
      <c r="A448" s="568"/>
      <c r="B448" s="1038" t="s">
        <v>116</v>
      </c>
      <c r="C448" s="568" t="s">
        <v>452</v>
      </c>
      <c r="D448" s="595" t="s">
        <v>14</v>
      </c>
      <c r="E448" s="1032">
        <v>838000</v>
      </c>
      <c r="F448" s="168"/>
      <c r="G448" s="168"/>
      <c r="H448" s="82">
        <v>338000</v>
      </c>
      <c r="I448" s="82">
        <v>338000</v>
      </c>
      <c r="J448" s="632" t="s">
        <v>1200</v>
      </c>
    </row>
    <row r="449" spans="1:10" s="141" customFormat="1" ht="15" customHeight="1" x14ac:dyDescent="0.25">
      <c r="A449" s="568"/>
      <c r="B449" s="1038"/>
      <c r="C449" s="568" t="s">
        <v>2866</v>
      </c>
      <c r="D449" s="595" t="s">
        <v>225</v>
      </c>
      <c r="E449" s="1032">
        <v>958000</v>
      </c>
      <c r="F449" s="168"/>
      <c r="G449" s="168"/>
      <c r="H449" s="82">
        <v>378000</v>
      </c>
      <c r="I449" s="82">
        <v>378000</v>
      </c>
      <c r="J449" s="632" t="s">
        <v>1202</v>
      </c>
    </row>
    <row r="450" spans="1:10" s="141" customFormat="1" ht="15" customHeight="1" x14ac:dyDescent="0.25">
      <c r="A450" s="568"/>
      <c r="B450" s="1038"/>
      <c r="C450" s="83" t="s">
        <v>2867</v>
      </c>
      <c r="D450" s="180"/>
      <c r="E450" s="1032"/>
      <c r="F450" s="168"/>
      <c r="G450" s="168"/>
      <c r="H450" s="82"/>
      <c r="I450" s="82"/>
      <c r="J450" s="632" t="s">
        <v>2868</v>
      </c>
    </row>
    <row r="451" spans="1:10" s="141" customFormat="1" ht="15" customHeight="1" x14ac:dyDescent="0.25">
      <c r="A451" s="568"/>
      <c r="B451" s="1038"/>
      <c r="C451" s="83" t="s">
        <v>193</v>
      </c>
      <c r="D451" s="881" t="s">
        <v>1908</v>
      </c>
      <c r="E451" s="1032"/>
      <c r="F451" s="168"/>
      <c r="G451" s="168"/>
      <c r="H451" s="82"/>
      <c r="I451" s="82"/>
      <c r="J451" s="632" t="s">
        <v>1385</v>
      </c>
    </row>
    <row r="452" spans="1:10" s="141" customFormat="1" ht="15" customHeight="1" x14ac:dyDescent="0.25">
      <c r="A452" s="568"/>
      <c r="B452" s="1038"/>
      <c r="C452" s="180"/>
      <c r="D452" s="595" t="s">
        <v>14</v>
      </c>
      <c r="E452" s="1032">
        <v>838000</v>
      </c>
      <c r="F452" s="168"/>
      <c r="G452" s="168"/>
      <c r="H452" s="82">
        <v>358000</v>
      </c>
      <c r="I452" s="82">
        <v>358000</v>
      </c>
      <c r="J452" s="632" t="s">
        <v>2869</v>
      </c>
    </row>
    <row r="453" spans="1:10" s="141" customFormat="1" ht="15" customHeight="1" x14ac:dyDescent="0.25">
      <c r="A453" s="568"/>
      <c r="B453" s="1038"/>
      <c r="C453" s="180"/>
      <c r="D453" s="595" t="s">
        <v>225</v>
      </c>
      <c r="E453" s="1032">
        <v>958000</v>
      </c>
      <c r="F453" s="168"/>
      <c r="G453" s="168"/>
      <c r="H453" s="82">
        <v>398000</v>
      </c>
      <c r="I453" s="82">
        <v>398000</v>
      </c>
      <c r="J453" s="632" t="s">
        <v>2870</v>
      </c>
    </row>
    <row r="454" spans="1:10" s="141" customFormat="1" ht="15" customHeight="1" x14ac:dyDescent="0.25">
      <c r="A454" s="568"/>
      <c r="B454" s="837"/>
      <c r="C454" s="22"/>
      <c r="D454" s="539"/>
      <c r="E454" s="1033"/>
      <c r="F454" s="168"/>
      <c r="G454" s="168"/>
      <c r="H454" s="168"/>
      <c r="I454" s="168"/>
      <c r="J454" s="730" t="s">
        <v>2871</v>
      </c>
    </row>
    <row r="455" spans="1:10" s="141" customFormat="1" ht="15" customHeight="1" x14ac:dyDescent="0.25">
      <c r="A455" s="568"/>
      <c r="B455" s="837"/>
      <c r="C455" s="22"/>
      <c r="D455" s="539"/>
      <c r="E455" s="1033"/>
      <c r="F455" s="168"/>
      <c r="G455" s="168"/>
      <c r="H455" s="168"/>
      <c r="I455" s="168"/>
      <c r="J455" s="735" t="s">
        <v>199</v>
      </c>
    </row>
    <row r="456" spans="1:10" s="141" customFormat="1" ht="15" customHeight="1" x14ac:dyDescent="0.25">
      <c r="A456" s="576"/>
      <c r="B456" s="838"/>
      <c r="C456" s="64"/>
      <c r="D456" s="563"/>
      <c r="E456" s="1042"/>
      <c r="F456" s="169"/>
      <c r="G456" s="169"/>
      <c r="H456" s="169"/>
      <c r="I456" s="169"/>
      <c r="J456" s="809"/>
    </row>
    <row r="457" spans="1:10" ht="15" customHeight="1" x14ac:dyDescent="0.2">
      <c r="A457" s="267"/>
      <c r="B457" s="67" t="s">
        <v>502</v>
      </c>
      <c r="C457" s="268"/>
      <c r="D457" s="269"/>
      <c r="E457" s="270"/>
      <c r="F457" s="271"/>
      <c r="G457" s="271"/>
      <c r="H457" s="271"/>
      <c r="I457" s="271"/>
      <c r="J457" s="272"/>
    </row>
    <row r="458" spans="1:10" s="141" customFormat="1" ht="15" customHeight="1" x14ac:dyDescent="0.25">
      <c r="A458" s="568"/>
      <c r="B458" s="837" t="s">
        <v>503</v>
      </c>
      <c r="C458" s="216" t="s">
        <v>504</v>
      </c>
      <c r="D458" s="560" t="s">
        <v>18</v>
      </c>
      <c r="E458" s="1033">
        <v>1580000</v>
      </c>
      <c r="F458" s="168"/>
      <c r="G458" s="168"/>
      <c r="H458" s="168">
        <v>698000</v>
      </c>
      <c r="I458" s="168">
        <v>698000</v>
      </c>
      <c r="J458" s="632" t="s">
        <v>2872</v>
      </c>
    </row>
    <row r="459" spans="1:10" s="141" customFormat="1" ht="15" customHeight="1" x14ac:dyDescent="0.25">
      <c r="A459" s="568"/>
      <c r="B459" s="837" t="s">
        <v>505</v>
      </c>
      <c r="C459" s="216" t="s">
        <v>506</v>
      </c>
      <c r="D459" s="560" t="s">
        <v>507</v>
      </c>
      <c r="E459" s="1033"/>
      <c r="F459" s="168"/>
      <c r="G459" s="168"/>
      <c r="H459" s="168"/>
      <c r="I459" s="168"/>
      <c r="J459" s="632" t="s">
        <v>294</v>
      </c>
    </row>
    <row r="460" spans="1:10" s="141" customFormat="1" ht="15" customHeight="1" x14ac:dyDescent="0.25">
      <c r="A460" s="568"/>
      <c r="B460" s="837" t="s">
        <v>16</v>
      </c>
      <c r="C460" s="160" t="s">
        <v>508</v>
      </c>
      <c r="D460" s="560" t="s">
        <v>32</v>
      </c>
      <c r="E460" s="1033">
        <v>2300000</v>
      </c>
      <c r="F460" s="168"/>
      <c r="G460" s="168"/>
      <c r="H460" s="277">
        <v>1048000</v>
      </c>
      <c r="I460" s="277">
        <v>1048000</v>
      </c>
      <c r="J460" s="632" t="s">
        <v>178</v>
      </c>
    </row>
    <row r="461" spans="1:10" s="141" customFormat="1" ht="15" customHeight="1" x14ac:dyDescent="0.25">
      <c r="A461" s="568"/>
      <c r="B461" s="837"/>
      <c r="C461" s="160" t="s">
        <v>509</v>
      </c>
      <c r="D461" s="560" t="s">
        <v>149</v>
      </c>
      <c r="E461" s="1033">
        <v>3450000</v>
      </c>
      <c r="F461" s="168"/>
      <c r="G461" s="168"/>
      <c r="H461" s="277">
        <v>2180000</v>
      </c>
      <c r="I461" s="277">
        <v>2180000</v>
      </c>
      <c r="J461" s="632" t="s">
        <v>2873</v>
      </c>
    </row>
    <row r="462" spans="1:10" s="141" customFormat="1" ht="15" customHeight="1" x14ac:dyDescent="0.25">
      <c r="A462" s="568"/>
      <c r="B462" s="837"/>
      <c r="C462" s="83" t="s">
        <v>510</v>
      </c>
      <c r="D462" s="560" t="s">
        <v>63</v>
      </c>
      <c r="E462" s="1033">
        <v>5750000</v>
      </c>
      <c r="F462" s="180"/>
      <c r="G462" s="180"/>
      <c r="H462" s="277">
        <v>4500000</v>
      </c>
      <c r="I462" s="277">
        <v>4500000</v>
      </c>
      <c r="J462" s="632" t="s">
        <v>2874</v>
      </c>
    </row>
    <row r="463" spans="1:10" s="141" customFormat="1" ht="15" customHeight="1" x14ac:dyDescent="0.25">
      <c r="A463" s="568"/>
      <c r="B463" s="837"/>
      <c r="C463" s="22" t="s">
        <v>511</v>
      </c>
      <c r="D463" s="560"/>
      <c r="E463" s="1033"/>
      <c r="F463" s="168"/>
      <c r="G463" s="168"/>
      <c r="H463" s="168"/>
      <c r="I463" s="168"/>
      <c r="J463" s="632" t="s">
        <v>2875</v>
      </c>
    </row>
    <row r="464" spans="1:10" s="141" customFormat="1" ht="15" customHeight="1" x14ac:dyDescent="0.25">
      <c r="A464" s="568"/>
      <c r="B464" s="837"/>
      <c r="C464" s="22"/>
      <c r="D464" s="539"/>
      <c r="E464" s="1033"/>
      <c r="F464" s="168"/>
      <c r="G464" s="168"/>
      <c r="H464" s="168"/>
      <c r="I464" s="168"/>
      <c r="J464" s="632" t="s">
        <v>2876</v>
      </c>
    </row>
    <row r="465" spans="1:10" s="141" customFormat="1" ht="15" customHeight="1" x14ac:dyDescent="0.25">
      <c r="A465" s="568"/>
      <c r="B465" s="837"/>
      <c r="C465" s="783"/>
      <c r="D465" s="1055"/>
      <c r="E465" s="1033"/>
      <c r="F465" s="168"/>
      <c r="G465" s="168"/>
      <c r="H465" s="168"/>
      <c r="I465" s="168"/>
      <c r="J465" s="632" t="s">
        <v>2877</v>
      </c>
    </row>
    <row r="466" spans="1:10" s="141" customFormat="1" ht="15" customHeight="1" x14ac:dyDescent="0.25">
      <c r="A466" s="568"/>
      <c r="B466" s="837"/>
      <c r="C466" s="784"/>
      <c r="D466" s="560"/>
      <c r="E466" s="1033"/>
      <c r="F466" s="168"/>
      <c r="G466" s="168"/>
      <c r="H466" s="168"/>
      <c r="I466" s="168"/>
      <c r="J466" s="632" t="s">
        <v>2878</v>
      </c>
    </row>
    <row r="467" spans="1:10" s="141" customFormat="1" ht="15" customHeight="1" x14ac:dyDescent="0.25">
      <c r="A467" s="568"/>
      <c r="B467" s="837"/>
      <c r="C467" s="180"/>
      <c r="D467" s="560"/>
      <c r="E467" s="1033"/>
      <c r="F467" s="168"/>
      <c r="G467" s="168"/>
      <c r="H467" s="168"/>
      <c r="I467" s="168"/>
      <c r="J467" s="632" t="s">
        <v>2879</v>
      </c>
    </row>
    <row r="468" spans="1:10" s="141" customFormat="1" ht="15" customHeight="1" x14ac:dyDescent="0.25">
      <c r="A468" s="568"/>
      <c r="B468" s="837"/>
      <c r="C468" s="83"/>
      <c r="D468" s="560"/>
      <c r="E468" s="1033"/>
      <c r="F468" s="168"/>
      <c r="G468" s="168"/>
      <c r="H468" s="168"/>
      <c r="I468" s="168"/>
      <c r="J468" s="730" t="s">
        <v>2880</v>
      </c>
    </row>
    <row r="469" spans="1:10" s="141" customFormat="1" ht="15" customHeight="1" x14ac:dyDescent="0.25">
      <c r="A469" s="568"/>
      <c r="B469" s="837"/>
      <c r="C469" s="22"/>
      <c r="D469" s="560"/>
      <c r="E469" s="1033"/>
      <c r="F469" s="168"/>
      <c r="G469" s="168"/>
      <c r="H469" s="168"/>
      <c r="I469" s="168"/>
      <c r="J469" s="735" t="s">
        <v>199</v>
      </c>
    </row>
    <row r="470" spans="1:10" s="141" customFormat="1" ht="15" customHeight="1" x14ac:dyDescent="0.25">
      <c r="A470" s="576"/>
      <c r="B470" s="838"/>
      <c r="C470" s="563"/>
      <c r="D470" s="563"/>
      <c r="E470" s="1042"/>
      <c r="F470" s="169"/>
      <c r="G470" s="169"/>
      <c r="H470" s="169"/>
      <c r="I470" s="169"/>
      <c r="J470" s="576"/>
    </row>
    <row r="471" spans="1:10" ht="15" customHeight="1" x14ac:dyDescent="0.2">
      <c r="A471" s="252"/>
      <c r="B471" s="67" t="s">
        <v>512</v>
      </c>
      <c r="C471" s="228"/>
      <c r="D471" s="228"/>
      <c r="E471" s="70"/>
      <c r="F471" s="71"/>
      <c r="G471" s="71"/>
      <c r="H471" s="71"/>
      <c r="I471" s="71"/>
      <c r="J471" s="228"/>
    </row>
    <row r="472" spans="1:10" ht="15" customHeight="1" x14ac:dyDescent="0.25">
      <c r="A472" s="198"/>
      <c r="B472" s="28"/>
      <c r="C472" s="278"/>
      <c r="D472" s="212"/>
      <c r="E472" s="213"/>
      <c r="F472" s="285"/>
      <c r="G472" s="285"/>
      <c r="H472" s="285"/>
      <c r="I472" s="285"/>
      <c r="J472" s="235" t="s">
        <v>454</v>
      </c>
    </row>
    <row r="473" spans="1:10" ht="15" customHeight="1" x14ac:dyDescent="0.25">
      <c r="A473" s="20"/>
      <c r="B473" s="36" t="s">
        <v>513</v>
      </c>
      <c r="C473" s="87" t="s">
        <v>514</v>
      </c>
      <c r="D473" s="126" t="s">
        <v>515</v>
      </c>
      <c r="E473" s="96">
        <v>550000</v>
      </c>
      <c r="F473" s="40"/>
      <c r="G473" s="40"/>
      <c r="H473" s="40">
        <v>495000</v>
      </c>
      <c r="I473" s="40">
        <v>495000</v>
      </c>
      <c r="J473" s="235" t="s">
        <v>294</v>
      </c>
    </row>
    <row r="474" spans="1:10" ht="15" customHeight="1" x14ac:dyDescent="0.25">
      <c r="A474" s="20"/>
      <c r="B474" s="36" t="s">
        <v>66</v>
      </c>
      <c r="C474" s="87" t="s">
        <v>516</v>
      </c>
      <c r="D474" s="126" t="s">
        <v>517</v>
      </c>
      <c r="E474" s="96">
        <v>660000</v>
      </c>
      <c r="F474" s="40"/>
      <c r="G474" s="40"/>
      <c r="H474" s="40">
        <v>594000</v>
      </c>
      <c r="I474" s="40">
        <v>594000</v>
      </c>
      <c r="J474" s="235" t="s">
        <v>178</v>
      </c>
    </row>
    <row r="475" spans="1:10" ht="15" customHeight="1" x14ac:dyDescent="0.25">
      <c r="A475" s="20"/>
      <c r="B475" s="36"/>
      <c r="C475" s="87" t="s">
        <v>518</v>
      </c>
      <c r="D475" s="126" t="s">
        <v>519</v>
      </c>
      <c r="E475" s="96">
        <v>770000</v>
      </c>
      <c r="F475" s="40"/>
      <c r="G475" s="40"/>
      <c r="H475" s="40">
        <v>693000</v>
      </c>
      <c r="I475" s="40">
        <v>693000</v>
      </c>
      <c r="J475" s="190" t="s">
        <v>561</v>
      </c>
    </row>
    <row r="476" spans="1:10" ht="15" customHeight="1" x14ac:dyDescent="0.25">
      <c r="A476" s="20"/>
      <c r="B476" s="36"/>
      <c r="C476" s="87" t="s">
        <v>520</v>
      </c>
      <c r="D476" s="126" t="s">
        <v>521</v>
      </c>
      <c r="E476" s="96">
        <v>850000</v>
      </c>
      <c r="F476" s="86"/>
      <c r="G476" s="86"/>
      <c r="H476" s="86">
        <v>765000</v>
      </c>
      <c r="I476" s="86">
        <v>765000</v>
      </c>
      <c r="J476" s="45" t="s">
        <v>223</v>
      </c>
    </row>
    <row r="477" spans="1:10" ht="15" customHeight="1" x14ac:dyDescent="0.25">
      <c r="A477" s="20"/>
      <c r="B477" s="36"/>
      <c r="C477" s="87"/>
      <c r="D477" s="126" t="s">
        <v>522</v>
      </c>
      <c r="E477" s="96">
        <v>1500000</v>
      </c>
      <c r="F477" s="86"/>
      <c r="G477" s="86"/>
      <c r="H477" s="86">
        <v>1350000</v>
      </c>
      <c r="I477" s="86">
        <v>1350000</v>
      </c>
      <c r="J477" s="190"/>
    </row>
    <row r="478" spans="1:10" ht="15" customHeight="1" x14ac:dyDescent="0.25">
      <c r="A478" s="20"/>
      <c r="B478" s="36"/>
      <c r="C478" s="280"/>
      <c r="D478" s="126" t="s">
        <v>523</v>
      </c>
      <c r="E478" s="96">
        <v>5500000</v>
      </c>
      <c r="F478" s="86"/>
      <c r="G478" s="86"/>
      <c r="H478" s="86">
        <v>4950000</v>
      </c>
      <c r="I478" s="86">
        <v>4950000</v>
      </c>
    </row>
    <row r="479" spans="1:10" ht="15" customHeight="1" x14ac:dyDescent="0.25">
      <c r="A479" s="206"/>
      <c r="B479" s="57"/>
      <c r="C479" s="281"/>
      <c r="D479" s="119"/>
      <c r="E479" s="120"/>
      <c r="F479" s="169"/>
      <c r="G479" s="169"/>
      <c r="H479" s="169"/>
      <c r="I479" s="169"/>
      <c r="J479" s="129"/>
    </row>
    <row r="480" spans="1:10" ht="15" customHeight="1" x14ac:dyDescent="0.25">
      <c r="A480" s="198"/>
      <c r="B480" s="28"/>
      <c r="C480" s="94"/>
      <c r="D480" s="94"/>
      <c r="E480" s="50"/>
      <c r="F480" s="167"/>
      <c r="G480" s="167"/>
      <c r="H480" s="167"/>
      <c r="I480" s="167"/>
      <c r="J480" s="279"/>
    </row>
    <row r="481" spans="1:10" ht="15" customHeight="1" x14ac:dyDescent="0.25">
      <c r="A481" s="20"/>
      <c r="B481" s="36" t="s">
        <v>524</v>
      </c>
      <c r="C481" s="53" t="s">
        <v>525</v>
      </c>
      <c r="D481" s="54" t="s">
        <v>65</v>
      </c>
      <c r="E481" s="24">
        <v>375000</v>
      </c>
      <c r="F481" s="86"/>
      <c r="G481" s="86"/>
      <c r="H481" s="86">
        <v>215000</v>
      </c>
      <c r="I481" s="86">
        <v>215000</v>
      </c>
      <c r="J481" s="235" t="s">
        <v>454</v>
      </c>
    </row>
    <row r="482" spans="1:10" ht="15" customHeight="1" x14ac:dyDescent="0.25">
      <c r="A482" s="20"/>
      <c r="B482" s="36" t="s">
        <v>66</v>
      </c>
      <c r="C482" s="53" t="s">
        <v>526</v>
      </c>
      <c r="D482" s="54" t="s">
        <v>527</v>
      </c>
      <c r="E482" s="24">
        <v>400000</v>
      </c>
      <c r="F482" s="86"/>
      <c r="G482" s="86"/>
      <c r="H482" s="86">
        <v>265000</v>
      </c>
      <c r="I482" s="86">
        <v>265000</v>
      </c>
      <c r="J482" s="235" t="s">
        <v>294</v>
      </c>
    </row>
    <row r="483" spans="1:10" ht="15" customHeight="1" x14ac:dyDescent="0.25">
      <c r="A483" s="20"/>
      <c r="B483" s="36"/>
      <c r="C483" s="53" t="s">
        <v>528</v>
      </c>
      <c r="D483" s="54" t="s">
        <v>14</v>
      </c>
      <c r="E483" s="24">
        <v>475000</v>
      </c>
      <c r="F483" s="86"/>
      <c r="G483" s="86"/>
      <c r="H483" s="86">
        <v>325000</v>
      </c>
      <c r="I483" s="86">
        <v>325000</v>
      </c>
      <c r="J483" s="235" t="s">
        <v>178</v>
      </c>
    </row>
    <row r="484" spans="1:10" ht="15" customHeight="1" x14ac:dyDescent="0.25">
      <c r="A484" s="20"/>
      <c r="B484" s="36"/>
      <c r="C484" s="83" t="s">
        <v>529</v>
      </c>
      <c r="D484" s="54" t="s">
        <v>32</v>
      </c>
      <c r="E484" s="24">
        <v>525000</v>
      </c>
      <c r="F484" s="86"/>
      <c r="G484" s="86"/>
      <c r="H484" s="86">
        <v>375000</v>
      </c>
      <c r="I484" s="86">
        <v>375000</v>
      </c>
      <c r="J484" s="190" t="s">
        <v>561</v>
      </c>
    </row>
    <row r="485" spans="1:10" ht="15" customHeight="1" x14ac:dyDescent="0.25">
      <c r="A485" s="20"/>
      <c r="B485" s="36"/>
      <c r="C485" s="22" t="s">
        <v>530</v>
      </c>
      <c r="D485" s="54" t="s">
        <v>149</v>
      </c>
      <c r="E485" s="24">
        <v>750000</v>
      </c>
      <c r="F485" s="86"/>
      <c r="G485" s="86"/>
      <c r="H485" s="86">
        <v>550000</v>
      </c>
      <c r="I485" s="86">
        <v>550000</v>
      </c>
      <c r="J485" s="45" t="s">
        <v>223</v>
      </c>
    </row>
    <row r="486" spans="1:10" ht="15" customHeight="1" x14ac:dyDescent="0.25">
      <c r="A486" s="20"/>
      <c r="B486" s="36"/>
      <c r="C486" s="53" t="s">
        <v>531</v>
      </c>
      <c r="D486" s="20" t="s">
        <v>532</v>
      </c>
      <c r="E486" s="24">
        <v>175000</v>
      </c>
      <c r="F486" s="86"/>
      <c r="G486" s="86"/>
      <c r="H486" s="86">
        <v>150000</v>
      </c>
      <c r="I486" s="86">
        <v>150000</v>
      </c>
      <c r="J486" s="55"/>
    </row>
    <row r="487" spans="1:10" ht="15" customHeight="1" x14ac:dyDescent="0.25">
      <c r="A487" s="206"/>
      <c r="B487" s="57"/>
      <c r="C487" s="64"/>
      <c r="D487" s="119"/>
      <c r="E487" s="120"/>
      <c r="F487" s="169"/>
      <c r="G487" s="169"/>
      <c r="H487" s="169"/>
      <c r="I487" s="169"/>
      <c r="J487" s="129"/>
    </row>
    <row r="488" spans="1:10" ht="15" customHeight="1" x14ac:dyDescent="0.25">
      <c r="A488" s="198"/>
      <c r="B488" s="28"/>
      <c r="C488" s="199"/>
      <c r="D488" s="94"/>
      <c r="E488" s="50"/>
      <c r="F488" s="167"/>
      <c r="G488" s="167"/>
      <c r="H488" s="167"/>
      <c r="I488" s="167"/>
      <c r="J488" s="286"/>
    </row>
    <row r="489" spans="1:10" ht="15" customHeight="1" x14ac:dyDescent="0.25">
      <c r="A489" s="20"/>
      <c r="B489" s="36" t="s">
        <v>533</v>
      </c>
      <c r="C489" s="87" t="s">
        <v>534</v>
      </c>
      <c r="D489" s="118" t="s">
        <v>14</v>
      </c>
      <c r="E489" s="96">
        <v>974050</v>
      </c>
      <c r="F489" s="40"/>
      <c r="G489" s="40"/>
      <c r="H489" s="40">
        <v>415000</v>
      </c>
      <c r="I489" s="40">
        <v>415000</v>
      </c>
      <c r="J489" s="235" t="s">
        <v>454</v>
      </c>
    </row>
    <row r="490" spans="1:10" ht="15" customHeight="1" x14ac:dyDescent="0.25">
      <c r="A490" s="20"/>
      <c r="B490" s="36" t="s">
        <v>66</v>
      </c>
      <c r="C490" s="87" t="s">
        <v>452</v>
      </c>
      <c r="D490" s="118" t="s">
        <v>18</v>
      </c>
      <c r="E490" s="96">
        <v>1040600</v>
      </c>
      <c r="F490" s="40"/>
      <c r="G490" s="40"/>
      <c r="H490" s="40">
        <v>500000</v>
      </c>
      <c r="I490" s="40">
        <v>500000</v>
      </c>
      <c r="J490" s="235" t="s">
        <v>294</v>
      </c>
    </row>
    <row r="491" spans="1:10" ht="15" customHeight="1" x14ac:dyDescent="0.25">
      <c r="A491" s="20"/>
      <c r="B491" s="36"/>
      <c r="C491" s="87" t="s">
        <v>535</v>
      </c>
      <c r="D491" s="118" t="s">
        <v>392</v>
      </c>
      <c r="E491" s="96">
        <v>1101100</v>
      </c>
      <c r="F491" s="40"/>
      <c r="G491" s="40"/>
      <c r="H491" s="40">
        <v>605000</v>
      </c>
      <c r="I491" s="40">
        <v>605000</v>
      </c>
      <c r="J491" s="235" t="s">
        <v>178</v>
      </c>
    </row>
    <row r="492" spans="1:10" ht="15" customHeight="1" x14ac:dyDescent="0.25">
      <c r="A492" s="20"/>
      <c r="B492" s="36"/>
      <c r="C492" s="87" t="s">
        <v>536</v>
      </c>
      <c r="D492" s="118" t="s">
        <v>275</v>
      </c>
      <c r="E492" s="96">
        <v>1101100</v>
      </c>
      <c r="F492" s="40"/>
      <c r="G492" s="40"/>
      <c r="H492" s="40">
        <v>605000</v>
      </c>
      <c r="I492" s="40">
        <v>605000</v>
      </c>
      <c r="J492" s="190" t="s">
        <v>561</v>
      </c>
    </row>
    <row r="493" spans="1:10" ht="15" customHeight="1" x14ac:dyDescent="0.25">
      <c r="A493" s="20"/>
      <c r="B493" s="36"/>
      <c r="C493" s="83" t="s">
        <v>311</v>
      </c>
      <c r="D493" s="118" t="s">
        <v>537</v>
      </c>
      <c r="E493" s="96">
        <v>1222100</v>
      </c>
      <c r="F493" s="40"/>
      <c r="G493" s="40"/>
      <c r="H493" s="40">
        <v>705000</v>
      </c>
      <c r="I493" s="40">
        <v>705000</v>
      </c>
      <c r="J493" s="45" t="s">
        <v>223</v>
      </c>
    </row>
    <row r="494" spans="1:10" ht="15" customHeight="1" x14ac:dyDescent="0.25">
      <c r="A494" s="20"/>
      <c r="B494" s="36"/>
      <c r="C494" s="280"/>
      <c r="D494" s="118" t="s">
        <v>538</v>
      </c>
      <c r="E494" s="96">
        <v>2662100</v>
      </c>
      <c r="F494" s="40"/>
      <c r="G494" s="40"/>
      <c r="H494" s="40">
        <v>895000</v>
      </c>
      <c r="I494" s="40">
        <v>895000</v>
      </c>
      <c r="J494" s="55"/>
    </row>
    <row r="495" spans="1:10" ht="15" customHeight="1" x14ac:dyDescent="0.25">
      <c r="A495" s="20"/>
      <c r="B495" s="36"/>
      <c r="C495" s="280"/>
      <c r="D495" s="118" t="s">
        <v>313</v>
      </c>
      <c r="E495" s="96">
        <v>4356000</v>
      </c>
      <c r="F495" s="40"/>
      <c r="G495" s="40"/>
      <c r="H495" s="40">
        <v>1585000</v>
      </c>
      <c r="I495" s="40">
        <v>1585000</v>
      </c>
      <c r="J495" s="190"/>
    </row>
    <row r="496" spans="1:10" ht="15" customHeight="1" x14ac:dyDescent="0.25">
      <c r="A496" s="206"/>
      <c r="B496" s="57"/>
      <c r="C496" s="281"/>
      <c r="D496" s="282"/>
      <c r="E496" s="283"/>
      <c r="F496" s="291"/>
      <c r="G496" s="291"/>
      <c r="H496" s="291"/>
      <c r="I496" s="291"/>
      <c r="J496" s="98"/>
    </row>
    <row r="497" spans="1:10" ht="15" customHeight="1" x14ac:dyDescent="0.25">
      <c r="A497" s="198"/>
      <c r="B497" s="28"/>
      <c r="C497" s="278"/>
      <c r="D497" s="212"/>
      <c r="E497" s="213"/>
      <c r="F497" s="214"/>
      <c r="G497" s="214"/>
      <c r="H497" s="214"/>
      <c r="I497" s="214"/>
      <c r="J497" s="200"/>
    </row>
    <row r="498" spans="1:10" ht="15" customHeight="1" x14ac:dyDescent="0.25">
      <c r="A498" s="20"/>
      <c r="B498" s="36" t="s">
        <v>539</v>
      </c>
      <c r="C498" s="87" t="s">
        <v>540</v>
      </c>
      <c r="D498" s="126" t="s">
        <v>65</v>
      </c>
      <c r="E498" s="96">
        <v>888000</v>
      </c>
      <c r="F498" s="86"/>
      <c r="G498" s="86"/>
      <c r="H498" s="86">
        <v>577200</v>
      </c>
      <c r="I498" s="86">
        <v>577200</v>
      </c>
      <c r="J498" s="235" t="s">
        <v>454</v>
      </c>
    </row>
    <row r="499" spans="1:10" ht="15" customHeight="1" x14ac:dyDescent="0.25">
      <c r="A499" s="20"/>
      <c r="B499" s="36" t="s">
        <v>66</v>
      </c>
      <c r="C499" s="87" t="s">
        <v>541</v>
      </c>
      <c r="D499" s="126" t="s">
        <v>18</v>
      </c>
      <c r="E499" s="96">
        <v>588000</v>
      </c>
      <c r="F499" s="86"/>
      <c r="G499" s="86"/>
      <c r="H499" s="86">
        <v>441000</v>
      </c>
      <c r="I499" s="86">
        <v>441000</v>
      </c>
      <c r="J499" s="235" t="s">
        <v>294</v>
      </c>
    </row>
    <row r="500" spans="1:10" ht="15" customHeight="1" x14ac:dyDescent="0.25">
      <c r="A500" s="20"/>
      <c r="B500" s="36"/>
      <c r="C500" s="87" t="s">
        <v>542</v>
      </c>
      <c r="D500" s="126" t="s">
        <v>149</v>
      </c>
      <c r="E500" s="96">
        <v>388000</v>
      </c>
      <c r="F500" s="86"/>
      <c r="G500" s="86"/>
      <c r="H500" s="86">
        <v>291000</v>
      </c>
      <c r="I500" s="86">
        <v>291000</v>
      </c>
      <c r="J500" s="235" t="s">
        <v>178</v>
      </c>
    </row>
    <row r="501" spans="1:10" ht="15" customHeight="1" x14ac:dyDescent="0.25">
      <c r="A501" s="20"/>
      <c r="B501" s="36"/>
      <c r="C501" s="280"/>
      <c r="D501" s="118"/>
      <c r="E501" s="96"/>
      <c r="F501" s="40"/>
      <c r="G501" s="40"/>
      <c r="H501" s="40"/>
      <c r="I501" s="40"/>
      <c r="J501" s="190" t="s">
        <v>561</v>
      </c>
    </row>
    <row r="502" spans="1:10" ht="15" customHeight="1" x14ac:dyDescent="0.25">
      <c r="A502" s="20"/>
      <c r="B502" s="36"/>
      <c r="C502" s="280"/>
      <c r="D502" s="118"/>
      <c r="E502" s="96"/>
      <c r="F502" s="40"/>
      <c r="G502" s="40"/>
      <c r="H502" s="40"/>
      <c r="I502" s="40"/>
      <c r="J502" s="45" t="s">
        <v>223</v>
      </c>
    </row>
    <row r="503" spans="1:10" ht="15" customHeight="1" x14ac:dyDescent="0.25">
      <c r="A503" s="206"/>
      <c r="B503" s="57"/>
      <c r="C503" s="281"/>
      <c r="D503" s="282"/>
      <c r="E503" s="283"/>
      <c r="F503" s="291"/>
      <c r="G503" s="291"/>
      <c r="H503" s="291"/>
      <c r="I503" s="291"/>
      <c r="J503" s="98"/>
    </row>
    <row r="504" spans="1:10" s="762" customFormat="1" ht="15" customHeight="1" x14ac:dyDescent="0.25">
      <c r="A504" s="416"/>
      <c r="B504" s="837"/>
      <c r="C504" s="539"/>
      <c r="D504" s="539"/>
      <c r="E504" s="1033"/>
      <c r="F504" s="82"/>
      <c r="G504" s="82"/>
      <c r="H504" s="1041"/>
      <c r="I504" s="82"/>
      <c r="J504" s="740"/>
    </row>
    <row r="505" spans="1:10" s="762" customFormat="1" ht="15" customHeight="1" x14ac:dyDescent="0.25">
      <c r="A505" s="416"/>
      <c r="B505" s="837" t="s">
        <v>2803</v>
      </c>
      <c r="C505" s="539" t="s">
        <v>2802</v>
      </c>
      <c r="D505" s="170" t="s">
        <v>18</v>
      </c>
      <c r="E505" s="1033">
        <v>1573000</v>
      </c>
      <c r="F505" s="1041"/>
      <c r="G505" s="1041"/>
      <c r="H505" s="1041">
        <v>485000</v>
      </c>
      <c r="I505" s="1041">
        <v>485000</v>
      </c>
      <c r="J505" s="556" t="s">
        <v>732</v>
      </c>
    </row>
    <row r="506" spans="1:10" s="762" customFormat="1" ht="15" customHeight="1" x14ac:dyDescent="0.25">
      <c r="A506" s="416"/>
      <c r="B506" s="837" t="s">
        <v>66</v>
      </c>
      <c r="C506" s="539" t="s">
        <v>2801</v>
      </c>
      <c r="D506" s="170" t="s">
        <v>275</v>
      </c>
      <c r="E506" s="1033">
        <v>1633500</v>
      </c>
      <c r="F506" s="1041"/>
      <c r="G506" s="1041"/>
      <c r="H506" s="1041">
        <v>535000</v>
      </c>
      <c r="I506" s="1041">
        <v>535000</v>
      </c>
      <c r="J506" s="556" t="s">
        <v>736</v>
      </c>
    </row>
    <row r="507" spans="1:10" s="762" customFormat="1" ht="15" customHeight="1" x14ac:dyDescent="0.25">
      <c r="A507" s="416"/>
      <c r="B507" s="837"/>
      <c r="C507" s="83" t="s">
        <v>2800</v>
      </c>
      <c r="D507" s="170" t="s">
        <v>538</v>
      </c>
      <c r="E507" s="1033">
        <v>1996500</v>
      </c>
      <c r="F507" s="1041"/>
      <c r="G507" s="1041"/>
      <c r="H507" s="1041">
        <v>835000</v>
      </c>
      <c r="I507" s="1041">
        <v>835000</v>
      </c>
      <c r="J507" s="556" t="s">
        <v>738</v>
      </c>
    </row>
    <row r="508" spans="1:10" s="762" customFormat="1" ht="15" customHeight="1" x14ac:dyDescent="0.25">
      <c r="A508" s="416"/>
      <c r="B508" s="837"/>
      <c r="C508" s="539"/>
      <c r="D508" s="170" t="s">
        <v>313</v>
      </c>
      <c r="E508" s="1033">
        <v>2601500</v>
      </c>
      <c r="F508" s="1041"/>
      <c r="G508" s="1041"/>
      <c r="H508" s="1041">
        <v>1335000</v>
      </c>
      <c r="I508" s="1041">
        <v>1335000</v>
      </c>
      <c r="J508" s="556" t="s">
        <v>1625</v>
      </c>
    </row>
    <row r="509" spans="1:10" s="762" customFormat="1" ht="15" customHeight="1" x14ac:dyDescent="0.25">
      <c r="A509" s="416"/>
      <c r="B509" s="837"/>
      <c r="C509" s="539" t="s">
        <v>2416</v>
      </c>
      <c r="D509" s="539"/>
      <c r="E509" s="1033"/>
      <c r="F509" s="82"/>
      <c r="G509" s="82"/>
      <c r="H509" s="1041"/>
      <c r="I509" s="82"/>
      <c r="J509" s="531" t="s">
        <v>2799</v>
      </c>
    </row>
    <row r="510" spans="1:10" s="762" customFormat="1" ht="15" customHeight="1" x14ac:dyDescent="0.25">
      <c r="A510" s="416"/>
      <c r="B510" s="837"/>
      <c r="C510" s="539" t="s">
        <v>2418</v>
      </c>
      <c r="D510" s="539"/>
      <c r="E510" s="1033"/>
      <c r="F510" s="82"/>
      <c r="G510" s="82"/>
      <c r="H510" s="1041"/>
      <c r="I510" s="82"/>
      <c r="J510" s="531" t="s">
        <v>2417</v>
      </c>
    </row>
    <row r="511" spans="1:10" s="762" customFormat="1" ht="15" customHeight="1" x14ac:dyDescent="0.25">
      <c r="A511" s="416"/>
      <c r="B511" s="837"/>
      <c r="C511" s="539" t="s">
        <v>2420</v>
      </c>
      <c r="D511" s="539"/>
      <c r="E511" s="1033"/>
      <c r="F511" s="82"/>
      <c r="G511" s="82"/>
      <c r="H511" s="1041"/>
      <c r="I511" s="82"/>
      <c r="J511" s="556" t="s">
        <v>2798</v>
      </c>
    </row>
    <row r="512" spans="1:10" s="762" customFormat="1" ht="15" customHeight="1" x14ac:dyDescent="0.25">
      <c r="A512" s="416"/>
      <c r="B512" s="837"/>
      <c r="C512" s="539" t="s">
        <v>2422</v>
      </c>
      <c r="D512" s="539"/>
      <c r="E512" s="1033"/>
      <c r="F512" s="82"/>
      <c r="G512" s="82"/>
      <c r="H512" s="1041"/>
      <c r="I512" s="82"/>
      <c r="J512" s="730" t="s">
        <v>2421</v>
      </c>
    </row>
    <row r="513" spans="1:10" s="762" customFormat="1" ht="15" customHeight="1" x14ac:dyDescent="0.25">
      <c r="A513" s="416"/>
      <c r="B513" s="837"/>
      <c r="C513" s="539" t="s">
        <v>2424</v>
      </c>
      <c r="D513" s="539"/>
      <c r="E513" s="1033"/>
      <c r="F513" s="82"/>
      <c r="G513" s="82"/>
      <c r="H513" s="1041"/>
      <c r="I513" s="82"/>
      <c r="J513" s="421" t="s">
        <v>2423</v>
      </c>
    </row>
    <row r="514" spans="1:10" s="762" customFormat="1" ht="15" customHeight="1" x14ac:dyDescent="0.25">
      <c r="A514" s="416"/>
      <c r="B514" s="837"/>
      <c r="C514" s="83" t="s">
        <v>2425</v>
      </c>
      <c r="D514" s="539"/>
      <c r="E514" s="1033"/>
      <c r="F514" s="82"/>
      <c r="G514" s="82"/>
      <c r="H514" s="1041"/>
      <c r="I514" s="82"/>
      <c r="J514" s="421"/>
    </row>
    <row r="515" spans="1:10" s="762" customFormat="1" ht="15" customHeight="1" x14ac:dyDescent="0.25">
      <c r="A515" s="422"/>
      <c r="B515" s="838"/>
      <c r="C515" s="751"/>
      <c r="D515" s="563"/>
      <c r="E515" s="1042"/>
      <c r="F515" s="77"/>
      <c r="G515" s="77"/>
      <c r="H515" s="1043"/>
      <c r="I515" s="77"/>
      <c r="J515" s="823"/>
    </row>
    <row r="516" spans="1:10" s="762" customFormat="1" ht="15" customHeight="1" x14ac:dyDescent="0.25">
      <c r="A516" s="416"/>
      <c r="B516" s="837"/>
      <c r="C516" s="83"/>
      <c r="D516" s="539"/>
      <c r="E516" s="1033"/>
      <c r="F516" s="82"/>
      <c r="G516" s="82"/>
      <c r="H516" s="1041"/>
      <c r="I516" s="82"/>
      <c r="J516" s="421"/>
    </row>
    <row r="517" spans="1:10" s="762" customFormat="1" ht="15" customHeight="1" x14ac:dyDescent="0.25">
      <c r="A517" s="416"/>
      <c r="B517" s="837" t="s">
        <v>2797</v>
      </c>
      <c r="C517" s="81" t="s">
        <v>2796</v>
      </c>
      <c r="D517" s="560" t="s">
        <v>65</v>
      </c>
      <c r="E517" s="1033">
        <v>605000</v>
      </c>
      <c r="F517" s="82">
        <v>340000</v>
      </c>
      <c r="G517" s="82">
        <v>340000</v>
      </c>
      <c r="H517" s="1041">
        <v>320000</v>
      </c>
      <c r="I517" s="1041">
        <v>320000</v>
      </c>
      <c r="J517" s="531" t="s">
        <v>2795</v>
      </c>
    </row>
    <row r="518" spans="1:10" s="762" customFormat="1" ht="15" customHeight="1" x14ac:dyDescent="0.25">
      <c r="A518" s="416"/>
      <c r="B518" s="837" t="s">
        <v>116</v>
      </c>
      <c r="C518" s="83" t="s">
        <v>2794</v>
      </c>
      <c r="D518" s="170" t="s">
        <v>18</v>
      </c>
      <c r="E518" s="1033">
        <v>847000</v>
      </c>
      <c r="F518" s="82">
        <v>420000</v>
      </c>
      <c r="G518" s="82">
        <v>420000</v>
      </c>
      <c r="H518" s="1041">
        <v>400000</v>
      </c>
      <c r="I518" s="1041">
        <v>400000</v>
      </c>
      <c r="J518" s="556" t="s">
        <v>2793</v>
      </c>
    </row>
    <row r="519" spans="1:10" s="762" customFormat="1" ht="15" customHeight="1" x14ac:dyDescent="0.25">
      <c r="A519" s="416"/>
      <c r="B519" s="837"/>
      <c r="C519" s="83"/>
      <c r="D519" s="170"/>
      <c r="E519" s="1033"/>
      <c r="F519" s="82"/>
      <c r="G519" s="82"/>
      <c r="H519" s="1041"/>
      <c r="I519" s="1041"/>
      <c r="J519" s="421" t="s">
        <v>2423</v>
      </c>
    </row>
    <row r="520" spans="1:10" s="141" customFormat="1" ht="15" customHeight="1" x14ac:dyDescent="0.25">
      <c r="A520" s="418"/>
      <c r="B520" s="1038" t="s">
        <v>2852</v>
      </c>
      <c r="C520" s="160" t="s">
        <v>2851</v>
      </c>
      <c r="D520" s="416" t="s">
        <v>14</v>
      </c>
      <c r="E520" s="861">
        <v>907500</v>
      </c>
      <c r="F520" s="82"/>
      <c r="G520" s="82"/>
      <c r="H520" s="86">
        <v>420000</v>
      </c>
      <c r="I520" s="86">
        <v>420000</v>
      </c>
      <c r="J520" s="556" t="s">
        <v>732</v>
      </c>
    </row>
    <row r="521" spans="1:10" s="141" customFormat="1" ht="15" customHeight="1" x14ac:dyDescent="0.25">
      <c r="A521" s="418"/>
      <c r="B521" s="1038" t="s">
        <v>66</v>
      </c>
      <c r="C521" s="160" t="s">
        <v>452</v>
      </c>
      <c r="D521" s="258" t="s">
        <v>18</v>
      </c>
      <c r="E521" s="861">
        <v>1089000</v>
      </c>
      <c r="F521" s="82"/>
      <c r="G521" s="82"/>
      <c r="H521" s="86">
        <v>490000</v>
      </c>
      <c r="I521" s="86">
        <v>490000</v>
      </c>
      <c r="J521" s="556" t="s">
        <v>736</v>
      </c>
    </row>
    <row r="522" spans="1:10" s="141" customFormat="1" ht="15" customHeight="1" x14ac:dyDescent="0.25">
      <c r="A522" s="418"/>
      <c r="B522" s="1038"/>
      <c r="C522" s="1"/>
      <c r="D522" s="416" t="s">
        <v>149</v>
      </c>
      <c r="E522" s="861">
        <v>1997000</v>
      </c>
      <c r="F522" s="82"/>
      <c r="G522" s="82"/>
      <c r="H522" s="86">
        <v>750000</v>
      </c>
      <c r="I522" s="86">
        <v>750000</v>
      </c>
      <c r="J522" s="556" t="s">
        <v>738</v>
      </c>
    </row>
    <row r="523" spans="1:10" s="141" customFormat="1" ht="15" customHeight="1" x14ac:dyDescent="0.25">
      <c r="A523" s="418"/>
      <c r="B523" s="1038"/>
      <c r="C523" s="1"/>
      <c r="D523" s="258"/>
      <c r="E523" s="861"/>
      <c r="F523" s="82"/>
      <c r="G523" s="82"/>
      <c r="H523" s="86"/>
      <c r="I523" s="86"/>
      <c r="J523" s="556" t="s">
        <v>1486</v>
      </c>
    </row>
    <row r="524" spans="1:10" s="141" customFormat="1" ht="15" customHeight="1" x14ac:dyDescent="0.25">
      <c r="A524" s="418"/>
      <c r="B524" s="1038"/>
      <c r="C524" s="1"/>
      <c r="D524" s="258"/>
      <c r="E524" s="861"/>
      <c r="F524" s="82"/>
      <c r="G524" s="82"/>
      <c r="H524" s="86"/>
      <c r="I524" s="86"/>
      <c r="J524" s="556" t="s">
        <v>1487</v>
      </c>
    </row>
    <row r="525" spans="1:10" s="141" customFormat="1" ht="15" customHeight="1" x14ac:dyDescent="0.25">
      <c r="A525" s="418"/>
      <c r="B525" s="1038"/>
      <c r="C525" s="1"/>
      <c r="D525" s="258"/>
      <c r="E525" s="861"/>
      <c r="F525" s="82"/>
      <c r="G525" s="82"/>
      <c r="H525" s="86"/>
      <c r="I525" s="86"/>
      <c r="J525" s="730" t="s">
        <v>1488</v>
      </c>
    </row>
    <row r="526" spans="1:10" s="141" customFormat="1" ht="15" customHeight="1" x14ac:dyDescent="0.25">
      <c r="A526" s="418"/>
      <c r="B526" s="1038"/>
      <c r="C526" s="1"/>
      <c r="D526" s="258"/>
      <c r="E526" s="861"/>
      <c r="F526" s="82"/>
      <c r="G526" s="82"/>
      <c r="H526" s="86"/>
      <c r="I526" s="86"/>
      <c r="J526" s="800" t="s">
        <v>1489</v>
      </c>
    </row>
    <row r="527" spans="1:10" s="762" customFormat="1" ht="15" customHeight="1" x14ac:dyDescent="0.25">
      <c r="A527" s="416"/>
      <c r="B527" s="837"/>
      <c r="C527" s="539"/>
      <c r="D527" s="539"/>
      <c r="E527" s="1033"/>
      <c r="F527" s="82"/>
      <c r="G527" s="82"/>
      <c r="H527" s="1041"/>
      <c r="I527" s="82"/>
      <c r="J527" s="740"/>
    </row>
  </sheetData>
  <mergeCells count="13">
    <mergeCell ref="A165:A171"/>
    <mergeCell ref="A417:A419"/>
    <mergeCell ref="F3:I3"/>
    <mergeCell ref="J3:J6"/>
    <mergeCell ref="F4:I4"/>
    <mergeCell ref="F5:G5"/>
    <mergeCell ref="H5:I5"/>
    <mergeCell ref="B1:E1"/>
    <mergeCell ref="A3:A6"/>
    <mergeCell ref="B3:B6"/>
    <mergeCell ref="C3:C6"/>
    <mergeCell ref="D3:D6"/>
    <mergeCell ref="C108:C109"/>
  </mergeCells>
  <hyperlinks>
    <hyperlink ref="C29" r:id="rId1"/>
    <hyperlink ref="C13" r:id="rId2"/>
    <hyperlink ref="C14" r:id="rId3"/>
    <hyperlink ref="C15" r:id="rId4"/>
    <hyperlink ref="C104" r:id="rId5"/>
    <hyperlink ref="C105" r:id="rId6"/>
    <hyperlink ref="C484" r:id="rId7"/>
    <hyperlink ref="C485" r:id="rId8"/>
    <hyperlink ref="C147" r:id="rId9"/>
    <hyperlink ref="C352" r:id="rId10"/>
    <hyperlink ref="C57" r:id="rId11"/>
    <hyperlink ref="C96" r:id="rId12"/>
    <hyperlink ref="C312" r:id="rId13"/>
    <hyperlink ref="C313" r:id="rId14"/>
    <hyperlink ref="C376" r:id="rId15"/>
    <hyperlink ref="C395" r:id="rId16"/>
    <hyperlink ref="C259" r:id="rId17"/>
    <hyperlink ref="C260" r:id="rId18"/>
    <hyperlink ref="C222" r:id="rId19"/>
    <hyperlink ref="C118" r:id="rId20"/>
    <hyperlink ref="C216" r:id="rId21"/>
    <hyperlink ref="C493" r:id="rId22"/>
    <hyperlink ref="C246" r:id="rId23"/>
    <hyperlink ref="C250" r:id="rId24"/>
    <hyperlink ref="C33" r:id="rId25"/>
    <hyperlink ref="C431" r:id="rId26"/>
    <hyperlink ref="C402" r:id="rId27"/>
    <hyperlink ref="C319" r:id="rId28"/>
    <hyperlink ref="C269" r:id="rId29"/>
    <hyperlink ref="C382" r:id="rId30"/>
    <hyperlink ref="C357" r:id="rId31"/>
    <hyperlink ref="C362" r:id="rId32" display="Yogyakarta@citradreamhotel.com"/>
    <hyperlink ref="C45" r:id="rId33"/>
    <hyperlink ref="C46" r:id="rId34"/>
    <hyperlink ref="C47" r:id="rId35"/>
    <hyperlink ref="C48" r:id="rId36" display="syahfitrie.hamumpuni@patra-jasa.com"/>
    <hyperlink ref="C70" r:id="rId37"/>
    <hyperlink ref="C71" r:id="rId38"/>
    <hyperlink ref="C507" r:id="rId39"/>
    <hyperlink ref="C514" r:id="rId40"/>
    <hyperlink ref="C518" r:id="rId41"/>
    <hyperlink ref="C136" r:id="rId42"/>
    <hyperlink ref="C199" r:id="rId43"/>
    <hyperlink ref="C194" r:id="rId44" display="mailto:ning.diah@sheraton.com"/>
    <hyperlink ref="C236" r:id="rId45"/>
    <hyperlink ref="C237" r:id="rId46"/>
    <hyperlink ref="C301" r:id="rId47"/>
    <hyperlink ref="C333" r:id="rId48"/>
    <hyperlink ref="C332" r:id="rId49"/>
    <hyperlink ref="C435" r:id="rId50"/>
    <hyperlink ref="C450" r:id="rId51"/>
    <hyperlink ref="C451" r:id="rId52"/>
    <hyperlink ref="C460" r:id="rId53" display="tel:%2B62-281 628000"/>
    <hyperlink ref="C461" r:id="rId54" display="tel:%2B62-281 628111"/>
    <hyperlink ref="C462" r:id="rId55"/>
  </hyperlinks>
  <pageMargins left="0.28000000000000003" right="0.17" top="0.52" bottom="0.38" header="0.3" footer="0.3"/>
  <pageSetup paperSize="9" scale="52" orientation="landscape" horizontalDpi="300" verticalDpi="300" r:id="rId56"/>
  <rowBreaks count="6" manualBreakCount="6">
    <brk id="106" max="9" man="1"/>
    <brk id="184" max="9" man="1"/>
    <brk id="305" max="9" man="1"/>
    <brk id="347" max="9" man="1"/>
    <brk id="378" max="9" man="1"/>
    <brk id="479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8"/>
  <sheetViews>
    <sheetView topLeftCell="A79" zoomScale="70" zoomScaleNormal="70" workbookViewId="0">
      <selection activeCell="B102" sqref="B102"/>
    </sheetView>
  </sheetViews>
  <sheetFormatPr defaultRowHeight="14.25" x14ac:dyDescent="0.2"/>
  <cols>
    <col min="1" max="1" width="4.7109375" style="141" customWidth="1"/>
    <col min="2" max="2" width="55.140625" style="141" bestFit="1" customWidth="1"/>
    <col min="3" max="3" width="43.28515625" style="141" bestFit="1" customWidth="1"/>
    <col min="4" max="4" width="36" style="141" bestFit="1" customWidth="1"/>
    <col min="5" max="5" width="31" style="442" bestFit="1" customWidth="1"/>
    <col min="6" max="6" width="31.28515625" style="442" bestFit="1" customWidth="1"/>
    <col min="7" max="7" width="14.42578125" style="141" bestFit="1" customWidth="1"/>
    <col min="8" max="8" width="102.42578125" style="141" bestFit="1" customWidth="1"/>
    <col min="9" max="9" width="17.5703125" style="141" customWidth="1"/>
    <col min="10" max="16384" width="9.140625" style="141"/>
  </cols>
  <sheetData>
    <row r="1" spans="1:9" ht="20.25" x14ac:dyDescent="0.3">
      <c r="A1" s="1184" t="s">
        <v>916</v>
      </c>
      <c r="B1" s="1184"/>
      <c r="C1" s="1184"/>
      <c r="D1" s="1184"/>
      <c r="E1" s="1184"/>
      <c r="F1" s="1184"/>
      <c r="G1" s="1184"/>
      <c r="H1" s="1184"/>
      <c r="I1" s="1184"/>
    </row>
    <row r="2" spans="1:9" ht="15" thickBot="1" x14ac:dyDescent="0.25">
      <c r="A2" s="439"/>
      <c r="B2" s="439"/>
      <c r="C2" s="439"/>
      <c r="D2" s="439"/>
      <c r="E2" s="440"/>
      <c r="F2" s="440"/>
    </row>
    <row r="3" spans="1:9" ht="17.25" customHeight="1" x14ac:dyDescent="0.2">
      <c r="A3" s="1185" t="s">
        <v>917</v>
      </c>
      <c r="B3" s="1188" t="s">
        <v>918</v>
      </c>
      <c r="C3" s="1188" t="s">
        <v>919</v>
      </c>
      <c r="D3" s="1067" t="s">
        <v>920</v>
      </c>
      <c r="E3" s="1191" t="s">
        <v>921</v>
      </c>
      <c r="F3" s="1192"/>
      <c r="G3" s="1193"/>
      <c r="H3" s="1199" t="s">
        <v>4</v>
      </c>
    </row>
    <row r="4" spans="1:9" ht="14.25" customHeight="1" x14ac:dyDescent="0.2">
      <c r="A4" s="1186"/>
      <c r="B4" s="1189"/>
      <c r="C4" s="1189"/>
      <c r="D4" s="1068"/>
      <c r="E4" s="1194"/>
      <c r="F4" s="1195"/>
      <c r="G4" s="1196"/>
      <c r="H4" s="1200"/>
    </row>
    <row r="5" spans="1:9" ht="31.5" customHeight="1" thickBot="1" x14ac:dyDescent="0.25">
      <c r="A5" s="1187"/>
      <c r="B5" s="1190"/>
      <c r="C5" s="1190"/>
      <c r="D5" s="1072"/>
      <c r="E5" s="1073" t="s">
        <v>922</v>
      </c>
      <c r="F5" s="1197" t="s">
        <v>923</v>
      </c>
      <c r="G5" s="1198"/>
      <c r="H5" s="1201"/>
    </row>
    <row r="6" spans="1:9" ht="14.1" customHeight="1" x14ac:dyDescent="0.25">
      <c r="A6" s="1204"/>
      <c r="B6" s="1206" t="s">
        <v>2891</v>
      </c>
      <c r="C6" s="836" t="s">
        <v>924</v>
      </c>
      <c r="D6" s="543" t="s">
        <v>925</v>
      </c>
      <c r="E6" s="655">
        <v>2115000</v>
      </c>
      <c r="F6" s="1209">
        <v>1335000</v>
      </c>
      <c r="G6" s="1210"/>
      <c r="H6" s="556" t="s">
        <v>732</v>
      </c>
    </row>
    <row r="7" spans="1:9" ht="14.1" customHeight="1" x14ac:dyDescent="0.2">
      <c r="A7" s="1204"/>
      <c r="B7" s="1207"/>
      <c r="C7" s="543" t="s">
        <v>926</v>
      </c>
      <c r="D7" s="543" t="s">
        <v>927</v>
      </c>
      <c r="E7" s="655"/>
      <c r="F7" s="1209">
        <v>1455000</v>
      </c>
      <c r="G7" s="1210"/>
      <c r="H7" s="556" t="s">
        <v>736</v>
      </c>
    </row>
    <row r="8" spans="1:9" ht="14.1" customHeight="1" x14ac:dyDescent="0.2">
      <c r="A8" s="1204"/>
      <c r="B8" s="1207"/>
      <c r="C8" s="543" t="s">
        <v>928</v>
      </c>
      <c r="D8" s="543" t="s">
        <v>929</v>
      </c>
      <c r="E8" s="655">
        <v>2465000</v>
      </c>
      <c r="F8" s="1211">
        <v>1720000</v>
      </c>
      <c r="G8" s="1212"/>
      <c r="H8" s="556" t="s">
        <v>738</v>
      </c>
    </row>
    <row r="9" spans="1:9" ht="14.1" customHeight="1" x14ac:dyDescent="0.2">
      <c r="A9" s="1204"/>
      <c r="B9" s="1207"/>
      <c r="C9" s="543" t="s">
        <v>930</v>
      </c>
      <c r="D9" s="543" t="s">
        <v>931</v>
      </c>
      <c r="E9" s="655"/>
      <c r="F9" s="1209">
        <v>1840000</v>
      </c>
      <c r="G9" s="1210"/>
      <c r="H9" s="180"/>
    </row>
    <row r="10" spans="1:9" ht="14.1" customHeight="1" x14ac:dyDescent="0.2">
      <c r="A10" s="1204"/>
      <c r="B10" s="1207"/>
      <c r="C10" s="656"/>
      <c r="D10" s="543" t="s">
        <v>932</v>
      </c>
      <c r="E10" s="655">
        <v>2615000</v>
      </c>
      <c r="F10" s="1209">
        <v>1870000</v>
      </c>
      <c r="G10" s="1210"/>
      <c r="H10" s="180"/>
    </row>
    <row r="11" spans="1:9" ht="14.1" customHeight="1" x14ac:dyDescent="0.2">
      <c r="A11" s="1204"/>
      <c r="B11" s="1207"/>
      <c r="C11" s="656"/>
      <c r="D11" s="543" t="s">
        <v>933</v>
      </c>
      <c r="E11" s="655"/>
      <c r="F11" s="1209">
        <v>1870000</v>
      </c>
      <c r="G11" s="1210"/>
      <c r="H11" s="180"/>
    </row>
    <row r="12" spans="1:9" ht="14.1" customHeight="1" x14ac:dyDescent="0.2">
      <c r="A12" s="1204"/>
      <c r="B12" s="1207"/>
      <c r="C12" s="656"/>
      <c r="D12" s="543" t="s">
        <v>934</v>
      </c>
      <c r="E12" s="655">
        <v>2965000</v>
      </c>
      <c r="F12" s="1209">
        <v>2220000</v>
      </c>
      <c r="G12" s="1210"/>
      <c r="H12" s="180"/>
    </row>
    <row r="13" spans="1:9" ht="14.1" customHeight="1" x14ac:dyDescent="0.2">
      <c r="A13" s="1204"/>
      <c r="B13" s="1207"/>
      <c r="C13" s="656"/>
      <c r="D13" s="543" t="s">
        <v>935</v>
      </c>
      <c r="E13" s="655"/>
      <c r="F13" s="1209">
        <v>2220000</v>
      </c>
      <c r="G13" s="1210"/>
      <c r="H13" s="180"/>
    </row>
    <row r="14" spans="1:9" ht="14.1" customHeight="1" x14ac:dyDescent="0.2">
      <c r="A14" s="1204"/>
      <c r="B14" s="1207"/>
      <c r="C14" s="656"/>
      <c r="D14" s="543" t="s">
        <v>936</v>
      </c>
      <c r="E14" s="657"/>
      <c r="F14" s="1219"/>
      <c r="G14" s="1220"/>
      <c r="H14" s="180"/>
    </row>
    <row r="15" spans="1:9" ht="14.1" customHeight="1" x14ac:dyDescent="0.2">
      <c r="A15" s="1204"/>
      <c r="B15" s="1207"/>
      <c r="C15" s="656"/>
      <c r="D15" s="543" t="s">
        <v>24</v>
      </c>
      <c r="E15" s="657">
        <v>4500000</v>
      </c>
      <c r="F15" s="1219">
        <v>3600000</v>
      </c>
      <c r="G15" s="1220"/>
      <c r="H15" s="180"/>
    </row>
    <row r="16" spans="1:9" ht="14.1" customHeight="1" x14ac:dyDescent="0.2">
      <c r="A16" s="1204"/>
      <c r="B16" s="1207"/>
      <c r="C16" s="656"/>
      <c r="D16" s="543" t="s">
        <v>937</v>
      </c>
      <c r="E16" s="657">
        <v>5000000</v>
      </c>
      <c r="F16" s="1219">
        <v>4100000</v>
      </c>
      <c r="G16" s="1220"/>
      <c r="H16" s="180"/>
    </row>
    <row r="17" spans="1:8" ht="14.1" customHeight="1" x14ac:dyDescent="0.2">
      <c r="A17" s="1204"/>
      <c r="B17" s="1207"/>
      <c r="C17" s="656"/>
      <c r="D17" s="543" t="s">
        <v>938</v>
      </c>
      <c r="E17" s="657">
        <v>21000000</v>
      </c>
      <c r="F17" s="1219">
        <v>17500000</v>
      </c>
      <c r="G17" s="1220"/>
      <c r="H17" s="180"/>
    </row>
    <row r="18" spans="1:8" ht="14.1" customHeight="1" x14ac:dyDescent="0.2">
      <c r="A18" s="1205"/>
      <c r="B18" s="1208"/>
      <c r="C18" s="659"/>
      <c r="D18" s="660" t="s">
        <v>939</v>
      </c>
      <c r="E18" s="661">
        <v>16000000</v>
      </c>
      <c r="F18" s="1202">
        <v>14000000</v>
      </c>
      <c r="G18" s="1203"/>
      <c r="H18" s="155"/>
    </row>
    <row r="19" spans="1:8" ht="14.1" customHeight="1" x14ac:dyDescent="0.2">
      <c r="A19" s="1221"/>
      <c r="B19" s="1218" t="s">
        <v>2892</v>
      </c>
      <c r="C19" s="654"/>
      <c r="D19" s="554"/>
      <c r="E19" s="662"/>
      <c r="F19" s="663" t="s">
        <v>940</v>
      </c>
      <c r="G19" s="663" t="s">
        <v>941</v>
      </c>
      <c r="H19" s="556" t="s">
        <v>732</v>
      </c>
    </row>
    <row r="20" spans="1:8" ht="14.1" customHeight="1" x14ac:dyDescent="0.25">
      <c r="A20" s="1222"/>
      <c r="B20" s="1207"/>
      <c r="C20" s="664" t="s">
        <v>924</v>
      </c>
      <c r="D20" s="543" t="s">
        <v>942</v>
      </c>
      <c r="E20" s="665">
        <v>180</v>
      </c>
      <c r="F20" s="666">
        <v>1130000</v>
      </c>
      <c r="G20" s="666">
        <v>1230000</v>
      </c>
      <c r="H20" s="556" t="s">
        <v>736</v>
      </c>
    </row>
    <row r="21" spans="1:8" ht="14.1" customHeight="1" x14ac:dyDescent="0.2">
      <c r="A21" s="1222"/>
      <c r="B21" s="1207"/>
      <c r="C21" s="657" t="s">
        <v>943</v>
      </c>
      <c r="D21" s="543" t="s">
        <v>944</v>
      </c>
      <c r="E21" s="665"/>
      <c r="F21" s="666"/>
      <c r="G21" s="666"/>
      <c r="H21" s="556" t="s">
        <v>738</v>
      </c>
    </row>
    <row r="22" spans="1:8" ht="14.1" customHeight="1" x14ac:dyDescent="0.2">
      <c r="A22" s="1222"/>
      <c r="B22" s="1207"/>
      <c r="C22" s="657"/>
      <c r="D22" s="543" t="s">
        <v>114</v>
      </c>
      <c r="E22" s="665">
        <v>0</v>
      </c>
      <c r="F22" s="1213">
        <v>1650000</v>
      </c>
      <c r="G22" s="1213"/>
      <c r="H22" s="180"/>
    </row>
    <row r="23" spans="1:8" ht="14.1" customHeight="1" x14ac:dyDescent="0.2">
      <c r="A23" s="1222"/>
      <c r="B23" s="1207"/>
      <c r="C23" s="657"/>
      <c r="D23" s="543" t="s">
        <v>945</v>
      </c>
      <c r="E23" s="665"/>
      <c r="F23" s="1214"/>
      <c r="G23" s="1214"/>
      <c r="H23" s="180"/>
    </row>
    <row r="24" spans="1:8" ht="14.1" customHeight="1" x14ac:dyDescent="0.2">
      <c r="A24" s="1222"/>
      <c r="B24" s="1207"/>
      <c r="C24" s="657" t="s">
        <v>946</v>
      </c>
      <c r="D24" s="667" t="s">
        <v>947</v>
      </c>
      <c r="E24" s="1215" t="s">
        <v>948</v>
      </c>
      <c r="F24" s="1215"/>
      <c r="G24" s="1215"/>
      <c r="H24" s="180"/>
    </row>
    <row r="25" spans="1:8" ht="14.1" customHeight="1" x14ac:dyDescent="0.2">
      <c r="A25" s="1223"/>
      <c r="B25" s="1208"/>
      <c r="C25" s="661" t="s">
        <v>949</v>
      </c>
      <c r="D25" s="668" t="s">
        <v>950</v>
      </c>
      <c r="E25" s="1216"/>
      <c r="F25" s="1216"/>
      <c r="G25" s="1216"/>
      <c r="H25" s="155"/>
    </row>
    <row r="26" spans="1:8" ht="15.95" customHeight="1" x14ac:dyDescent="0.25">
      <c r="A26" s="1217"/>
      <c r="B26" s="1218" t="s">
        <v>2893</v>
      </c>
      <c r="C26" s="669"/>
      <c r="D26" s="670"/>
      <c r="E26" s="671"/>
      <c r="F26" s="663" t="s">
        <v>940</v>
      </c>
      <c r="G26" s="663" t="s">
        <v>941</v>
      </c>
      <c r="H26" s="556" t="s">
        <v>732</v>
      </c>
    </row>
    <row r="27" spans="1:8" ht="15.95" customHeight="1" x14ac:dyDescent="0.25">
      <c r="A27" s="1204"/>
      <c r="B27" s="1207"/>
      <c r="C27" s="664" t="s">
        <v>924</v>
      </c>
      <c r="D27" s="543" t="s">
        <v>18</v>
      </c>
      <c r="E27" s="657">
        <v>2100000</v>
      </c>
      <c r="F27" s="657">
        <v>1190000</v>
      </c>
      <c r="G27" s="657">
        <v>1250000</v>
      </c>
      <c r="H27" s="556" t="s">
        <v>736</v>
      </c>
    </row>
    <row r="28" spans="1:8" ht="15.95" customHeight="1" x14ac:dyDescent="0.2">
      <c r="A28" s="1204"/>
      <c r="B28" s="1207"/>
      <c r="C28" s="657" t="s">
        <v>951</v>
      </c>
      <c r="D28" s="543" t="s">
        <v>952</v>
      </c>
      <c r="E28" s="657">
        <v>2250000</v>
      </c>
      <c r="F28" s="657">
        <v>1340000</v>
      </c>
      <c r="G28" s="657">
        <v>1400000</v>
      </c>
      <c r="H28" s="556" t="s">
        <v>738</v>
      </c>
    </row>
    <row r="29" spans="1:8" ht="15.95" customHeight="1" x14ac:dyDescent="0.2">
      <c r="A29" s="1204"/>
      <c r="B29" s="1207"/>
      <c r="C29" s="657" t="s">
        <v>953</v>
      </c>
      <c r="D29" s="543" t="s">
        <v>954</v>
      </c>
      <c r="E29" s="657">
        <v>2550000</v>
      </c>
      <c r="F29" s="657">
        <v>1540000</v>
      </c>
      <c r="G29" s="657">
        <v>1590000</v>
      </c>
      <c r="H29" s="180"/>
    </row>
    <row r="30" spans="1:8" ht="15.95" customHeight="1" x14ac:dyDescent="0.2">
      <c r="A30" s="1205"/>
      <c r="B30" s="1208"/>
      <c r="C30" s="661" t="s">
        <v>955</v>
      </c>
      <c r="D30" s="668" t="s">
        <v>32</v>
      </c>
      <c r="E30" s="672"/>
      <c r="F30" s="672"/>
      <c r="G30" s="672"/>
      <c r="H30" s="155"/>
    </row>
    <row r="31" spans="1:8" ht="14.1" customHeight="1" x14ac:dyDescent="0.2">
      <c r="A31" s="1217"/>
      <c r="B31" s="1218" t="s">
        <v>2902</v>
      </c>
      <c r="C31" s="669"/>
      <c r="D31" s="554"/>
      <c r="E31" s="662"/>
      <c r="F31" s="662"/>
      <c r="G31" s="662"/>
      <c r="H31" s="556" t="s">
        <v>732</v>
      </c>
    </row>
    <row r="32" spans="1:8" ht="14.1" customHeight="1" x14ac:dyDescent="0.25">
      <c r="A32" s="1204"/>
      <c r="B32" s="1207"/>
      <c r="C32" s="664" t="s">
        <v>924</v>
      </c>
      <c r="D32" s="543" t="s">
        <v>956</v>
      </c>
      <c r="E32" s="657"/>
      <c r="F32" s="657"/>
      <c r="G32" s="657">
        <v>819000</v>
      </c>
      <c r="H32" s="556" t="s">
        <v>736</v>
      </c>
    </row>
    <row r="33" spans="1:8" ht="14.1" customHeight="1" x14ac:dyDescent="0.2">
      <c r="A33" s="1204"/>
      <c r="B33" s="1207"/>
      <c r="C33" s="657" t="s">
        <v>957</v>
      </c>
      <c r="D33" s="543" t="s">
        <v>954</v>
      </c>
      <c r="E33" s="657"/>
      <c r="F33" s="657"/>
      <c r="G33" s="657">
        <v>1500000</v>
      </c>
      <c r="H33" s="556" t="s">
        <v>738</v>
      </c>
    </row>
    <row r="34" spans="1:8" ht="14.1" customHeight="1" x14ac:dyDescent="0.2">
      <c r="A34" s="1204"/>
      <c r="B34" s="1207"/>
      <c r="C34" s="657" t="s">
        <v>958</v>
      </c>
      <c r="D34" s="543" t="s">
        <v>959</v>
      </c>
      <c r="E34" s="657"/>
      <c r="F34" s="657"/>
      <c r="G34" s="657">
        <v>5900000</v>
      </c>
      <c r="H34" s="180"/>
    </row>
    <row r="35" spans="1:8" ht="14.1" customHeight="1" x14ac:dyDescent="0.2">
      <c r="A35" s="1204"/>
      <c r="B35" s="1207"/>
      <c r="C35" s="657" t="s">
        <v>960</v>
      </c>
      <c r="D35" s="543" t="s">
        <v>961</v>
      </c>
      <c r="E35" s="657"/>
      <c r="F35" s="657"/>
      <c r="G35" s="657">
        <v>6900000</v>
      </c>
      <c r="H35" s="180"/>
    </row>
    <row r="36" spans="1:8" ht="14.1" customHeight="1" x14ac:dyDescent="0.2">
      <c r="A36" s="1204"/>
      <c r="B36" s="1207"/>
      <c r="C36" s="657"/>
      <c r="D36" s="543" t="s">
        <v>962</v>
      </c>
      <c r="E36" s="657"/>
      <c r="F36" s="657"/>
      <c r="G36" s="657">
        <v>15000000</v>
      </c>
      <c r="H36" s="180"/>
    </row>
    <row r="37" spans="1:8" ht="14.1" customHeight="1" x14ac:dyDescent="0.2">
      <c r="A37" s="1204"/>
      <c r="B37" s="1207"/>
      <c r="C37" s="657"/>
      <c r="D37" s="222"/>
      <c r="E37" s="673"/>
      <c r="F37" s="673"/>
      <c r="G37" s="673"/>
      <c r="H37" s="180"/>
    </row>
    <row r="38" spans="1:8" ht="14.1" customHeight="1" x14ac:dyDescent="0.2">
      <c r="A38" s="1205"/>
      <c r="B38" s="1208"/>
      <c r="C38" s="661"/>
      <c r="D38" s="226"/>
      <c r="E38" s="672"/>
      <c r="F38" s="672"/>
      <c r="G38" s="672"/>
      <c r="H38" s="155"/>
    </row>
    <row r="39" spans="1:8" ht="15.95" customHeight="1" x14ac:dyDescent="0.2">
      <c r="A39" s="1217"/>
      <c r="B39" s="1218" t="s">
        <v>2903</v>
      </c>
      <c r="C39" s="669"/>
      <c r="D39" s="654" t="s">
        <v>18</v>
      </c>
      <c r="E39" s="669">
        <v>2900000</v>
      </c>
      <c r="F39" s="1225">
        <v>1232500</v>
      </c>
      <c r="G39" s="1225"/>
      <c r="H39" s="556" t="s">
        <v>732</v>
      </c>
    </row>
    <row r="40" spans="1:8" ht="15.95" customHeight="1" x14ac:dyDescent="0.25">
      <c r="A40" s="1204"/>
      <c r="B40" s="1207"/>
      <c r="C40" s="664" t="s">
        <v>924</v>
      </c>
      <c r="D40" s="543" t="s">
        <v>963</v>
      </c>
      <c r="E40" s="657">
        <v>3100000</v>
      </c>
      <c r="F40" s="1219">
        <v>1432500</v>
      </c>
      <c r="G40" s="1219"/>
      <c r="H40" s="556" t="s">
        <v>736</v>
      </c>
    </row>
    <row r="41" spans="1:8" ht="15.95" customHeight="1" x14ac:dyDescent="0.2">
      <c r="A41" s="1204"/>
      <c r="B41" s="1207"/>
      <c r="C41" s="657" t="s">
        <v>964</v>
      </c>
      <c r="D41" s="543" t="s">
        <v>198</v>
      </c>
      <c r="E41" s="657">
        <v>3300000</v>
      </c>
      <c r="F41" s="1219">
        <v>1632500</v>
      </c>
      <c r="G41" s="1219"/>
      <c r="H41" s="556" t="s">
        <v>738</v>
      </c>
    </row>
    <row r="42" spans="1:8" ht="15.95" customHeight="1" x14ac:dyDescent="0.2">
      <c r="A42" s="1204"/>
      <c r="B42" s="1207"/>
      <c r="C42" s="657" t="s">
        <v>965</v>
      </c>
      <c r="D42" s="543" t="s">
        <v>791</v>
      </c>
      <c r="E42" s="657">
        <v>3600000</v>
      </c>
      <c r="F42" s="1219">
        <v>1932500</v>
      </c>
      <c r="G42" s="1219"/>
      <c r="H42" s="180"/>
    </row>
    <row r="43" spans="1:8" ht="15.95" customHeight="1" x14ac:dyDescent="0.2">
      <c r="A43" s="1204"/>
      <c r="B43" s="1207"/>
      <c r="C43" s="657" t="s">
        <v>966</v>
      </c>
      <c r="D43" s="543" t="s">
        <v>967</v>
      </c>
      <c r="E43" s="657">
        <v>3800000</v>
      </c>
      <c r="F43" s="1219">
        <v>2132500</v>
      </c>
      <c r="G43" s="1219"/>
      <c r="H43" s="180"/>
    </row>
    <row r="44" spans="1:8" ht="15.95" customHeight="1" x14ac:dyDescent="0.2">
      <c r="A44" s="1205"/>
      <c r="B44" s="1208"/>
      <c r="C44" s="661"/>
      <c r="D44" s="660" t="s">
        <v>149</v>
      </c>
      <c r="E44" s="661">
        <v>5300000</v>
      </c>
      <c r="F44" s="1202">
        <v>3632500</v>
      </c>
      <c r="G44" s="1202"/>
      <c r="H44" s="155"/>
    </row>
    <row r="45" spans="1:8" ht="15.95" customHeight="1" x14ac:dyDescent="0.2">
      <c r="A45" s="1217"/>
      <c r="B45" s="1218" t="s">
        <v>2904</v>
      </c>
      <c r="C45" s="669"/>
      <c r="D45" s="654"/>
      <c r="E45" s="669"/>
      <c r="F45" s="674" t="s">
        <v>940</v>
      </c>
      <c r="G45" s="674" t="s">
        <v>941</v>
      </c>
      <c r="H45" s="556" t="s">
        <v>732</v>
      </c>
    </row>
    <row r="46" spans="1:8" ht="15.95" customHeight="1" x14ac:dyDescent="0.25">
      <c r="A46" s="1204"/>
      <c r="B46" s="1207"/>
      <c r="C46" s="664" t="s">
        <v>924</v>
      </c>
      <c r="D46" s="543" t="s">
        <v>18</v>
      </c>
      <c r="E46" s="657">
        <v>1522180</v>
      </c>
      <c r="F46" s="675">
        <v>905080</v>
      </c>
      <c r="G46" s="675">
        <v>989780</v>
      </c>
      <c r="H46" s="556" t="s">
        <v>736</v>
      </c>
    </row>
    <row r="47" spans="1:8" ht="15.95" customHeight="1" x14ac:dyDescent="0.2">
      <c r="A47" s="1204"/>
      <c r="B47" s="1207"/>
      <c r="C47" s="657" t="s">
        <v>968</v>
      </c>
      <c r="D47" s="543" t="s">
        <v>179</v>
      </c>
      <c r="E47" s="657">
        <v>2022180</v>
      </c>
      <c r="F47" s="676">
        <v>1401180</v>
      </c>
      <c r="G47" s="676">
        <v>1666170</v>
      </c>
      <c r="H47" s="556" t="s">
        <v>738</v>
      </c>
    </row>
    <row r="48" spans="1:8" ht="15.95" customHeight="1" x14ac:dyDescent="0.2">
      <c r="A48" s="1204"/>
      <c r="B48" s="1207"/>
      <c r="C48" s="657" t="s">
        <v>969</v>
      </c>
      <c r="D48" s="543" t="s">
        <v>32</v>
      </c>
      <c r="E48" s="657">
        <v>2522180</v>
      </c>
      <c r="F48" s="676">
        <v>2006180</v>
      </c>
      <c r="G48" s="676">
        <v>2271170</v>
      </c>
      <c r="H48" s="180"/>
    </row>
    <row r="49" spans="1:8" ht="15.95" customHeight="1" x14ac:dyDescent="0.2">
      <c r="A49" s="1204"/>
      <c r="B49" s="1207"/>
      <c r="C49" s="657" t="s">
        <v>970</v>
      </c>
      <c r="D49" s="543" t="s">
        <v>971</v>
      </c>
      <c r="E49" s="657">
        <v>4722180</v>
      </c>
      <c r="F49" s="1227" t="s">
        <v>972</v>
      </c>
      <c r="G49" s="1227"/>
      <c r="H49" s="180"/>
    </row>
    <row r="50" spans="1:8" ht="15.95" customHeight="1" x14ac:dyDescent="0.2">
      <c r="A50" s="1204"/>
      <c r="B50" s="1207"/>
      <c r="C50" s="657"/>
      <c r="D50" s="543" t="s">
        <v>279</v>
      </c>
      <c r="E50" s="657">
        <v>9522180</v>
      </c>
      <c r="F50" s="1227"/>
      <c r="G50" s="1227"/>
      <c r="H50" s="180"/>
    </row>
    <row r="51" spans="1:8" ht="15.95" customHeight="1" x14ac:dyDescent="0.2">
      <c r="A51" s="1205"/>
      <c r="B51" s="1208"/>
      <c r="C51" s="661"/>
      <c r="D51" s="660" t="s">
        <v>29</v>
      </c>
      <c r="E51" s="661">
        <v>300000</v>
      </c>
      <c r="F51" s="1202">
        <v>300000</v>
      </c>
      <c r="G51" s="1202"/>
      <c r="H51" s="155"/>
    </row>
    <row r="52" spans="1:8" ht="15.95" customHeight="1" x14ac:dyDescent="0.25">
      <c r="A52" s="180"/>
      <c r="B52" s="1038" t="s">
        <v>2976</v>
      </c>
      <c r="C52" s="180" t="s">
        <v>2977</v>
      </c>
      <c r="D52" s="219" t="s">
        <v>205</v>
      </c>
      <c r="E52" s="82"/>
      <c r="F52" s="82">
        <v>525000</v>
      </c>
      <c r="G52" s="82"/>
      <c r="H52" s="556" t="s">
        <v>732</v>
      </c>
    </row>
    <row r="53" spans="1:8" ht="15.95" customHeight="1" x14ac:dyDescent="0.25">
      <c r="A53" s="180"/>
      <c r="B53" s="1038" t="s">
        <v>16</v>
      </c>
      <c r="C53" s="180" t="s">
        <v>2978</v>
      </c>
      <c r="D53" s="222" t="s">
        <v>225</v>
      </c>
      <c r="E53" s="82"/>
      <c r="F53" s="82">
        <v>575000</v>
      </c>
      <c r="G53" s="82"/>
      <c r="H53" s="556" t="s">
        <v>736</v>
      </c>
    </row>
    <row r="54" spans="1:8" ht="15.95" customHeight="1" x14ac:dyDescent="0.25">
      <c r="A54" s="180"/>
      <c r="B54" s="1038"/>
      <c r="C54" s="75" t="s">
        <v>2979</v>
      </c>
      <c r="D54" s="180"/>
      <c r="E54" s="82"/>
      <c r="F54" s="82"/>
      <c r="G54" s="82"/>
      <c r="H54" s="556" t="s">
        <v>738</v>
      </c>
    </row>
    <row r="55" spans="1:8" ht="15.95" customHeight="1" x14ac:dyDescent="0.25">
      <c r="A55" s="180"/>
      <c r="B55" s="1038"/>
      <c r="C55" s="180"/>
      <c r="D55" s="180"/>
      <c r="E55" s="82"/>
      <c r="F55" s="82"/>
      <c r="G55" s="82"/>
      <c r="H55" s="556" t="s">
        <v>1625</v>
      </c>
    </row>
    <row r="56" spans="1:8" ht="15.95" customHeight="1" x14ac:dyDescent="0.25">
      <c r="A56" s="180"/>
      <c r="B56" s="1038"/>
      <c r="C56" s="180"/>
      <c r="D56" s="180"/>
      <c r="E56" s="82"/>
      <c r="F56" s="82"/>
      <c r="G56" s="82"/>
      <c r="H56" s="531" t="s">
        <v>1627</v>
      </c>
    </row>
    <row r="57" spans="1:8" ht="15.95" customHeight="1" x14ac:dyDescent="0.25">
      <c r="A57" s="180"/>
      <c r="B57" s="1038"/>
      <c r="C57" s="180"/>
      <c r="D57" s="180"/>
      <c r="E57" s="82"/>
      <c r="F57" s="82"/>
      <c r="G57" s="82"/>
      <c r="H57" s="730" t="s">
        <v>2980</v>
      </c>
    </row>
    <row r="58" spans="1:8" ht="13.5" customHeight="1" x14ac:dyDescent="0.2">
      <c r="A58" s="1217"/>
      <c r="B58" s="1218" t="s">
        <v>2901</v>
      </c>
      <c r="C58" s="677"/>
      <c r="D58" s="678" t="s">
        <v>973</v>
      </c>
      <c r="E58" s="662"/>
      <c r="F58" s="679"/>
      <c r="G58" s="680"/>
      <c r="H58" s="556" t="s">
        <v>732</v>
      </c>
    </row>
    <row r="59" spans="1:8" ht="14.1" customHeight="1" x14ac:dyDescent="0.2">
      <c r="A59" s="1204"/>
      <c r="B59" s="1207"/>
      <c r="C59" s="681"/>
      <c r="D59" s="543" t="s">
        <v>32</v>
      </c>
      <c r="E59" s="682">
        <v>135</v>
      </c>
      <c r="F59" s="1220">
        <v>650000</v>
      </c>
      <c r="G59" s="1224"/>
      <c r="H59" s="556" t="s">
        <v>736</v>
      </c>
    </row>
    <row r="60" spans="1:8" ht="14.1" customHeight="1" x14ac:dyDescent="0.25">
      <c r="A60" s="1204"/>
      <c r="B60" s="1207"/>
      <c r="C60" s="664" t="s">
        <v>924</v>
      </c>
      <c r="D60" s="543" t="s">
        <v>600</v>
      </c>
      <c r="E60" s="682">
        <v>155</v>
      </c>
      <c r="F60" s="1220">
        <v>800000</v>
      </c>
      <c r="G60" s="1224"/>
      <c r="H60" s="556" t="s">
        <v>738</v>
      </c>
    </row>
    <row r="61" spans="1:8" ht="14.1" customHeight="1" x14ac:dyDescent="0.2">
      <c r="A61" s="1204"/>
      <c r="B61" s="1207"/>
      <c r="C61" s="657" t="s">
        <v>974</v>
      </c>
      <c r="D61" s="683" t="s">
        <v>975</v>
      </c>
      <c r="E61" s="657"/>
      <c r="F61" s="684"/>
      <c r="G61" s="685"/>
      <c r="H61" s="180"/>
    </row>
    <row r="62" spans="1:8" ht="14.1" customHeight="1" x14ac:dyDescent="0.2">
      <c r="A62" s="1204"/>
      <c r="B62" s="1207"/>
      <c r="C62" s="657" t="s">
        <v>976</v>
      </c>
      <c r="D62" s="543" t="s">
        <v>32</v>
      </c>
      <c r="E62" s="686">
        <v>135</v>
      </c>
      <c r="F62" s="1220">
        <v>680000</v>
      </c>
      <c r="G62" s="1224"/>
      <c r="H62" s="180"/>
    </row>
    <row r="63" spans="1:8" ht="14.1" customHeight="1" x14ac:dyDescent="0.2">
      <c r="A63" s="1204"/>
      <c r="B63" s="1207"/>
      <c r="C63" s="657" t="s">
        <v>977</v>
      </c>
      <c r="D63" s="543" t="s">
        <v>600</v>
      </c>
      <c r="E63" s="686">
        <v>155</v>
      </c>
      <c r="F63" s="1220">
        <v>875000</v>
      </c>
      <c r="G63" s="1224"/>
      <c r="H63" s="180"/>
    </row>
    <row r="64" spans="1:8" ht="14.1" customHeight="1" x14ac:dyDescent="0.2">
      <c r="A64" s="1204"/>
      <c r="B64" s="1207"/>
      <c r="C64" s="657"/>
      <c r="D64" s="543" t="s">
        <v>407</v>
      </c>
      <c r="E64" s="686">
        <v>217</v>
      </c>
      <c r="F64" s="1220">
        <v>1350000</v>
      </c>
      <c r="G64" s="1224"/>
      <c r="H64" s="180"/>
    </row>
    <row r="65" spans="1:8" ht="14.1" customHeight="1" x14ac:dyDescent="0.2">
      <c r="A65" s="1205"/>
      <c r="B65" s="1208"/>
      <c r="C65" s="687"/>
      <c r="D65" s="660" t="s">
        <v>63</v>
      </c>
      <c r="E65" s="661"/>
      <c r="F65" s="688"/>
      <c r="G65" s="689"/>
      <c r="H65" s="155"/>
    </row>
    <row r="66" spans="1:8" ht="14.1" customHeight="1" x14ac:dyDescent="0.25">
      <c r="A66" s="1217"/>
      <c r="B66" s="1218" t="s">
        <v>2900</v>
      </c>
      <c r="C66" s="677"/>
      <c r="D66" s="654"/>
      <c r="E66" s="690" t="s">
        <v>978</v>
      </c>
      <c r="F66" s="1231" t="s">
        <v>979</v>
      </c>
      <c r="G66" s="1231"/>
      <c r="H66" s="556" t="s">
        <v>732</v>
      </c>
    </row>
    <row r="67" spans="1:8" s="441" customFormat="1" ht="15.95" customHeight="1" x14ac:dyDescent="0.2">
      <c r="A67" s="1204"/>
      <c r="B67" s="1207"/>
      <c r="C67" s="691" t="s">
        <v>924</v>
      </c>
      <c r="D67" s="692" t="s">
        <v>24</v>
      </c>
      <c r="E67" s="675">
        <v>1000000</v>
      </c>
      <c r="F67" s="1226">
        <v>1050000</v>
      </c>
      <c r="G67" s="1226"/>
      <c r="H67" s="556" t="s">
        <v>736</v>
      </c>
    </row>
    <row r="68" spans="1:8" s="441" customFormat="1" ht="15.95" customHeight="1" x14ac:dyDescent="0.2">
      <c r="A68" s="1204"/>
      <c r="B68" s="1207"/>
      <c r="C68" s="675" t="s">
        <v>980</v>
      </c>
      <c r="D68" s="692" t="s">
        <v>981</v>
      </c>
      <c r="E68" s="675">
        <v>1075000</v>
      </c>
      <c r="F68" s="1226">
        <v>1125000</v>
      </c>
      <c r="G68" s="1226"/>
      <c r="H68" s="556" t="s">
        <v>738</v>
      </c>
    </row>
    <row r="69" spans="1:8" s="441" customFormat="1" ht="15.95" customHeight="1" x14ac:dyDescent="0.25">
      <c r="A69" s="1204"/>
      <c r="B69" s="1207"/>
      <c r="C69" s="675" t="s">
        <v>982</v>
      </c>
      <c r="D69" s="692" t="s">
        <v>983</v>
      </c>
      <c r="E69" s="675">
        <v>2800000</v>
      </c>
      <c r="F69" s="1226">
        <v>2800000</v>
      </c>
      <c r="G69" s="1226"/>
      <c r="H69" s="1070"/>
    </row>
    <row r="70" spans="1:8" s="441" customFormat="1" ht="15.95" customHeight="1" x14ac:dyDescent="0.25">
      <c r="A70" s="1204"/>
      <c r="B70" s="1207"/>
      <c r="C70" s="675" t="s">
        <v>984</v>
      </c>
      <c r="D70" s="692" t="s">
        <v>985</v>
      </c>
      <c r="E70" s="675">
        <v>2800000</v>
      </c>
      <c r="F70" s="1226">
        <v>2800000</v>
      </c>
      <c r="G70" s="1226"/>
      <c r="H70" s="1070"/>
    </row>
    <row r="71" spans="1:8" s="441" customFormat="1" ht="15.95" customHeight="1" x14ac:dyDescent="0.25">
      <c r="A71" s="1205"/>
      <c r="B71" s="1208"/>
      <c r="C71" s="694" t="s">
        <v>986</v>
      </c>
      <c r="D71" s="695" t="s">
        <v>987</v>
      </c>
      <c r="E71" s="694">
        <v>2800000</v>
      </c>
      <c r="F71" s="1228">
        <v>2800000</v>
      </c>
      <c r="G71" s="1228"/>
      <c r="H71" s="1071"/>
    </row>
    <row r="72" spans="1:8" ht="21.95" customHeight="1" x14ac:dyDescent="0.2">
      <c r="A72" s="1217"/>
      <c r="B72" s="1218" t="s">
        <v>2899</v>
      </c>
      <c r="C72" s="669" t="s">
        <v>924</v>
      </c>
      <c r="D72" s="554" t="s">
        <v>387</v>
      </c>
      <c r="E72" s="662"/>
      <c r="F72" s="1229">
        <v>800000</v>
      </c>
      <c r="G72" s="1229"/>
      <c r="H72" s="556" t="s">
        <v>732</v>
      </c>
    </row>
    <row r="73" spans="1:8" ht="21.95" customHeight="1" x14ac:dyDescent="0.2">
      <c r="A73" s="1204"/>
      <c r="B73" s="1207"/>
      <c r="C73" s="657" t="s">
        <v>988</v>
      </c>
      <c r="D73" s="222" t="s">
        <v>24</v>
      </c>
      <c r="E73" s="673"/>
      <c r="F73" s="1230">
        <v>1000000</v>
      </c>
      <c r="G73" s="1230"/>
      <c r="H73" s="556" t="s">
        <v>736</v>
      </c>
    </row>
    <row r="74" spans="1:8" ht="21.95" customHeight="1" x14ac:dyDescent="0.2">
      <c r="A74" s="1204"/>
      <c r="B74" s="1207"/>
      <c r="C74" s="657" t="s">
        <v>989</v>
      </c>
      <c r="D74" s="222"/>
      <c r="E74" s="673"/>
      <c r="F74" s="698"/>
      <c r="G74" s="699"/>
      <c r="H74" s="556" t="s">
        <v>738</v>
      </c>
    </row>
    <row r="75" spans="1:8" ht="21.95" customHeight="1" x14ac:dyDescent="0.2">
      <c r="A75" s="1205"/>
      <c r="B75" s="1208"/>
      <c r="C75" s="661" t="s">
        <v>990</v>
      </c>
      <c r="D75" s="226"/>
      <c r="E75" s="672"/>
      <c r="F75" s="700"/>
      <c r="G75" s="701"/>
      <c r="H75" s="155"/>
    </row>
    <row r="76" spans="1:8" ht="14.1" customHeight="1" x14ac:dyDescent="0.25">
      <c r="A76" s="1217"/>
      <c r="B76" s="1218" t="s">
        <v>2898</v>
      </c>
      <c r="C76" s="653" t="s">
        <v>924</v>
      </c>
      <c r="D76" s="654" t="s">
        <v>991</v>
      </c>
      <c r="E76" s="702"/>
      <c r="F76" s="1232">
        <v>710000</v>
      </c>
      <c r="G76" s="1232"/>
      <c r="H76" s="556" t="s">
        <v>732</v>
      </c>
    </row>
    <row r="77" spans="1:8" ht="14.1" customHeight="1" x14ac:dyDescent="0.2">
      <c r="A77" s="1204"/>
      <c r="B77" s="1207"/>
      <c r="C77" s="543" t="s">
        <v>992</v>
      </c>
      <c r="D77" s="543" t="s">
        <v>993</v>
      </c>
      <c r="E77" s="703"/>
      <c r="F77" s="1233">
        <v>765000</v>
      </c>
      <c r="G77" s="1233"/>
      <c r="H77" s="556" t="s">
        <v>736</v>
      </c>
    </row>
    <row r="78" spans="1:8" ht="14.1" customHeight="1" x14ac:dyDescent="0.2">
      <c r="A78" s="1204"/>
      <c r="B78" s="1207"/>
      <c r="C78" s="543" t="s">
        <v>994</v>
      </c>
      <c r="D78" s="543" t="s">
        <v>995</v>
      </c>
      <c r="E78" s="703"/>
      <c r="F78" s="1233">
        <v>885000</v>
      </c>
      <c r="G78" s="1233"/>
      <c r="H78" s="556" t="s">
        <v>738</v>
      </c>
    </row>
    <row r="79" spans="1:8" ht="14.1" customHeight="1" x14ac:dyDescent="0.2">
      <c r="A79" s="1204"/>
      <c r="B79" s="1207"/>
      <c r="C79" s="543" t="s">
        <v>996</v>
      </c>
      <c r="D79" s="543" t="s">
        <v>997</v>
      </c>
      <c r="E79" s="703"/>
      <c r="F79" s="1233">
        <v>940000</v>
      </c>
      <c r="G79" s="1233"/>
      <c r="H79" s="180"/>
    </row>
    <row r="80" spans="1:8" ht="14.1" customHeight="1" x14ac:dyDescent="0.2">
      <c r="A80" s="1204"/>
      <c r="B80" s="1207"/>
      <c r="C80" s="656"/>
      <c r="D80" s="543" t="s">
        <v>998</v>
      </c>
      <c r="E80" s="703"/>
      <c r="F80" s="1233">
        <v>960000</v>
      </c>
      <c r="G80" s="1233"/>
      <c r="H80" s="180"/>
    </row>
    <row r="81" spans="1:8" ht="14.1" customHeight="1" x14ac:dyDescent="0.2">
      <c r="A81" s="1204"/>
      <c r="B81" s="1207"/>
      <c r="C81" s="656"/>
      <c r="D81" s="543" t="s">
        <v>999</v>
      </c>
      <c r="E81" s="703"/>
      <c r="F81" s="1233">
        <v>1015000</v>
      </c>
      <c r="G81" s="1233"/>
      <c r="H81" s="180"/>
    </row>
    <row r="82" spans="1:8" ht="14.1" customHeight="1" x14ac:dyDescent="0.2">
      <c r="A82" s="1204"/>
      <c r="B82" s="1207"/>
      <c r="C82" s="656"/>
      <c r="D82" s="543" t="s">
        <v>1000</v>
      </c>
      <c r="E82" s="703"/>
      <c r="F82" s="1233">
        <v>1509000</v>
      </c>
      <c r="G82" s="1233"/>
      <c r="H82" s="180"/>
    </row>
    <row r="83" spans="1:8" ht="14.1" customHeight="1" x14ac:dyDescent="0.2">
      <c r="A83" s="1204"/>
      <c r="B83" s="1207"/>
      <c r="C83" s="656"/>
      <c r="D83" s="543" t="s">
        <v>1001</v>
      </c>
      <c r="E83" s="703"/>
      <c r="F83" s="1233">
        <v>1564000</v>
      </c>
      <c r="G83" s="1233"/>
      <c r="H83" s="180"/>
    </row>
    <row r="84" spans="1:8" ht="14.1" customHeight="1" x14ac:dyDescent="0.2">
      <c r="A84" s="1204"/>
      <c r="B84" s="1207"/>
      <c r="C84" s="656"/>
      <c r="D84" s="543" t="s">
        <v>1002</v>
      </c>
      <c r="E84" s="704"/>
      <c r="F84" s="1233">
        <v>1920000</v>
      </c>
      <c r="G84" s="1233"/>
      <c r="H84" s="180"/>
    </row>
    <row r="85" spans="1:8" ht="14.1" customHeight="1" x14ac:dyDescent="0.2">
      <c r="A85" s="1204"/>
      <c r="B85" s="1207"/>
      <c r="C85" s="656"/>
      <c r="D85" s="543" t="s">
        <v>1003</v>
      </c>
      <c r="E85" s="704"/>
      <c r="F85" s="1233">
        <v>1975000</v>
      </c>
      <c r="G85" s="1233"/>
      <c r="H85" s="180"/>
    </row>
    <row r="86" spans="1:8" ht="14.1" customHeight="1" x14ac:dyDescent="0.2">
      <c r="A86" s="658"/>
      <c r="B86" s="1074"/>
      <c r="C86" s="659"/>
      <c r="D86" s="660" t="s">
        <v>29</v>
      </c>
      <c r="E86" s="705"/>
      <c r="F86" s="1234">
        <v>400000</v>
      </c>
      <c r="G86" s="1234"/>
      <c r="H86" s="155"/>
    </row>
    <row r="87" spans="1:8" ht="14.1" customHeight="1" x14ac:dyDescent="0.25">
      <c r="A87" s="1217"/>
      <c r="B87" s="1218" t="s">
        <v>2897</v>
      </c>
      <c r="C87" s="706" t="s">
        <v>924</v>
      </c>
      <c r="D87" s="654" t="s">
        <v>30</v>
      </c>
      <c r="E87" s="707">
        <v>1188000</v>
      </c>
      <c r="F87" s="1235">
        <v>698000</v>
      </c>
      <c r="G87" s="1235"/>
      <c r="H87" s="556" t="s">
        <v>732</v>
      </c>
    </row>
    <row r="88" spans="1:8" ht="14.1" customHeight="1" x14ac:dyDescent="0.2">
      <c r="A88" s="1204"/>
      <c r="B88" s="1207"/>
      <c r="C88" s="657" t="s">
        <v>1004</v>
      </c>
      <c r="D88" s="543" t="s">
        <v>1005</v>
      </c>
      <c r="E88" s="708">
        <v>1288000</v>
      </c>
      <c r="F88" s="1236">
        <v>798000</v>
      </c>
      <c r="G88" s="1236"/>
      <c r="H88" s="556" t="s">
        <v>736</v>
      </c>
    </row>
    <row r="89" spans="1:8" ht="14.1" customHeight="1" x14ac:dyDescent="0.2">
      <c r="A89" s="1204"/>
      <c r="B89" s="1207"/>
      <c r="C89" s="657" t="s">
        <v>1006</v>
      </c>
      <c r="D89" s="543" t="s">
        <v>1007</v>
      </c>
      <c r="E89" s="708">
        <v>1588000</v>
      </c>
      <c r="F89" s="1236">
        <v>988000</v>
      </c>
      <c r="G89" s="1236"/>
      <c r="H89" s="556" t="s">
        <v>738</v>
      </c>
    </row>
    <row r="90" spans="1:8" ht="14.1" customHeight="1" x14ac:dyDescent="0.2">
      <c r="A90" s="1204"/>
      <c r="B90" s="1207"/>
      <c r="C90" s="657" t="s">
        <v>1008</v>
      </c>
      <c r="D90" s="543" t="s">
        <v>1009</v>
      </c>
      <c r="E90" s="708">
        <v>2888000</v>
      </c>
      <c r="F90" s="1236">
        <v>1600000</v>
      </c>
      <c r="G90" s="1236"/>
      <c r="H90" s="180"/>
    </row>
    <row r="91" spans="1:8" ht="14.1" customHeight="1" x14ac:dyDescent="0.2">
      <c r="A91" s="1204"/>
      <c r="B91" s="1207"/>
      <c r="C91" s="656"/>
      <c r="D91" s="543" t="s">
        <v>1010</v>
      </c>
      <c r="E91" s="708">
        <v>3988000</v>
      </c>
      <c r="F91" s="1236">
        <v>3200000</v>
      </c>
      <c r="G91" s="1236"/>
      <c r="H91" s="180"/>
    </row>
    <row r="92" spans="1:8" ht="14.1" customHeight="1" x14ac:dyDescent="0.2">
      <c r="A92" s="1204"/>
      <c r="B92" s="1207"/>
      <c r="C92" s="656"/>
      <c r="D92" s="543" t="s">
        <v>1011</v>
      </c>
      <c r="E92" s="708">
        <v>1688000</v>
      </c>
      <c r="F92" s="1236">
        <v>988000</v>
      </c>
      <c r="G92" s="1236"/>
      <c r="H92" s="180"/>
    </row>
    <row r="93" spans="1:8" ht="14.1" customHeight="1" x14ac:dyDescent="0.2">
      <c r="A93" s="1204"/>
      <c r="B93" s="1207"/>
      <c r="C93" s="656"/>
      <c r="D93" s="543" t="s">
        <v>1012</v>
      </c>
      <c r="E93" s="708">
        <v>1988000</v>
      </c>
      <c r="F93" s="1236">
        <v>1488000</v>
      </c>
      <c r="G93" s="1236"/>
      <c r="H93" s="180"/>
    </row>
    <row r="94" spans="1:8" ht="14.1" customHeight="1" x14ac:dyDescent="0.2">
      <c r="A94" s="1204"/>
      <c r="B94" s="1207"/>
      <c r="C94" s="656"/>
      <c r="D94" s="543" t="s">
        <v>1013</v>
      </c>
      <c r="E94" s="708">
        <v>2888000</v>
      </c>
      <c r="F94" s="1236">
        <v>1800000</v>
      </c>
      <c r="G94" s="1236"/>
      <c r="H94" s="180"/>
    </row>
    <row r="95" spans="1:8" ht="14.1" customHeight="1" x14ac:dyDescent="0.2">
      <c r="A95" s="1205"/>
      <c r="B95" s="1208"/>
      <c r="C95" s="659"/>
      <c r="D95" s="660" t="s">
        <v>29</v>
      </c>
      <c r="E95" s="709">
        <v>350000</v>
      </c>
      <c r="F95" s="1237">
        <v>350000</v>
      </c>
      <c r="G95" s="1237"/>
      <c r="H95" s="155"/>
    </row>
    <row r="96" spans="1:8" ht="14.1" customHeight="1" x14ac:dyDescent="0.2">
      <c r="A96" s="569"/>
      <c r="B96" s="1075"/>
      <c r="C96" s="569"/>
      <c r="D96" s="569"/>
      <c r="E96" s="1066"/>
      <c r="F96" s="167"/>
      <c r="G96" s="167"/>
      <c r="H96" s="569"/>
    </row>
    <row r="97" spans="1:8" ht="14.1" customHeight="1" x14ac:dyDescent="0.2">
      <c r="A97" s="568"/>
      <c r="B97" s="1076" t="s">
        <v>2890</v>
      </c>
      <c r="C97" s="568" t="s">
        <v>2889</v>
      </c>
      <c r="D97" s="146" t="s">
        <v>14</v>
      </c>
      <c r="E97" s="1065">
        <v>1680000</v>
      </c>
      <c r="F97" s="865">
        <v>698000</v>
      </c>
      <c r="G97" s="865">
        <v>698000</v>
      </c>
      <c r="H97" s="568" t="s">
        <v>1692</v>
      </c>
    </row>
    <row r="98" spans="1:8" ht="14.1" customHeight="1" x14ac:dyDescent="0.2">
      <c r="A98" s="568"/>
      <c r="B98" s="1076" t="s">
        <v>2888</v>
      </c>
      <c r="C98" s="568" t="s">
        <v>2887</v>
      </c>
      <c r="D98" s="146" t="s">
        <v>18</v>
      </c>
      <c r="E98" s="1065">
        <v>1942000</v>
      </c>
      <c r="F98" s="865">
        <v>848000</v>
      </c>
      <c r="G98" s="865">
        <v>848000</v>
      </c>
      <c r="H98" s="568" t="s">
        <v>1200</v>
      </c>
    </row>
    <row r="99" spans="1:8" ht="14.1" customHeight="1" x14ac:dyDescent="0.2">
      <c r="A99" s="568"/>
      <c r="B99" s="1076" t="s">
        <v>16</v>
      </c>
      <c r="C99" s="568" t="s">
        <v>2886</v>
      </c>
      <c r="D99" s="146" t="s">
        <v>1381</v>
      </c>
      <c r="E99" s="1065">
        <v>2205000</v>
      </c>
      <c r="F99" s="865">
        <v>998000</v>
      </c>
      <c r="G99" s="865">
        <v>998000</v>
      </c>
      <c r="H99" s="568" t="s">
        <v>1202</v>
      </c>
    </row>
    <row r="100" spans="1:8" ht="14.1" customHeight="1" x14ac:dyDescent="0.2">
      <c r="A100" s="568"/>
      <c r="B100" s="1076"/>
      <c r="C100" s="83" t="s">
        <v>2885</v>
      </c>
      <c r="D100" s="146" t="s">
        <v>716</v>
      </c>
      <c r="E100" s="1065">
        <v>2730000</v>
      </c>
      <c r="F100" s="865">
        <v>1568000</v>
      </c>
      <c r="G100" s="865">
        <v>1568000</v>
      </c>
      <c r="H100" s="568" t="s">
        <v>1204</v>
      </c>
    </row>
    <row r="101" spans="1:8" ht="14.1" customHeight="1" x14ac:dyDescent="0.2">
      <c r="A101" s="568"/>
      <c r="B101" s="1076"/>
      <c r="C101" s="83" t="s">
        <v>2884</v>
      </c>
      <c r="D101" s="180"/>
      <c r="E101" s="1033"/>
      <c r="F101" s="168"/>
      <c r="G101" s="168"/>
      <c r="H101" s="568" t="s">
        <v>1385</v>
      </c>
    </row>
    <row r="102" spans="1:8" ht="14.1" customHeight="1" x14ac:dyDescent="0.2">
      <c r="A102" s="568"/>
      <c r="B102" s="1076"/>
      <c r="C102" s="180"/>
      <c r="D102" s="568"/>
      <c r="E102" s="1033"/>
      <c r="F102" s="168"/>
      <c r="G102" s="168"/>
      <c r="H102" s="568" t="s">
        <v>2883</v>
      </c>
    </row>
    <row r="103" spans="1:8" ht="14.1" customHeight="1" x14ac:dyDescent="0.2">
      <c r="A103" s="568"/>
      <c r="B103" s="1076"/>
      <c r="C103" s="783"/>
      <c r="D103" s="568"/>
      <c r="E103" s="1033"/>
      <c r="F103" s="168"/>
      <c r="G103" s="168"/>
      <c r="H103" s="568" t="s">
        <v>2882</v>
      </c>
    </row>
    <row r="104" spans="1:8" ht="14.1" customHeight="1" x14ac:dyDescent="0.2">
      <c r="A104" s="568"/>
      <c r="B104" s="1076"/>
      <c r="C104" s="784"/>
      <c r="D104" s="568"/>
      <c r="E104" s="1033"/>
      <c r="F104" s="168"/>
      <c r="G104" s="168"/>
      <c r="H104" s="846" t="s">
        <v>2881</v>
      </c>
    </row>
    <row r="105" spans="1:8" ht="14.1" customHeight="1" x14ac:dyDescent="0.2">
      <c r="A105" s="568"/>
      <c r="B105" s="1076"/>
      <c r="C105" s="180"/>
      <c r="D105" s="568"/>
      <c r="E105" s="1033"/>
      <c r="F105" s="168"/>
      <c r="G105" s="168"/>
      <c r="H105" s="735" t="s">
        <v>182</v>
      </c>
    </row>
    <row r="106" spans="1:8" ht="14.1" customHeight="1" x14ac:dyDescent="0.2">
      <c r="A106" s="568"/>
      <c r="B106" s="1076"/>
      <c r="C106" s="83"/>
      <c r="D106" s="568"/>
      <c r="E106" s="1033"/>
      <c r="F106" s="168"/>
      <c r="G106" s="168"/>
      <c r="H106" s="568"/>
    </row>
    <row r="107" spans="1:8" ht="14.1" customHeight="1" x14ac:dyDescent="0.2">
      <c r="A107" s="576"/>
      <c r="B107" s="1077"/>
      <c r="C107" s="576"/>
      <c r="D107" s="576"/>
      <c r="E107" s="1042"/>
      <c r="F107" s="169"/>
      <c r="G107" s="169"/>
      <c r="H107" s="576"/>
    </row>
    <row r="108" spans="1:8" ht="14.1" customHeight="1" x14ac:dyDescent="0.25">
      <c r="A108" s="568"/>
      <c r="B108" s="837" t="s">
        <v>2905</v>
      </c>
      <c r="C108" s="568" t="s">
        <v>2906</v>
      </c>
      <c r="D108" s="222" t="s">
        <v>65</v>
      </c>
      <c r="E108" s="1078">
        <v>920000</v>
      </c>
      <c r="F108" s="1079">
        <v>408000</v>
      </c>
      <c r="G108" s="1079">
        <v>408000</v>
      </c>
      <c r="H108" s="568" t="s">
        <v>1197</v>
      </c>
    </row>
    <row r="109" spans="1:8" ht="14.1" customHeight="1" x14ac:dyDescent="0.25">
      <c r="A109" s="568"/>
      <c r="B109" s="837" t="s">
        <v>2907</v>
      </c>
      <c r="C109" s="568" t="s">
        <v>2908</v>
      </c>
      <c r="D109" s="146" t="s">
        <v>14</v>
      </c>
      <c r="E109" s="1080">
        <v>1150000</v>
      </c>
      <c r="F109" s="1081">
        <v>508000</v>
      </c>
      <c r="G109" s="1081">
        <v>508000</v>
      </c>
      <c r="H109" s="568" t="s">
        <v>1200</v>
      </c>
    </row>
    <row r="110" spans="1:8" ht="14.1" customHeight="1" x14ac:dyDescent="0.25">
      <c r="A110" s="568"/>
      <c r="B110" s="837" t="s">
        <v>16</v>
      </c>
      <c r="C110" s="568" t="s">
        <v>2909</v>
      </c>
      <c r="D110" s="146" t="s">
        <v>18</v>
      </c>
      <c r="E110" s="1080">
        <v>1610000</v>
      </c>
      <c r="F110" s="1081">
        <v>658000</v>
      </c>
      <c r="G110" s="1081">
        <v>658000</v>
      </c>
      <c r="H110" s="568" t="s">
        <v>1202</v>
      </c>
    </row>
    <row r="111" spans="1:8" ht="14.1" customHeight="1" x14ac:dyDescent="0.25">
      <c r="A111" s="568"/>
      <c r="B111" s="837"/>
      <c r="C111" s="83" t="s">
        <v>2910</v>
      </c>
      <c r="D111" s="568"/>
      <c r="E111" s="1078"/>
      <c r="F111" s="510"/>
      <c r="G111" s="510"/>
      <c r="H111" s="568" t="s">
        <v>1204</v>
      </c>
    </row>
    <row r="112" spans="1:8" ht="14.1" customHeight="1" x14ac:dyDescent="0.25">
      <c r="A112" s="568"/>
      <c r="B112" s="837"/>
      <c r="C112" s="180"/>
      <c r="D112" s="907"/>
      <c r="E112" s="1078"/>
      <c r="F112" s="510"/>
      <c r="G112" s="510"/>
      <c r="H112" s="568" t="s">
        <v>1385</v>
      </c>
    </row>
    <row r="113" spans="1:8" ht="14.1" customHeight="1" x14ac:dyDescent="0.25">
      <c r="A113" s="568"/>
      <c r="B113" s="837"/>
      <c r="C113" s="783"/>
      <c r="D113" s="146"/>
      <c r="E113" s="1080"/>
      <c r="F113" s="1081"/>
      <c r="G113" s="1081"/>
      <c r="H113" s="568" t="s">
        <v>2911</v>
      </c>
    </row>
    <row r="114" spans="1:8" ht="14.1" customHeight="1" x14ac:dyDescent="0.25">
      <c r="A114" s="568"/>
      <c r="B114" s="837"/>
      <c r="C114" s="784"/>
      <c r="D114" s="146"/>
      <c r="E114" s="1080"/>
      <c r="F114" s="1081"/>
      <c r="G114" s="1081"/>
      <c r="H114" s="568" t="s">
        <v>2912</v>
      </c>
    </row>
    <row r="115" spans="1:8" ht="14.1" customHeight="1" x14ac:dyDescent="0.25">
      <c r="A115" s="568"/>
      <c r="B115" s="837"/>
      <c r="C115" s="180"/>
      <c r="D115" s="568"/>
      <c r="E115" s="1078"/>
      <c r="F115" s="510"/>
      <c r="G115" s="168"/>
      <c r="H115" s="846" t="s">
        <v>2913</v>
      </c>
    </row>
    <row r="116" spans="1:8" ht="14.1" customHeight="1" x14ac:dyDescent="0.25">
      <c r="A116" s="568"/>
      <c r="B116" s="837"/>
      <c r="C116" s="83"/>
      <c r="D116" s="568"/>
      <c r="E116" s="1033"/>
      <c r="F116" s="168"/>
      <c r="G116" s="168"/>
      <c r="H116" s="735" t="s">
        <v>182</v>
      </c>
    </row>
    <row r="117" spans="1:8" ht="14.1" customHeight="1" x14ac:dyDescent="0.25">
      <c r="A117" s="576"/>
      <c r="B117" s="838"/>
      <c r="C117" s="751"/>
      <c r="D117" s="576"/>
      <c r="E117" s="1042"/>
      <c r="F117" s="169"/>
      <c r="G117" s="169"/>
      <c r="H117" s="809"/>
    </row>
    <row r="118" spans="1:8" ht="14.1" customHeight="1" x14ac:dyDescent="0.25">
      <c r="A118" s="568"/>
      <c r="B118" s="1082" t="s">
        <v>2914</v>
      </c>
      <c r="C118" s="568" t="s">
        <v>2915</v>
      </c>
      <c r="D118" s="258" t="s">
        <v>14</v>
      </c>
      <c r="E118" s="859">
        <v>950000</v>
      </c>
      <c r="F118" s="860">
        <v>558000</v>
      </c>
      <c r="G118" s="860">
        <v>558000</v>
      </c>
      <c r="H118" s="556" t="s">
        <v>732</v>
      </c>
    </row>
    <row r="119" spans="1:8" ht="14.1" customHeight="1" x14ac:dyDescent="0.25">
      <c r="A119" s="568"/>
      <c r="B119" s="1082" t="s">
        <v>16</v>
      </c>
      <c r="C119" s="568" t="s">
        <v>2916</v>
      </c>
      <c r="D119" s="258" t="s">
        <v>18</v>
      </c>
      <c r="E119" s="859">
        <v>1260000</v>
      </c>
      <c r="F119" s="860">
        <v>658000</v>
      </c>
      <c r="G119" s="860">
        <v>658000</v>
      </c>
      <c r="H119" s="556" t="s">
        <v>736</v>
      </c>
    </row>
    <row r="120" spans="1:8" ht="14.1" customHeight="1" x14ac:dyDescent="0.25">
      <c r="A120" s="568"/>
      <c r="B120" s="1083"/>
      <c r="C120" s="568" t="s">
        <v>2917</v>
      </c>
      <c r="D120" s="146" t="s">
        <v>1381</v>
      </c>
      <c r="E120" s="859">
        <v>1580000</v>
      </c>
      <c r="F120" s="860">
        <v>858000</v>
      </c>
      <c r="G120" s="860">
        <v>858000</v>
      </c>
      <c r="H120" s="556" t="s">
        <v>738</v>
      </c>
    </row>
    <row r="121" spans="1:8" ht="14.1" customHeight="1" x14ac:dyDescent="0.25">
      <c r="A121" s="568"/>
      <c r="B121" s="1083"/>
      <c r="C121" s="83" t="s">
        <v>2918</v>
      </c>
      <c r="D121" s="146" t="s">
        <v>227</v>
      </c>
      <c r="E121" s="859">
        <v>2420000</v>
      </c>
      <c r="F121" s="860">
        <v>1108000</v>
      </c>
      <c r="G121" s="860">
        <v>1108000</v>
      </c>
      <c r="H121" s="556" t="s">
        <v>746</v>
      </c>
    </row>
    <row r="122" spans="1:8" ht="14.1" customHeight="1" x14ac:dyDescent="0.25">
      <c r="A122" s="568"/>
      <c r="B122" s="1083"/>
      <c r="C122" s="83" t="s">
        <v>2919</v>
      </c>
      <c r="D122" s="146" t="s">
        <v>2920</v>
      </c>
      <c r="E122" s="859">
        <v>4730000</v>
      </c>
      <c r="F122" s="860">
        <v>2600000</v>
      </c>
      <c r="G122" s="860">
        <v>2600000</v>
      </c>
      <c r="H122" s="556" t="s">
        <v>1916</v>
      </c>
    </row>
    <row r="123" spans="1:8" ht="14.1" customHeight="1" x14ac:dyDescent="0.25">
      <c r="A123" s="568"/>
      <c r="B123" s="837"/>
      <c r="C123" s="81"/>
      <c r="D123" s="568"/>
      <c r="E123" s="1033"/>
      <c r="F123" s="168"/>
      <c r="G123" s="168"/>
      <c r="H123" s="556" t="s">
        <v>1486</v>
      </c>
    </row>
    <row r="124" spans="1:8" ht="14.1" customHeight="1" x14ac:dyDescent="0.25">
      <c r="A124" s="568"/>
      <c r="B124" s="837"/>
      <c r="C124" s="81"/>
      <c r="D124" s="568"/>
      <c r="E124" s="1033"/>
      <c r="F124" s="168"/>
      <c r="G124" s="168"/>
      <c r="H124" s="556" t="s">
        <v>1487</v>
      </c>
    </row>
    <row r="125" spans="1:8" ht="14.1" customHeight="1" x14ac:dyDescent="0.25">
      <c r="A125" s="568"/>
      <c r="B125" s="837"/>
      <c r="C125" s="81"/>
      <c r="D125" s="568"/>
      <c r="E125" s="1033"/>
      <c r="F125" s="168"/>
      <c r="G125" s="168"/>
      <c r="H125" s="730" t="s">
        <v>1437</v>
      </c>
    </row>
    <row r="126" spans="1:8" ht="14.1" customHeight="1" x14ac:dyDescent="0.25">
      <c r="A126" s="568"/>
      <c r="B126" s="837"/>
      <c r="C126" s="81"/>
      <c r="D126" s="568"/>
      <c r="E126" s="1033"/>
      <c r="F126" s="168"/>
      <c r="G126" s="168"/>
      <c r="H126" s="735" t="s">
        <v>1579</v>
      </c>
    </row>
    <row r="127" spans="1:8" ht="14.1" customHeight="1" x14ac:dyDescent="0.25">
      <c r="A127" s="155"/>
      <c r="B127" s="154"/>
      <c r="C127" s="1084"/>
      <c r="D127" s="155"/>
      <c r="E127" s="149"/>
      <c r="F127" s="149"/>
      <c r="G127" s="155"/>
      <c r="H127" s="155"/>
    </row>
    <row r="128" spans="1:8" ht="14.1" customHeight="1" x14ac:dyDescent="0.25">
      <c r="A128" s="568"/>
      <c r="B128" s="837"/>
      <c r="C128" s="81"/>
      <c r="D128" s="568"/>
      <c r="E128" s="168"/>
      <c r="F128" s="168"/>
      <c r="G128" s="168"/>
      <c r="H128" s="735"/>
    </row>
    <row r="129" spans="1:8" ht="14.1" customHeight="1" x14ac:dyDescent="0.25">
      <c r="A129" s="568"/>
      <c r="B129" s="837" t="s">
        <v>2921</v>
      </c>
      <c r="C129" s="81"/>
      <c r="D129" s="222" t="s">
        <v>1507</v>
      </c>
      <c r="E129" s="168"/>
      <c r="F129" s="168">
        <v>691300</v>
      </c>
      <c r="G129" s="168">
        <v>691300</v>
      </c>
      <c r="H129" s="730" t="s">
        <v>1515</v>
      </c>
    </row>
    <row r="130" spans="1:8" ht="14.1" customHeight="1" x14ac:dyDescent="0.25">
      <c r="A130" s="568"/>
      <c r="B130" s="837" t="s">
        <v>16</v>
      </c>
      <c r="C130" s="81"/>
      <c r="D130" s="222" t="s">
        <v>2922</v>
      </c>
      <c r="E130" s="168"/>
      <c r="F130" s="168">
        <v>791300</v>
      </c>
      <c r="G130" s="168">
        <v>791300</v>
      </c>
      <c r="H130" s="735"/>
    </row>
    <row r="131" spans="1:8" ht="14.1" customHeight="1" x14ac:dyDescent="0.25">
      <c r="A131" s="568"/>
      <c r="B131" s="837"/>
      <c r="C131" s="81"/>
      <c r="D131" s="222" t="s">
        <v>1509</v>
      </c>
      <c r="E131" s="168"/>
      <c r="F131" s="168">
        <v>1141300</v>
      </c>
      <c r="G131" s="168">
        <v>1141300</v>
      </c>
      <c r="H131" s="735"/>
    </row>
    <row r="132" spans="1:8" ht="14.1" customHeight="1" x14ac:dyDescent="0.25">
      <c r="A132" s="568"/>
      <c r="B132" s="837"/>
      <c r="C132" s="81"/>
      <c r="D132" s="568"/>
      <c r="E132" s="168"/>
      <c r="F132" s="168"/>
      <c r="G132" s="168"/>
      <c r="H132" s="735"/>
    </row>
    <row r="133" spans="1:8" ht="14.1" customHeight="1" x14ac:dyDescent="0.25">
      <c r="A133" s="568"/>
      <c r="B133" s="837" t="s">
        <v>2303</v>
      </c>
      <c r="C133" s="81"/>
      <c r="D133" s="222" t="s">
        <v>1507</v>
      </c>
      <c r="E133" s="168"/>
      <c r="F133" s="168">
        <v>639800</v>
      </c>
      <c r="G133" s="168">
        <v>639800</v>
      </c>
      <c r="H133" s="556" t="s">
        <v>732</v>
      </c>
    </row>
    <row r="134" spans="1:8" ht="14.1" customHeight="1" x14ac:dyDescent="0.25">
      <c r="A134" s="568"/>
      <c r="B134" s="837" t="s">
        <v>2923</v>
      </c>
      <c r="C134" s="81"/>
      <c r="D134" s="222" t="s">
        <v>2922</v>
      </c>
      <c r="E134" s="168"/>
      <c r="F134" s="168">
        <v>689800</v>
      </c>
      <c r="G134" s="168">
        <v>689800</v>
      </c>
      <c r="H134" s="556" t="s">
        <v>736</v>
      </c>
    </row>
    <row r="135" spans="1:8" ht="14.1" customHeight="1" x14ac:dyDescent="0.25">
      <c r="A135" s="568"/>
      <c r="B135" s="837" t="s">
        <v>16</v>
      </c>
      <c r="C135" s="81"/>
      <c r="D135" s="222" t="s">
        <v>2924</v>
      </c>
      <c r="E135" s="168"/>
      <c r="F135" s="168">
        <v>989800</v>
      </c>
      <c r="G135" s="168">
        <v>989800</v>
      </c>
      <c r="H135" s="556" t="s">
        <v>738</v>
      </c>
    </row>
    <row r="136" spans="1:8" ht="14.1" customHeight="1" x14ac:dyDescent="0.25">
      <c r="A136" s="568"/>
      <c r="B136" s="837"/>
      <c r="C136" s="81"/>
      <c r="D136" s="222" t="s">
        <v>1509</v>
      </c>
      <c r="E136" s="168"/>
      <c r="F136" s="168">
        <v>1639800</v>
      </c>
      <c r="G136" s="168">
        <v>1639800</v>
      </c>
      <c r="H136" s="556" t="s">
        <v>1486</v>
      </c>
    </row>
    <row r="137" spans="1:8" ht="14.1" customHeight="1" x14ac:dyDescent="0.25">
      <c r="A137" s="568"/>
      <c r="B137" s="837"/>
      <c r="C137" s="81"/>
      <c r="D137" s="222" t="s">
        <v>2925</v>
      </c>
      <c r="E137" s="168"/>
      <c r="F137" s="168">
        <v>2139800</v>
      </c>
      <c r="G137" s="168">
        <v>2139800</v>
      </c>
      <c r="H137" s="556" t="s">
        <v>1487</v>
      </c>
    </row>
    <row r="138" spans="1:8" ht="14.1" customHeight="1" x14ac:dyDescent="0.25">
      <c r="A138" s="568"/>
      <c r="B138" s="837"/>
      <c r="C138" s="81"/>
      <c r="D138" s="568"/>
      <c r="E138" s="168"/>
      <c r="F138" s="168"/>
      <c r="G138" s="168"/>
      <c r="H138" s="730" t="s">
        <v>2926</v>
      </c>
    </row>
    <row r="139" spans="1:8" ht="14.1" customHeight="1" x14ac:dyDescent="0.25">
      <c r="A139" s="568"/>
      <c r="B139" s="837"/>
      <c r="C139" s="81"/>
      <c r="D139" s="568"/>
      <c r="E139" s="168"/>
      <c r="F139" s="168"/>
      <c r="G139" s="168"/>
      <c r="H139" s="800" t="s">
        <v>1517</v>
      </c>
    </row>
    <row r="140" spans="1:8" ht="14.1" customHeight="1" x14ac:dyDescent="0.25">
      <c r="A140" s="576"/>
      <c r="B140" s="838"/>
      <c r="C140" s="576"/>
      <c r="D140" s="576"/>
      <c r="E140" s="169"/>
      <c r="F140" s="169"/>
      <c r="G140" s="169"/>
      <c r="H140" s="576"/>
    </row>
    <row r="141" spans="1:8" ht="14.1" customHeight="1" x14ac:dyDescent="0.25">
      <c r="A141" s="180"/>
      <c r="B141" s="906" t="s">
        <v>2949</v>
      </c>
      <c r="C141" s="180" t="s">
        <v>2950</v>
      </c>
      <c r="D141" s="146" t="s">
        <v>1507</v>
      </c>
      <c r="E141" s="82"/>
      <c r="F141" s="82">
        <v>597300</v>
      </c>
      <c r="G141" s="82">
        <v>673800</v>
      </c>
      <c r="H141" s="556" t="s">
        <v>732</v>
      </c>
    </row>
    <row r="142" spans="1:8" ht="14.1" customHeight="1" x14ac:dyDescent="0.25">
      <c r="A142" s="180"/>
      <c r="B142" s="906" t="s">
        <v>16</v>
      </c>
      <c r="C142" s="180" t="s">
        <v>2951</v>
      </c>
      <c r="D142" s="146" t="s">
        <v>2952</v>
      </c>
      <c r="E142" s="82"/>
      <c r="F142" s="82">
        <v>685300</v>
      </c>
      <c r="G142" s="82">
        <v>761800</v>
      </c>
      <c r="H142" s="556" t="s">
        <v>736</v>
      </c>
    </row>
    <row r="143" spans="1:8" ht="14.1" customHeight="1" x14ac:dyDescent="0.2">
      <c r="A143" s="180"/>
      <c r="B143" s="726"/>
      <c r="C143" s="180" t="s">
        <v>2953</v>
      </c>
      <c r="D143" s="146" t="s">
        <v>2954</v>
      </c>
      <c r="E143" s="82"/>
      <c r="F143" s="82">
        <v>747300</v>
      </c>
      <c r="G143" s="82">
        <v>823800</v>
      </c>
      <c r="H143" s="556" t="s">
        <v>738</v>
      </c>
    </row>
    <row r="144" spans="1:8" ht="14.1" customHeight="1" x14ac:dyDescent="0.2">
      <c r="A144" s="180"/>
      <c r="B144" s="726"/>
      <c r="C144" s="75" t="s">
        <v>2955</v>
      </c>
      <c r="D144" s="146" t="s">
        <v>2956</v>
      </c>
      <c r="E144" s="82"/>
      <c r="F144" s="82">
        <v>847300</v>
      </c>
      <c r="G144" s="82">
        <v>923800</v>
      </c>
      <c r="H144" s="556" t="s">
        <v>1486</v>
      </c>
    </row>
    <row r="145" spans="1:8" ht="14.1" customHeight="1" x14ac:dyDescent="0.2">
      <c r="A145" s="180"/>
      <c r="B145" s="726"/>
      <c r="C145" s="180"/>
      <c r="D145" s="146" t="s">
        <v>2957</v>
      </c>
      <c r="E145" s="82"/>
      <c r="F145" s="82">
        <v>1497300</v>
      </c>
      <c r="G145" s="82">
        <v>1573800</v>
      </c>
      <c r="H145" s="556" t="s">
        <v>1487</v>
      </c>
    </row>
    <row r="146" spans="1:8" ht="14.1" customHeight="1" x14ac:dyDescent="0.2">
      <c r="A146" s="180"/>
      <c r="B146" s="726"/>
      <c r="C146" s="180" t="s">
        <v>2958</v>
      </c>
      <c r="D146" s="146"/>
      <c r="E146" s="82"/>
      <c r="F146" s="82"/>
      <c r="G146" s="82"/>
      <c r="H146" s="730" t="s">
        <v>1515</v>
      </c>
    </row>
    <row r="147" spans="1:8" ht="14.1" customHeight="1" x14ac:dyDescent="0.2">
      <c r="A147" s="155"/>
      <c r="B147" s="841"/>
      <c r="C147" s="155" t="s">
        <v>2959</v>
      </c>
      <c r="D147" s="149"/>
      <c r="E147" s="77"/>
      <c r="F147" s="77"/>
      <c r="G147" s="77"/>
      <c r="H147" s="922" t="s">
        <v>1517</v>
      </c>
    </row>
    <row r="148" spans="1:8" ht="14.1" customHeight="1" x14ac:dyDescent="0.25">
      <c r="A148" s="180"/>
      <c r="B148" s="1088" t="s">
        <v>2960</v>
      </c>
      <c r="C148" s="180" t="s">
        <v>2961</v>
      </c>
      <c r="D148" s="146" t="s">
        <v>14</v>
      </c>
      <c r="E148" s="1032">
        <v>984000</v>
      </c>
      <c r="F148" s="82">
        <v>550000</v>
      </c>
      <c r="G148" s="82">
        <v>550000</v>
      </c>
      <c r="H148" s="556" t="s">
        <v>1152</v>
      </c>
    </row>
    <row r="149" spans="1:8" ht="14.1" customHeight="1" x14ac:dyDescent="0.25">
      <c r="A149" s="180"/>
      <c r="B149" s="1088" t="s">
        <v>16</v>
      </c>
      <c r="C149" s="180" t="s">
        <v>2962</v>
      </c>
      <c r="D149" s="146" t="s">
        <v>2963</v>
      </c>
      <c r="E149" s="1032">
        <v>1620000</v>
      </c>
      <c r="F149" s="82">
        <v>630000</v>
      </c>
      <c r="G149" s="82">
        <v>630000</v>
      </c>
      <c r="H149" s="556" t="s">
        <v>736</v>
      </c>
    </row>
    <row r="150" spans="1:8" ht="14.1" customHeight="1" x14ac:dyDescent="0.2">
      <c r="A150" s="180"/>
      <c r="B150" s="726"/>
      <c r="C150" s="75" t="s">
        <v>2964</v>
      </c>
      <c r="D150" s="146" t="s">
        <v>507</v>
      </c>
      <c r="E150" s="1032">
        <v>1620000</v>
      </c>
      <c r="F150" s="82">
        <v>650000</v>
      </c>
      <c r="G150" s="82">
        <v>650000</v>
      </c>
      <c r="H150" s="556" t="s">
        <v>1219</v>
      </c>
    </row>
    <row r="151" spans="1:8" ht="14.1" customHeight="1" x14ac:dyDescent="0.2">
      <c r="A151" s="180"/>
      <c r="B151" s="726"/>
      <c r="C151" s="75" t="s">
        <v>2965</v>
      </c>
      <c r="D151" s="146" t="s">
        <v>767</v>
      </c>
      <c r="E151" s="1032">
        <v>1680000</v>
      </c>
      <c r="F151" s="82">
        <v>830000</v>
      </c>
      <c r="G151" s="82">
        <v>830000</v>
      </c>
      <c r="H151" s="632" t="s">
        <v>1266</v>
      </c>
    </row>
    <row r="152" spans="1:8" ht="14.1" customHeight="1" x14ac:dyDescent="0.2">
      <c r="A152" s="180"/>
      <c r="B152" s="726"/>
      <c r="C152" s="180"/>
      <c r="D152" s="146" t="s">
        <v>32</v>
      </c>
      <c r="E152" s="1032">
        <v>1740000</v>
      </c>
      <c r="F152" s="82">
        <v>1120000</v>
      </c>
      <c r="G152" s="82">
        <v>1120000</v>
      </c>
      <c r="H152" s="767" t="s">
        <v>1267</v>
      </c>
    </row>
    <row r="153" spans="1:8" ht="14.1" customHeight="1" x14ac:dyDescent="0.2">
      <c r="A153" s="180"/>
      <c r="B153" s="726"/>
      <c r="C153" s="180"/>
      <c r="D153" s="146"/>
      <c r="E153" s="1032"/>
      <c r="F153" s="82"/>
      <c r="G153" s="82"/>
      <c r="H153" s="768" t="s">
        <v>1269</v>
      </c>
    </row>
    <row r="154" spans="1:8" ht="14.1" customHeight="1" x14ac:dyDescent="0.2">
      <c r="A154" s="180"/>
      <c r="B154" s="726"/>
      <c r="C154" s="180"/>
      <c r="D154" s="146"/>
      <c r="E154" s="1032"/>
      <c r="F154" s="82"/>
      <c r="G154" s="82"/>
      <c r="H154" s="180" t="s">
        <v>2966</v>
      </c>
    </row>
    <row r="155" spans="1:8" ht="14.1" customHeight="1" x14ac:dyDescent="0.2">
      <c r="A155" s="180"/>
      <c r="B155" s="726"/>
      <c r="C155" s="180"/>
      <c r="D155" s="146"/>
      <c r="E155" s="1032"/>
      <c r="F155" s="82"/>
      <c r="G155" s="82"/>
      <c r="H155" s="180" t="s">
        <v>2967</v>
      </c>
    </row>
    <row r="156" spans="1:8" ht="14.1" customHeight="1" x14ac:dyDescent="0.2">
      <c r="A156" s="180"/>
      <c r="B156" s="726"/>
      <c r="C156" s="180"/>
      <c r="D156" s="146"/>
      <c r="E156" s="1032"/>
      <c r="F156" s="82"/>
      <c r="G156" s="82"/>
      <c r="H156" s="769" t="s">
        <v>1271</v>
      </c>
    </row>
    <row r="157" spans="1:8" ht="14.1" customHeight="1" x14ac:dyDescent="0.2">
      <c r="A157" s="155"/>
      <c r="B157" s="841"/>
      <c r="C157" s="155"/>
      <c r="D157" s="149"/>
      <c r="E157" s="1036"/>
      <c r="F157" s="77"/>
      <c r="G157" s="77"/>
      <c r="H157" s="823" t="s">
        <v>1272</v>
      </c>
    </row>
    <row r="158" spans="1:8" s="512" customFormat="1" ht="14.1" customHeight="1" x14ac:dyDescent="0.25">
      <c r="A158" s="560"/>
      <c r="B158" s="837" t="s">
        <v>2968</v>
      </c>
      <c r="C158" s="216" t="s">
        <v>2969</v>
      </c>
      <c r="D158" s="416" t="s">
        <v>14</v>
      </c>
      <c r="E158" s="1065">
        <v>1268000</v>
      </c>
      <c r="F158" s="865">
        <v>608000</v>
      </c>
      <c r="G158" s="865">
        <v>608000</v>
      </c>
      <c r="H158" s="556" t="s">
        <v>1197</v>
      </c>
    </row>
    <row r="159" spans="1:8" s="512" customFormat="1" ht="14.1" customHeight="1" x14ac:dyDescent="0.25">
      <c r="A159" s="560"/>
      <c r="B159" s="837" t="s">
        <v>66</v>
      </c>
      <c r="C159" s="216" t="s">
        <v>2970</v>
      </c>
      <c r="D159" s="102" t="s">
        <v>225</v>
      </c>
      <c r="E159" s="1065">
        <v>1478000</v>
      </c>
      <c r="F159" s="865">
        <v>708000</v>
      </c>
      <c r="G159" s="865">
        <v>708000</v>
      </c>
      <c r="H159" s="556" t="s">
        <v>1200</v>
      </c>
    </row>
    <row r="160" spans="1:8" s="512" customFormat="1" ht="14.1" customHeight="1" x14ac:dyDescent="0.25">
      <c r="A160" s="560"/>
      <c r="B160" s="837"/>
      <c r="C160" s="83" t="s">
        <v>2971</v>
      </c>
      <c r="D160" s="219" t="s">
        <v>2162</v>
      </c>
      <c r="E160" s="1065">
        <v>1738000</v>
      </c>
      <c r="F160" s="865">
        <v>878000</v>
      </c>
      <c r="G160" s="865">
        <v>878000</v>
      </c>
      <c r="H160" s="556" t="s">
        <v>1202</v>
      </c>
    </row>
    <row r="161" spans="1:8" s="512" customFormat="1" ht="14.1" customHeight="1" x14ac:dyDescent="0.25">
      <c r="A161" s="560"/>
      <c r="B161" s="837"/>
      <c r="C161" s="83" t="s">
        <v>2972</v>
      </c>
      <c r="D161" s="219" t="s">
        <v>785</v>
      </c>
      <c r="E161" s="1065">
        <v>2608000</v>
      </c>
      <c r="F161" s="865">
        <v>1078000</v>
      </c>
      <c r="G161" s="865">
        <v>1078000</v>
      </c>
      <c r="H161" s="556" t="s">
        <v>1204</v>
      </c>
    </row>
    <row r="162" spans="1:8" s="512" customFormat="1" ht="14.1" customHeight="1" x14ac:dyDescent="0.25">
      <c r="A162" s="560"/>
      <c r="B162" s="837"/>
      <c r="C162" s="556"/>
      <c r="D162" s="219" t="s">
        <v>2920</v>
      </c>
      <c r="E162" s="1065">
        <v>3888000</v>
      </c>
      <c r="F162" s="865">
        <v>3888000</v>
      </c>
      <c r="G162" s="865">
        <v>3888000</v>
      </c>
      <c r="H162" s="556" t="s">
        <v>1385</v>
      </c>
    </row>
    <row r="163" spans="1:8" s="512" customFormat="1" ht="14.1" customHeight="1" x14ac:dyDescent="0.25">
      <c r="A163" s="560"/>
      <c r="B163" s="837"/>
      <c r="C163" s="783"/>
      <c r="D163" s="219"/>
      <c r="E163" s="793"/>
      <c r="F163" s="793"/>
      <c r="G163" s="793"/>
      <c r="H163" s="556" t="s">
        <v>2973</v>
      </c>
    </row>
    <row r="164" spans="1:8" s="512" customFormat="1" ht="14.1" customHeight="1" x14ac:dyDescent="0.25">
      <c r="A164" s="560"/>
      <c r="B164" s="837"/>
      <c r="C164" s="784"/>
      <c r="D164" s="222"/>
      <c r="E164" s="1086"/>
      <c r="F164" s="168"/>
      <c r="G164" s="168"/>
      <c r="H164" s="556" t="s">
        <v>2805</v>
      </c>
    </row>
    <row r="165" spans="1:8" s="512" customFormat="1" ht="14.1" customHeight="1" x14ac:dyDescent="0.25">
      <c r="A165" s="560"/>
      <c r="B165" s="837"/>
      <c r="C165" s="180"/>
      <c r="D165" s="730"/>
      <c r="E165" s="1086"/>
      <c r="F165" s="168"/>
      <c r="G165" s="168"/>
      <c r="H165" s="556" t="s">
        <v>2974</v>
      </c>
    </row>
    <row r="166" spans="1:8" s="512" customFormat="1" ht="14.1" customHeight="1" x14ac:dyDescent="0.25">
      <c r="A166" s="560"/>
      <c r="B166" s="837"/>
      <c r="C166" s="83"/>
      <c r="D166" s="556"/>
      <c r="E166" s="556"/>
      <c r="F166" s="556"/>
      <c r="G166" s="556"/>
      <c r="H166" s="730" t="s">
        <v>2975</v>
      </c>
    </row>
    <row r="167" spans="1:8" s="512" customFormat="1" ht="14.1" customHeight="1" x14ac:dyDescent="0.25">
      <c r="A167" s="560"/>
      <c r="B167" s="837"/>
      <c r="C167" s="216"/>
      <c r="D167" s="556"/>
      <c r="E167" s="556"/>
      <c r="F167" s="556"/>
      <c r="G167" s="556"/>
      <c r="H167" s="735" t="s">
        <v>182</v>
      </c>
    </row>
    <row r="168" spans="1:8" s="441" customFormat="1" ht="21.95" customHeight="1" x14ac:dyDescent="0.25">
      <c r="A168" s="1217"/>
      <c r="B168" s="1218" t="s">
        <v>2896</v>
      </c>
      <c r="C168" s="710"/>
      <c r="D168" s="711"/>
      <c r="E168" s="712" t="s">
        <v>1014</v>
      </c>
      <c r="F168" s="712" t="s">
        <v>978</v>
      </c>
      <c r="G168" s="712" t="s">
        <v>979</v>
      </c>
      <c r="H168" s="1069"/>
    </row>
    <row r="169" spans="1:8" s="441" customFormat="1" ht="21.95" customHeight="1" x14ac:dyDescent="0.25">
      <c r="A169" s="1204"/>
      <c r="B169" s="1207"/>
      <c r="C169" s="691" t="s">
        <v>924</v>
      </c>
      <c r="D169" s="692" t="s">
        <v>18</v>
      </c>
      <c r="E169" s="713">
        <v>900000</v>
      </c>
      <c r="F169" s="713">
        <v>560500</v>
      </c>
      <c r="G169" s="714">
        <v>570000</v>
      </c>
      <c r="H169" s="1070"/>
    </row>
    <row r="170" spans="1:8" s="441" customFormat="1" ht="21.95" customHeight="1" x14ac:dyDescent="0.25">
      <c r="A170" s="1204"/>
      <c r="B170" s="1207"/>
      <c r="C170" s="675" t="s">
        <v>1015</v>
      </c>
      <c r="D170" s="693" t="s">
        <v>1016</v>
      </c>
      <c r="E170" s="713">
        <v>1250000</v>
      </c>
      <c r="F170" s="713">
        <v>649000</v>
      </c>
      <c r="G170" s="714">
        <v>660000</v>
      </c>
      <c r="H170" s="1070"/>
    </row>
    <row r="171" spans="1:8" s="441" customFormat="1" ht="21.95" customHeight="1" x14ac:dyDescent="0.25">
      <c r="A171" s="1204"/>
      <c r="B171" s="1207"/>
      <c r="C171" s="675" t="s">
        <v>1017</v>
      </c>
      <c r="D171" s="693" t="s">
        <v>1018</v>
      </c>
      <c r="E171" s="713">
        <v>1750000</v>
      </c>
      <c r="F171" s="713">
        <v>1091500</v>
      </c>
      <c r="G171" s="714">
        <v>1110000</v>
      </c>
      <c r="H171" s="1070"/>
    </row>
    <row r="172" spans="1:8" s="441" customFormat="1" ht="21.95" customHeight="1" x14ac:dyDescent="0.25">
      <c r="A172" s="1205"/>
      <c r="B172" s="1208"/>
      <c r="C172" s="694" t="s">
        <v>1019</v>
      </c>
      <c r="D172" s="696" t="s">
        <v>29</v>
      </c>
      <c r="E172" s="715"/>
      <c r="F172" s="715">
        <v>288000</v>
      </c>
      <c r="G172" s="716">
        <v>288000</v>
      </c>
      <c r="H172" s="1071"/>
    </row>
    <row r="173" spans="1:8" s="441" customFormat="1" ht="21.95" customHeight="1" x14ac:dyDescent="0.25">
      <c r="A173" s="1204"/>
      <c r="B173" s="1207" t="s">
        <v>2895</v>
      </c>
      <c r="C173" s="691" t="s">
        <v>924</v>
      </c>
      <c r="D173" s="692"/>
      <c r="E173" s="1215" t="s">
        <v>1020</v>
      </c>
      <c r="F173" s="1215"/>
      <c r="G173" s="1215"/>
      <c r="H173" s="1215"/>
    </row>
    <row r="174" spans="1:8" s="441" customFormat="1" ht="21.95" customHeight="1" x14ac:dyDescent="0.25">
      <c r="A174" s="1204"/>
      <c r="B174" s="1207"/>
      <c r="C174" s="675" t="s">
        <v>1021</v>
      </c>
      <c r="D174" s="692" t="s">
        <v>18</v>
      </c>
      <c r="E174" s="714">
        <v>0</v>
      </c>
      <c r="F174" s="1238">
        <v>598500</v>
      </c>
      <c r="G174" s="1238"/>
      <c r="H174" s="1069"/>
    </row>
    <row r="175" spans="1:8" s="441" customFormat="1" ht="21.95" customHeight="1" x14ac:dyDescent="0.25">
      <c r="A175" s="1204"/>
      <c r="B175" s="1207"/>
      <c r="C175" s="675" t="s">
        <v>1022</v>
      </c>
      <c r="D175" s="693" t="s">
        <v>179</v>
      </c>
      <c r="E175" s="714">
        <v>0</v>
      </c>
      <c r="F175" s="1238">
        <v>708750</v>
      </c>
      <c r="G175" s="1238"/>
      <c r="H175" s="1070"/>
    </row>
    <row r="176" spans="1:8" ht="15" x14ac:dyDescent="0.25">
      <c r="A176" s="1239"/>
      <c r="B176" s="1207" t="s">
        <v>2894</v>
      </c>
      <c r="C176" s="222"/>
      <c r="D176" s="222"/>
      <c r="E176" s="673"/>
      <c r="F176" s="673"/>
      <c r="G176" s="718" t="s">
        <v>1023</v>
      </c>
      <c r="H176" s="180"/>
    </row>
    <row r="177" spans="1:8" ht="15.95" customHeight="1" x14ac:dyDescent="0.25">
      <c r="A177" s="1239"/>
      <c r="B177" s="1207"/>
      <c r="C177" s="719" t="s">
        <v>1024</v>
      </c>
      <c r="D177" s="667" t="s">
        <v>18</v>
      </c>
      <c r="E177" s="720">
        <v>990000</v>
      </c>
      <c r="F177" s="720">
        <v>775000</v>
      </c>
      <c r="G177" s="720">
        <v>750000</v>
      </c>
      <c r="H177" s="180"/>
    </row>
    <row r="178" spans="1:8" ht="15.95" customHeight="1" x14ac:dyDescent="0.2">
      <c r="A178" s="1239"/>
      <c r="B178" s="1207"/>
      <c r="C178" s="667" t="s">
        <v>1025</v>
      </c>
      <c r="D178" s="667" t="s">
        <v>32</v>
      </c>
      <c r="E178" s="720">
        <v>1500000</v>
      </c>
      <c r="F178" s="720">
        <v>1175000</v>
      </c>
      <c r="G178" s="720">
        <v>1150000</v>
      </c>
      <c r="H178" s="180"/>
    </row>
    <row r="179" spans="1:8" ht="15.95" customHeight="1" x14ac:dyDescent="0.2">
      <c r="A179" s="1239"/>
      <c r="B179" s="1207"/>
      <c r="C179" s="667" t="s">
        <v>1026</v>
      </c>
      <c r="D179" s="667" t="s">
        <v>276</v>
      </c>
      <c r="E179" s="720">
        <v>1980000</v>
      </c>
      <c r="F179" s="720">
        <v>1550000</v>
      </c>
      <c r="G179" s="720">
        <v>1500000</v>
      </c>
      <c r="H179" s="180"/>
    </row>
    <row r="180" spans="1:8" ht="15.95" customHeight="1" x14ac:dyDescent="0.2">
      <c r="A180" s="1239"/>
      <c r="B180" s="1207"/>
      <c r="C180" s="667" t="s">
        <v>1027</v>
      </c>
      <c r="D180" s="667" t="s">
        <v>127</v>
      </c>
      <c r="E180" s="720">
        <v>2650000</v>
      </c>
      <c r="F180" s="720">
        <v>2000000</v>
      </c>
      <c r="G180" s="720">
        <v>1900000</v>
      </c>
      <c r="H180" s="180"/>
    </row>
    <row r="181" spans="1:8" ht="15.95" customHeight="1" x14ac:dyDescent="0.2">
      <c r="A181" s="1240"/>
      <c r="B181" s="1208"/>
      <c r="C181" s="668"/>
      <c r="D181" s="668" t="s">
        <v>29</v>
      </c>
      <c r="E181" s="721">
        <v>350000</v>
      </c>
      <c r="F181" s="721">
        <v>350000</v>
      </c>
      <c r="G181" s="721">
        <v>350000</v>
      </c>
      <c r="H181" s="155"/>
    </row>
    <row r="182" spans="1:8" s="512" customFormat="1" ht="15.95" customHeight="1" x14ac:dyDescent="0.25">
      <c r="A182" s="557"/>
      <c r="B182" s="839"/>
      <c r="C182" s="211"/>
      <c r="D182" s="554"/>
      <c r="E182" s="1085"/>
      <c r="F182" s="167"/>
      <c r="G182" s="167"/>
      <c r="H182" s="810"/>
    </row>
    <row r="183" spans="1:8" s="512" customFormat="1" ht="15.95" customHeight="1" x14ac:dyDescent="0.25">
      <c r="A183" s="560"/>
      <c r="B183" s="1082" t="s">
        <v>2927</v>
      </c>
      <c r="C183" s="568" t="s">
        <v>2928</v>
      </c>
      <c r="D183" s="258" t="s">
        <v>14</v>
      </c>
      <c r="E183" s="859">
        <v>990000</v>
      </c>
      <c r="F183" s="860">
        <v>498000</v>
      </c>
      <c r="G183" s="860">
        <v>498000</v>
      </c>
      <c r="H183" s="556" t="s">
        <v>732</v>
      </c>
    </row>
    <row r="184" spans="1:8" s="512" customFormat="1" ht="15.95" customHeight="1" x14ac:dyDescent="0.25">
      <c r="A184" s="560"/>
      <c r="B184" s="1082" t="s">
        <v>66</v>
      </c>
      <c r="C184" s="568" t="s">
        <v>2929</v>
      </c>
      <c r="D184" s="258" t="s">
        <v>18</v>
      </c>
      <c r="E184" s="859">
        <v>1100000</v>
      </c>
      <c r="F184" s="860">
        <v>588000</v>
      </c>
      <c r="G184" s="860">
        <v>588000</v>
      </c>
      <c r="H184" s="556" t="s">
        <v>736</v>
      </c>
    </row>
    <row r="185" spans="1:8" s="512" customFormat="1" ht="15.95" customHeight="1" x14ac:dyDescent="0.25">
      <c r="A185" s="560"/>
      <c r="B185" s="1083"/>
      <c r="C185" s="83" t="s">
        <v>2930</v>
      </c>
      <c r="D185" s="146" t="s">
        <v>149</v>
      </c>
      <c r="E185" s="859">
        <v>1595000</v>
      </c>
      <c r="F185" s="860">
        <v>858000</v>
      </c>
      <c r="G185" s="860">
        <v>858000</v>
      </c>
      <c r="H185" s="556" t="s">
        <v>738</v>
      </c>
    </row>
    <row r="186" spans="1:8" s="512" customFormat="1" ht="15.95" customHeight="1" x14ac:dyDescent="0.25">
      <c r="A186" s="560"/>
      <c r="B186" s="1083"/>
      <c r="C186" s="83" t="s">
        <v>2931</v>
      </c>
      <c r="D186" s="416" t="s">
        <v>303</v>
      </c>
      <c r="E186" s="859">
        <v>1694000</v>
      </c>
      <c r="F186" s="860">
        <v>958000</v>
      </c>
      <c r="G186" s="860">
        <v>958000</v>
      </c>
      <c r="H186" s="556" t="s">
        <v>746</v>
      </c>
    </row>
    <row r="187" spans="1:8" s="512" customFormat="1" ht="15.95" customHeight="1" x14ac:dyDescent="0.25">
      <c r="A187" s="560"/>
      <c r="B187" s="837"/>
      <c r="C187" s="216"/>
      <c r="D187" s="222"/>
      <c r="E187" s="1086"/>
      <c r="F187" s="168"/>
      <c r="G187" s="168"/>
      <c r="H187" s="556" t="s">
        <v>1916</v>
      </c>
    </row>
    <row r="188" spans="1:8" s="512" customFormat="1" ht="15.95" customHeight="1" x14ac:dyDescent="0.25">
      <c r="A188" s="560"/>
      <c r="B188" s="837"/>
      <c r="C188" s="216"/>
      <c r="D188" s="222"/>
      <c r="E188" s="1086"/>
      <c r="F188" s="168"/>
      <c r="G188" s="168"/>
      <c r="H188" s="556" t="s">
        <v>1486</v>
      </c>
    </row>
    <row r="189" spans="1:8" s="512" customFormat="1" ht="15.95" customHeight="1" x14ac:dyDescent="0.25">
      <c r="A189" s="560"/>
      <c r="B189" s="837"/>
      <c r="C189" s="216"/>
      <c r="D189" s="222"/>
      <c r="E189" s="1086"/>
      <c r="F189" s="168"/>
      <c r="G189" s="168"/>
      <c r="H189" s="556" t="s">
        <v>1487</v>
      </c>
    </row>
    <row r="190" spans="1:8" s="512" customFormat="1" ht="15.95" customHeight="1" x14ac:dyDescent="0.25">
      <c r="A190" s="560"/>
      <c r="B190" s="837"/>
      <c r="C190" s="216"/>
      <c r="D190" s="222"/>
      <c r="E190" s="1086"/>
      <c r="F190" s="168"/>
      <c r="G190" s="168"/>
      <c r="H190" s="730" t="s">
        <v>1437</v>
      </c>
    </row>
    <row r="191" spans="1:8" s="512" customFormat="1" ht="15.95" customHeight="1" x14ac:dyDescent="0.25">
      <c r="A191" s="560"/>
      <c r="B191" s="837"/>
      <c r="C191" s="216"/>
      <c r="D191" s="222"/>
      <c r="E191" s="1086"/>
      <c r="F191" s="168"/>
      <c r="G191" s="168"/>
      <c r="H191" s="735" t="s">
        <v>1579</v>
      </c>
    </row>
    <row r="192" spans="1:8" s="512" customFormat="1" ht="15.95" customHeight="1" x14ac:dyDescent="0.25">
      <c r="A192" s="561"/>
      <c r="B192" s="838"/>
      <c r="C192" s="921"/>
      <c r="D192" s="226"/>
      <c r="E192" s="1087"/>
      <c r="F192" s="169"/>
      <c r="G192" s="169"/>
      <c r="H192" s="871"/>
    </row>
    <row r="193" spans="1:8" ht="15.95" customHeight="1" x14ac:dyDescent="0.25">
      <c r="A193" s="263"/>
      <c r="B193" s="1057"/>
      <c r="C193" s="263"/>
      <c r="D193" s="263"/>
      <c r="E193" s="1039"/>
      <c r="F193" s="32"/>
      <c r="G193" s="32"/>
      <c r="H193" s="263"/>
    </row>
    <row r="194" spans="1:8" ht="15.95" customHeight="1" x14ac:dyDescent="0.25">
      <c r="A194" s="180"/>
      <c r="B194" s="1038" t="s">
        <v>2932</v>
      </c>
      <c r="C194" s="418" t="s">
        <v>2933</v>
      </c>
      <c r="D194" s="416" t="s">
        <v>14</v>
      </c>
      <c r="E194" s="1032">
        <v>851000</v>
      </c>
      <c r="F194" s="860">
        <v>440000</v>
      </c>
      <c r="G194" s="860">
        <v>440000</v>
      </c>
      <c r="H194" s="556" t="s">
        <v>732</v>
      </c>
    </row>
    <row r="195" spans="1:8" ht="15.95" customHeight="1" x14ac:dyDescent="0.25">
      <c r="A195" s="180"/>
      <c r="B195" s="1038" t="s">
        <v>116</v>
      </c>
      <c r="C195" s="418"/>
      <c r="D195" s="102" t="s">
        <v>225</v>
      </c>
      <c r="E195" s="1032">
        <v>954500</v>
      </c>
      <c r="F195" s="860">
        <v>470000</v>
      </c>
      <c r="G195" s="860">
        <v>470000</v>
      </c>
      <c r="H195" s="556" t="s">
        <v>736</v>
      </c>
    </row>
    <row r="196" spans="1:8" ht="15.95" customHeight="1" x14ac:dyDescent="0.25">
      <c r="A196" s="180"/>
      <c r="B196" s="1038"/>
      <c r="C196" s="1" t="s">
        <v>2934</v>
      </c>
      <c r="D196" s="219" t="s">
        <v>2162</v>
      </c>
      <c r="E196" s="1032">
        <v>1288000</v>
      </c>
      <c r="F196" s="860">
        <v>800000</v>
      </c>
      <c r="G196" s="860">
        <v>800000</v>
      </c>
      <c r="H196" s="531" t="s">
        <v>738</v>
      </c>
    </row>
    <row r="197" spans="1:8" ht="15.95" customHeight="1" x14ac:dyDescent="0.25">
      <c r="A197" s="180"/>
      <c r="B197" s="1038"/>
      <c r="C197" s="418"/>
      <c r="D197" s="219" t="s">
        <v>2920</v>
      </c>
      <c r="E197" s="1032">
        <v>1388000</v>
      </c>
      <c r="F197" s="860">
        <v>900000</v>
      </c>
      <c r="G197" s="860">
        <v>900000</v>
      </c>
      <c r="H197" s="531" t="s">
        <v>1578</v>
      </c>
    </row>
    <row r="198" spans="1:8" ht="15.95" customHeight="1" x14ac:dyDescent="0.25">
      <c r="A198" s="180"/>
      <c r="B198" s="1038"/>
      <c r="C198" s="180"/>
      <c r="D198" s="180"/>
      <c r="E198" s="1032"/>
      <c r="F198" s="82"/>
      <c r="G198" s="82"/>
      <c r="H198" s="531" t="s">
        <v>746</v>
      </c>
    </row>
    <row r="199" spans="1:8" ht="15.95" customHeight="1" x14ac:dyDescent="0.25">
      <c r="A199" s="180"/>
      <c r="B199" s="1038"/>
      <c r="C199" s="180"/>
      <c r="D199" s="180"/>
      <c r="E199" s="1032"/>
      <c r="F199" s="82"/>
      <c r="G199" s="82"/>
      <c r="H199" s="531" t="s">
        <v>2935</v>
      </c>
    </row>
    <row r="200" spans="1:8" ht="15.95" customHeight="1" x14ac:dyDescent="0.25">
      <c r="A200" s="180"/>
      <c r="B200" s="1038"/>
      <c r="C200" s="180"/>
      <c r="D200" s="180"/>
      <c r="E200" s="1032"/>
      <c r="F200" s="82"/>
      <c r="G200" s="82"/>
      <c r="H200" s="531" t="s">
        <v>2936</v>
      </c>
    </row>
    <row r="201" spans="1:8" ht="15.95" customHeight="1" x14ac:dyDescent="0.25">
      <c r="A201" s="180"/>
      <c r="B201" s="1038"/>
      <c r="C201" s="180"/>
      <c r="D201" s="180"/>
      <c r="E201" s="1032"/>
      <c r="F201" s="82"/>
      <c r="G201" s="82"/>
      <c r="H201" s="531" t="s">
        <v>747</v>
      </c>
    </row>
    <row r="202" spans="1:8" ht="15.95" customHeight="1" x14ac:dyDescent="0.25">
      <c r="A202" s="180"/>
      <c r="B202" s="1038"/>
      <c r="C202" s="180"/>
      <c r="D202" s="180"/>
      <c r="E202" s="1032"/>
      <c r="F202" s="82"/>
      <c r="G202" s="82"/>
      <c r="H202" s="953" t="s">
        <v>2937</v>
      </c>
    </row>
    <row r="203" spans="1:8" ht="15.95" customHeight="1" x14ac:dyDescent="0.25">
      <c r="A203" s="180"/>
      <c r="B203" s="1038"/>
      <c r="C203" s="180"/>
      <c r="D203" s="180"/>
      <c r="E203" s="1032"/>
      <c r="F203" s="82"/>
      <c r="G203" s="82"/>
      <c r="H203" s="735"/>
    </row>
    <row r="204" spans="1:8" ht="15.95" customHeight="1" x14ac:dyDescent="0.25">
      <c r="A204" s="155"/>
      <c r="B204" s="1056"/>
      <c r="C204" s="155"/>
      <c r="D204" s="155"/>
      <c r="E204" s="1036"/>
      <c r="F204" s="77"/>
      <c r="G204" s="77"/>
      <c r="H204" s="809"/>
    </row>
    <row r="205" spans="1:8" ht="15.95" customHeight="1" x14ac:dyDescent="0.25">
      <c r="A205" s="180"/>
      <c r="B205" s="1038" t="s">
        <v>2938</v>
      </c>
      <c r="C205" s="180" t="s">
        <v>2939</v>
      </c>
      <c r="D205" s="416" t="s">
        <v>65</v>
      </c>
      <c r="E205" s="1032">
        <v>838000</v>
      </c>
      <c r="F205" s="860">
        <v>458000</v>
      </c>
      <c r="G205" s="860">
        <v>458000</v>
      </c>
      <c r="H205" s="632" t="s">
        <v>1197</v>
      </c>
    </row>
    <row r="206" spans="1:8" ht="15.95" customHeight="1" x14ac:dyDescent="0.25">
      <c r="A206" s="180"/>
      <c r="B206" s="1038" t="s">
        <v>2940</v>
      </c>
      <c r="C206" s="180" t="s">
        <v>2941</v>
      </c>
      <c r="D206" s="416" t="s">
        <v>14</v>
      </c>
      <c r="E206" s="1032">
        <v>938000</v>
      </c>
      <c r="F206" s="860">
        <v>478000</v>
      </c>
      <c r="G206" s="860">
        <v>478000</v>
      </c>
      <c r="H206" s="632" t="s">
        <v>1200</v>
      </c>
    </row>
    <row r="207" spans="1:8" ht="15.95" customHeight="1" x14ac:dyDescent="0.25">
      <c r="A207" s="180"/>
      <c r="B207" s="1038" t="s">
        <v>116</v>
      </c>
      <c r="C207" s="180" t="s">
        <v>2942</v>
      </c>
      <c r="D207" s="102" t="s">
        <v>225</v>
      </c>
      <c r="E207" s="1032">
        <v>1038000</v>
      </c>
      <c r="F207" s="860">
        <v>598000</v>
      </c>
      <c r="G207" s="860">
        <v>598000</v>
      </c>
      <c r="H207" s="632" t="s">
        <v>1202</v>
      </c>
    </row>
    <row r="208" spans="1:8" ht="15.95" customHeight="1" x14ac:dyDescent="0.25">
      <c r="A208" s="180"/>
      <c r="B208" s="1038"/>
      <c r="C208" s="75" t="s">
        <v>2943</v>
      </c>
      <c r="D208" s="180"/>
      <c r="E208" s="1032"/>
      <c r="F208" s="82"/>
      <c r="G208" s="82"/>
      <c r="H208" s="632" t="s">
        <v>1204</v>
      </c>
    </row>
    <row r="209" spans="1:10" ht="15.95" customHeight="1" x14ac:dyDescent="0.25">
      <c r="A209" s="180"/>
      <c r="B209" s="1038"/>
      <c r="C209" s="75" t="s">
        <v>193</v>
      </c>
      <c r="D209" s="180"/>
      <c r="E209" s="1032"/>
      <c r="F209" s="82"/>
      <c r="G209" s="82"/>
      <c r="H209" s="632" t="s">
        <v>1385</v>
      </c>
    </row>
    <row r="210" spans="1:10" ht="15.95" customHeight="1" x14ac:dyDescent="0.25">
      <c r="A210" s="180"/>
      <c r="B210" s="1038"/>
      <c r="C210" s="784"/>
      <c r="D210" s="180"/>
      <c r="E210" s="1032"/>
      <c r="F210" s="82"/>
      <c r="G210" s="82"/>
      <c r="H210" s="632" t="s">
        <v>2944</v>
      </c>
    </row>
    <row r="211" spans="1:10" ht="15.95" customHeight="1" x14ac:dyDescent="0.25">
      <c r="A211" s="180"/>
      <c r="B211" s="1038"/>
      <c r="C211" s="180"/>
      <c r="D211" s="180"/>
      <c r="E211" s="1032"/>
      <c r="F211" s="82"/>
      <c r="G211" s="82"/>
      <c r="H211" s="953" t="s">
        <v>2937</v>
      </c>
    </row>
    <row r="212" spans="1:10" ht="15.95" customHeight="1" x14ac:dyDescent="0.25">
      <c r="A212" s="155"/>
      <c r="B212" s="1056"/>
      <c r="C212" s="751"/>
      <c r="D212" s="155"/>
      <c r="E212" s="1036"/>
      <c r="F212" s="77"/>
      <c r="G212" s="77"/>
      <c r="H212" s="809" t="s">
        <v>182</v>
      </c>
    </row>
    <row r="213" spans="1:10" ht="15.95" customHeight="1" x14ac:dyDescent="0.25">
      <c r="A213" s="180"/>
      <c r="B213" s="1038" t="s">
        <v>2945</v>
      </c>
      <c r="C213" s="81" t="s">
        <v>2946</v>
      </c>
      <c r="D213" s="416" t="s">
        <v>14</v>
      </c>
      <c r="E213" s="1032">
        <v>968000</v>
      </c>
      <c r="F213" s="82">
        <v>430000</v>
      </c>
      <c r="G213" s="82">
        <v>430000</v>
      </c>
      <c r="H213" s="556" t="s">
        <v>732</v>
      </c>
    </row>
    <row r="214" spans="1:10" ht="15.95" customHeight="1" x14ac:dyDescent="0.25">
      <c r="A214" s="180"/>
      <c r="B214" s="1038" t="s">
        <v>2947</v>
      </c>
      <c r="C214" s="81" t="s">
        <v>2948</v>
      </c>
      <c r="D214" s="102" t="s">
        <v>225</v>
      </c>
      <c r="E214" s="1032">
        <v>1150000</v>
      </c>
      <c r="F214" s="82">
        <v>510000</v>
      </c>
      <c r="G214" s="82">
        <v>510000</v>
      </c>
      <c r="H214" s="556" t="s">
        <v>736</v>
      </c>
    </row>
    <row r="215" spans="1:10" ht="15.95" customHeight="1" x14ac:dyDescent="0.25">
      <c r="A215" s="180"/>
      <c r="B215" s="1038"/>
      <c r="C215" s="83"/>
      <c r="D215" s="146" t="s">
        <v>149</v>
      </c>
      <c r="E215" s="1032">
        <v>1513000</v>
      </c>
      <c r="F215" s="82">
        <v>650000</v>
      </c>
      <c r="G215" s="82">
        <v>650000</v>
      </c>
      <c r="H215" s="556" t="s">
        <v>738</v>
      </c>
    </row>
    <row r="216" spans="1:10" ht="15.95" customHeight="1" x14ac:dyDescent="0.25">
      <c r="A216" s="180"/>
      <c r="B216" s="1038"/>
      <c r="C216" s="83"/>
      <c r="D216" s="180"/>
      <c r="E216" s="1032"/>
      <c r="F216" s="82"/>
      <c r="G216" s="82"/>
      <c r="H216" s="556" t="s">
        <v>1486</v>
      </c>
    </row>
    <row r="217" spans="1:10" ht="15.95" customHeight="1" x14ac:dyDescent="0.25">
      <c r="A217" s="180"/>
      <c r="B217" s="1038"/>
      <c r="C217" s="83"/>
      <c r="D217" s="180"/>
      <c r="E217" s="1032"/>
      <c r="F217" s="82"/>
      <c r="G217" s="82"/>
      <c r="H217" s="556" t="s">
        <v>1487</v>
      </c>
    </row>
    <row r="218" spans="1:10" ht="15.95" customHeight="1" x14ac:dyDescent="0.25">
      <c r="A218" s="180"/>
      <c r="B218" s="1038"/>
      <c r="C218" s="83"/>
      <c r="D218" s="180"/>
      <c r="E218" s="1032"/>
      <c r="F218" s="82"/>
      <c r="G218" s="82"/>
      <c r="H218" s="730" t="s">
        <v>1488</v>
      </c>
    </row>
    <row r="219" spans="1:10" ht="15.95" customHeight="1" x14ac:dyDescent="0.25">
      <c r="A219" s="180"/>
      <c r="B219" s="1038"/>
      <c r="C219" s="83"/>
      <c r="D219" s="180"/>
      <c r="E219" s="1032"/>
      <c r="F219" s="82"/>
      <c r="G219" s="82"/>
      <c r="H219" s="800" t="s">
        <v>1489</v>
      </c>
    </row>
    <row r="220" spans="1:10" ht="15.95" customHeight="1" x14ac:dyDescent="0.25">
      <c r="A220" s="155"/>
      <c r="B220" s="1056"/>
      <c r="C220" s="155"/>
      <c r="D220" s="155"/>
      <c r="E220" s="1036"/>
      <c r="F220" s="77"/>
      <c r="G220" s="77"/>
      <c r="H220" s="809"/>
    </row>
    <row r="221" spans="1:10" ht="14.1" customHeight="1" x14ac:dyDescent="0.2">
      <c r="A221" s="762"/>
      <c r="B221" s="726" t="s">
        <v>3061</v>
      </c>
      <c r="E221" s="1101"/>
      <c r="F221" s="934"/>
      <c r="G221" s="934"/>
      <c r="H221" s="934"/>
      <c r="I221" s="934"/>
      <c r="J221" s="1102"/>
    </row>
    <row r="222" spans="1:10" ht="15.95" customHeight="1" x14ac:dyDescent="0.25">
      <c r="A222" s="432"/>
      <c r="B222" s="1089"/>
      <c r="C222" s="263"/>
      <c r="D222" s="263"/>
      <c r="E222" s="1090"/>
      <c r="F222" s="957"/>
      <c r="G222" s="957"/>
      <c r="H222" s="432"/>
    </row>
    <row r="223" spans="1:10" ht="15.95" customHeight="1" x14ac:dyDescent="0.25">
      <c r="A223" s="531"/>
      <c r="B223" s="1083" t="s">
        <v>2981</v>
      </c>
      <c r="C223" s="180" t="s">
        <v>2982</v>
      </c>
      <c r="D223" s="146" t="s">
        <v>31</v>
      </c>
      <c r="E223" s="1091">
        <v>275</v>
      </c>
      <c r="F223" s="1092">
        <v>950000</v>
      </c>
      <c r="G223" s="1092">
        <v>950000</v>
      </c>
      <c r="H223" s="531" t="s">
        <v>2983</v>
      </c>
    </row>
    <row r="224" spans="1:10" ht="15.95" customHeight="1" x14ac:dyDescent="0.25">
      <c r="A224" s="531"/>
      <c r="B224" s="1083" t="s">
        <v>177</v>
      </c>
      <c r="C224" s="180" t="s">
        <v>2984</v>
      </c>
      <c r="D224" s="146" t="s">
        <v>387</v>
      </c>
      <c r="E224" s="1091">
        <v>399</v>
      </c>
      <c r="F224" s="1092">
        <v>1215000</v>
      </c>
      <c r="G224" s="1092">
        <v>1215000</v>
      </c>
      <c r="H224" s="531" t="s">
        <v>2985</v>
      </c>
    </row>
    <row r="225" spans="1:8" ht="15.95" customHeight="1" x14ac:dyDescent="0.25">
      <c r="A225" s="531"/>
      <c r="B225" s="1093"/>
      <c r="C225" s="180" t="s">
        <v>2986</v>
      </c>
      <c r="D225" s="146" t="s">
        <v>362</v>
      </c>
      <c r="E225" s="1091">
        <v>363</v>
      </c>
      <c r="F225" s="1092">
        <v>1710000</v>
      </c>
      <c r="G225" s="1092">
        <v>1710000</v>
      </c>
      <c r="H225" s="531" t="s">
        <v>2987</v>
      </c>
    </row>
    <row r="226" spans="1:8" ht="15.95" customHeight="1" x14ac:dyDescent="0.25">
      <c r="A226" s="531"/>
      <c r="B226" s="1083"/>
      <c r="C226" s="75" t="s">
        <v>2610</v>
      </c>
      <c r="D226" s="146" t="s">
        <v>2988</v>
      </c>
      <c r="E226" s="1091">
        <v>508</v>
      </c>
      <c r="F226" s="1092">
        <v>1820000</v>
      </c>
      <c r="G226" s="1092">
        <v>1820000</v>
      </c>
      <c r="H226" s="531" t="s">
        <v>2989</v>
      </c>
    </row>
    <row r="227" spans="1:8" ht="15.95" customHeight="1" x14ac:dyDescent="0.25">
      <c r="A227" s="531"/>
      <c r="B227" s="1083"/>
      <c r="C227" s="1" t="s">
        <v>2611</v>
      </c>
      <c r="D227" s="146" t="s">
        <v>24</v>
      </c>
      <c r="E227" s="1091">
        <v>907</v>
      </c>
      <c r="F227" s="1092">
        <v>2430000</v>
      </c>
      <c r="G227" s="1092">
        <v>2430000</v>
      </c>
      <c r="H227" s="531" t="s">
        <v>2990</v>
      </c>
    </row>
    <row r="228" spans="1:8" ht="15.95" customHeight="1" x14ac:dyDescent="0.25">
      <c r="A228" s="531"/>
      <c r="B228" s="1083"/>
      <c r="C228" s="1094" t="s">
        <v>2991</v>
      </c>
      <c r="D228" s="146" t="s">
        <v>2992</v>
      </c>
      <c r="E228" s="1091">
        <v>1089</v>
      </c>
      <c r="F228" s="1092">
        <v>2860000</v>
      </c>
      <c r="G228" s="1092">
        <v>2860000</v>
      </c>
      <c r="H228" s="531" t="s">
        <v>2993</v>
      </c>
    </row>
    <row r="229" spans="1:8" ht="15.95" customHeight="1" x14ac:dyDescent="0.25">
      <c r="A229" s="531"/>
      <c r="B229" s="1083"/>
      <c r="C229" s="759" t="s">
        <v>2994</v>
      </c>
      <c r="D229" s="146" t="s">
        <v>2995</v>
      </c>
      <c r="E229" s="1091">
        <v>1149</v>
      </c>
      <c r="F229" s="1092">
        <v>3260000</v>
      </c>
      <c r="G229" s="1092">
        <v>3260000</v>
      </c>
      <c r="H229" s="531" t="s">
        <v>2996</v>
      </c>
    </row>
    <row r="230" spans="1:8" ht="15.95" customHeight="1" x14ac:dyDescent="0.25">
      <c r="A230" s="531"/>
      <c r="B230" s="1083"/>
      <c r="C230" s="180" t="s">
        <v>2997</v>
      </c>
      <c r="D230" s="146" t="s">
        <v>2998</v>
      </c>
      <c r="E230" s="1091">
        <v>1210</v>
      </c>
      <c r="F230" s="1092">
        <v>3800000</v>
      </c>
      <c r="G230" s="1092">
        <v>3800000</v>
      </c>
      <c r="H230" s="531" t="s">
        <v>2999</v>
      </c>
    </row>
    <row r="231" spans="1:8" ht="15.95" customHeight="1" x14ac:dyDescent="0.25">
      <c r="A231" s="531"/>
      <c r="B231" s="1083"/>
      <c r="C231" s="180" t="s">
        <v>3000</v>
      </c>
      <c r="D231" s="146" t="s">
        <v>63</v>
      </c>
      <c r="E231" s="1091">
        <v>1512</v>
      </c>
      <c r="F231" s="1092">
        <v>4680000</v>
      </c>
      <c r="G231" s="1092">
        <v>4680000</v>
      </c>
      <c r="H231" s="953" t="s">
        <v>3001</v>
      </c>
    </row>
    <row r="232" spans="1:8" ht="15.95" customHeight="1" x14ac:dyDescent="0.25">
      <c r="A232" s="531"/>
      <c r="B232" s="1083"/>
      <c r="C232" s="180"/>
      <c r="D232" s="146" t="s">
        <v>3002</v>
      </c>
      <c r="E232" s="1091">
        <v>1815</v>
      </c>
      <c r="F232" s="1092">
        <v>5560000</v>
      </c>
      <c r="G232" s="1092">
        <v>5560000</v>
      </c>
      <c r="H232" s="531" t="s">
        <v>3003</v>
      </c>
    </row>
    <row r="233" spans="1:8" ht="15.95" customHeight="1" x14ac:dyDescent="0.25">
      <c r="A233" s="531"/>
      <c r="B233" s="1083"/>
      <c r="C233" s="180"/>
      <c r="D233" s="146" t="s">
        <v>3004</v>
      </c>
      <c r="E233" s="1091">
        <v>2117</v>
      </c>
      <c r="F233" s="1092">
        <v>8435000</v>
      </c>
      <c r="G233" s="1092">
        <v>8435000</v>
      </c>
      <c r="H233" s="803" t="s">
        <v>1545</v>
      </c>
    </row>
    <row r="234" spans="1:8" ht="14.1" customHeight="1" x14ac:dyDescent="0.25">
      <c r="A234" s="155"/>
      <c r="B234" s="154"/>
      <c r="C234" s="1084"/>
      <c r="D234" s="155"/>
      <c r="E234" s="149"/>
      <c r="F234" s="155"/>
      <c r="G234" s="155"/>
      <c r="H234" s="155"/>
    </row>
    <row r="235" spans="1:8" ht="14.1" customHeight="1" x14ac:dyDescent="0.25">
      <c r="A235" s="531"/>
      <c r="B235" s="1083" t="s">
        <v>3005</v>
      </c>
      <c r="C235" s="418" t="s">
        <v>3006</v>
      </c>
      <c r="D235" s="416" t="s">
        <v>31</v>
      </c>
      <c r="E235" s="831">
        <v>1158000</v>
      </c>
      <c r="F235" s="125">
        <v>997500</v>
      </c>
      <c r="G235" s="125">
        <v>997500</v>
      </c>
      <c r="H235" s="531" t="s">
        <v>3007</v>
      </c>
    </row>
    <row r="236" spans="1:8" ht="14.1" customHeight="1" x14ac:dyDescent="0.25">
      <c r="A236" s="531"/>
      <c r="B236" s="1083" t="s">
        <v>177</v>
      </c>
      <c r="C236" s="418" t="s">
        <v>3008</v>
      </c>
      <c r="D236" s="416" t="s">
        <v>3009</v>
      </c>
      <c r="E236" s="831">
        <v>1358000</v>
      </c>
      <c r="F236" s="125">
        <v>1105000</v>
      </c>
      <c r="G236" s="125">
        <v>1105000</v>
      </c>
      <c r="H236" s="531" t="s">
        <v>3010</v>
      </c>
    </row>
    <row r="237" spans="1:8" ht="14.1" customHeight="1" x14ac:dyDescent="0.25">
      <c r="A237" s="531"/>
      <c r="B237" s="1083"/>
      <c r="C237" s="418" t="s">
        <v>3011</v>
      </c>
      <c r="D237" s="416" t="s">
        <v>3012</v>
      </c>
      <c r="E237" s="831">
        <v>1658000</v>
      </c>
      <c r="F237" s="125">
        <v>1625000</v>
      </c>
      <c r="G237" s="125">
        <v>1625000</v>
      </c>
      <c r="H237" s="531" t="s">
        <v>3013</v>
      </c>
    </row>
    <row r="238" spans="1:8" ht="14.1" customHeight="1" x14ac:dyDescent="0.25">
      <c r="A238" s="531"/>
      <c r="B238" s="1083"/>
      <c r="C238" s="1" t="s">
        <v>3014</v>
      </c>
      <c r="D238" s="416" t="s">
        <v>3015</v>
      </c>
      <c r="E238" s="831">
        <v>1858000</v>
      </c>
      <c r="F238" s="125">
        <v>1900000</v>
      </c>
      <c r="G238" s="125">
        <v>1900000</v>
      </c>
      <c r="H238" s="531" t="s">
        <v>3016</v>
      </c>
    </row>
    <row r="239" spans="1:8" ht="14.1" customHeight="1" x14ac:dyDescent="0.25">
      <c r="A239" s="531"/>
      <c r="B239" s="1083"/>
      <c r="C239" s="75" t="s">
        <v>3017</v>
      </c>
      <c r="D239" s="442" t="s">
        <v>364</v>
      </c>
      <c r="E239" s="831">
        <v>2368000</v>
      </c>
      <c r="F239" s="125">
        <v>2500000</v>
      </c>
      <c r="G239" s="125">
        <v>2500000</v>
      </c>
      <c r="H239" s="531" t="s">
        <v>3018</v>
      </c>
    </row>
    <row r="240" spans="1:8" ht="14.1" customHeight="1" x14ac:dyDescent="0.25">
      <c r="A240" s="531"/>
      <c r="B240" s="1083"/>
      <c r="C240" s="180"/>
      <c r="D240" s="416" t="s">
        <v>29</v>
      </c>
      <c r="E240" s="831">
        <v>500000</v>
      </c>
      <c r="F240" s="125"/>
      <c r="G240" s="125"/>
      <c r="H240" s="531" t="s">
        <v>3019</v>
      </c>
    </row>
    <row r="241" spans="1:10" ht="14.1" customHeight="1" x14ac:dyDescent="0.25">
      <c r="A241" s="531"/>
      <c r="B241" s="1083"/>
      <c r="C241" s="180"/>
      <c r="D241" s="180"/>
      <c r="E241" s="831"/>
      <c r="F241" s="125"/>
      <c r="G241" s="125"/>
      <c r="H241" s="531" t="s">
        <v>3020</v>
      </c>
    </row>
    <row r="242" spans="1:10" ht="14.1" customHeight="1" x14ac:dyDescent="0.25">
      <c r="A242" s="531"/>
      <c r="B242" s="1083"/>
      <c r="C242" s="180"/>
      <c r="D242" s="907" t="s">
        <v>3021</v>
      </c>
      <c r="E242" s="831"/>
      <c r="F242" s="125"/>
      <c r="G242" s="125"/>
      <c r="H242" s="531" t="s">
        <v>3022</v>
      </c>
    </row>
    <row r="243" spans="1:10" ht="14.1" customHeight="1" x14ac:dyDescent="0.25">
      <c r="A243" s="531"/>
      <c r="B243" s="1083"/>
      <c r="C243" s="180"/>
      <c r="D243" s="907" t="s">
        <v>3023</v>
      </c>
      <c r="E243" s="831"/>
      <c r="F243" s="125"/>
      <c r="G243" s="125"/>
      <c r="H243" s="531" t="s">
        <v>3024</v>
      </c>
    </row>
    <row r="244" spans="1:10" ht="14.1" customHeight="1" x14ac:dyDescent="0.25">
      <c r="A244" s="531"/>
      <c r="B244" s="1083"/>
      <c r="C244" s="180"/>
      <c r="D244" s="416" t="s">
        <v>31</v>
      </c>
      <c r="E244" s="831">
        <v>2228000</v>
      </c>
      <c r="F244" s="125">
        <v>1558000</v>
      </c>
      <c r="G244" s="125">
        <v>1558000</v>
      </c>
      <c r="H244" s="531" t="s">
        <v>3025</v>
      </c>
    </row>
    <row r="245" spans="1:10" ht="14.1" customHeight="1" x14ac:dyDescent="0.25">
      <c r="A245" s="531"/>
      <c r="B245" s="1083"/>
      <c r="C245" s="180"/>
      <c r="D245" s="416" t="s">
        <v>3009</v>
      </c>
      <c r="E245" s="831">
        <v>2622000</v>
      </c>
      <c r="F245" s="125">
        <v>1658000</v>
      </c>
      <c r="G245" s="125">
        <v>1658000</v>
      </c>
      <c r="H245" s="531" t="s">
        <v>3026</v>
      </c>
    </row>
    <row r="246" spans="1:10" ht="14.1" customHeight="1" x14ac:dyDescent="0.25">
      <c r="A246" s="426"/>
      <c r="B246" s="1098"/>
      <c r="C246" s="155"/>
      <c r="D246" s="155"/>
      <c r="E246" s="958"/>
      <c r="F246" s="131"/>
      <c r="G246" s="131"/>
      <c r="H246" s="1100" t="s">
        <v>3027</v>
      </c>
    </row>
    <row r="247" spans="1:10" ht="14.1" customHeight="1" x14ac:dyDescent="0.25">
      <c r="A247" s="180"/>
      <c r="B247" s="1095" t="s">
        <v>3028</v>
      </c>
      <c r="C247" s="216" t="s">
        <v>3029</v>
      </c>
      <c r="D247" s="258" t="s">
        <v>14</v>
      </c>
      <c r="E247" s="1096">
        <v>2587500</v>
      </c>
      <c r="F247" s="917">
        <v>1000000</v>
      </c>
      <c r="G247" s="917">
        <v>1000000</v>
      </c>
      <c r="H247" s="556" t="s">
        <v>732</v>
      </c>
    </row>
    <row r="248" spans="1:10" ht="14.1" customHeight="1" x14ac:dyDescent="0.25">
      <c r="A248" s="180"/>
      <c r="B248" s="1095" t="s">
        <v>177</v>
      </c>
      <c r="C248" s="216" t="s">
        <v>3030</v>
      </c>
      <c r="D248" s="258" t="s">
        <v>18</v>
      </c>
      <c r="E248" s="1096">
        <v>2817500</v>
      </c>
      <c r="F248" s="917">
        <v>1100000</v>
      </c>
      <c r="G248" s="917">
        <v>1100000</v>
      </c>
      <c r="H248" s="556" t="s">
        <v>736</v>
      </c>
    </row>
    <row r="249" spans="1:10" ht="14.1" customHeight="1" x14ac:dyDescent="0.25">
      <c r="A249" s="180"/>
      <c r="B249" s="1095"/>
      <c r="C249" s="216" t="s">
        <v>3031</v>
      </c>
      <c r="D249" s="560" t="s">
        <v>3032</v>
      </c>
      <c r="E249" s="1096">
        <v>3047000</v>
      </c>
      <c r="F249" s="917">
        <v>1800000</v>
      </c>
      <c r="G249" s="917">
        <v>1800000</v>
      </c>
      <c r="H249" s="556" t="s">
        <v>738</v>
      </c>
    </row>
    <row r="250" spans="1:10" ht="14.1" customHeight="1" x14ac:dyDescent="0.25">
      <c r="A250" s="180"/>
      <c r="B250" s="1095"/>
      <c r="C250" s="83"/>
      <c r="D250" s="560" t="s">
        <v>3033</v>
      </c>
      <c r="E250" s="1096">
        <v>350000</v>
      </c>
      <c r="F250" s="917">
        <v>250000</v>
      </c>
      <c r="G250" s="917">
        <v>250000</v>
      </c>
      <c r="H250" s="556" t="s">
        <v>1486</v>
      </c>
    </row>
    <row r="251" spans="1:10" ht="14.1" customHeight="1" x14ac:dyDescent="0.25">
      <c r="A251" s="180"/>
      <c r="B251" s="1083"/>
      <c r="C251" s="180" t="s">
        <v>3034</v>
      </c>
      <c r="D251" s="222"/>
      <c r="E251" s="1097"/>
      <c r="F251" s="657"/>
      <c r="G251" s="510"/>
      <c r="H251" s="556" t="s">
        <v>3035</v>
      </c>
    </row>
    <row r="252" spans="1:10" ht="14.1" customHeight="1" x14ac:dyDescent="0.25">
      <c r="A252" s="180"/>
      <c r="B252" s="1083"/>
      <c r="C252" s="180"/>
      <c r="D252" s="222"/>
      <c r="E252" s="1097"/>
      <c r="F252" s="657"/>
      <c r="G252" s="510"/>
      <c r="H252" s="391" t="s">
        <v>3036</v>
      </c>
    </row>
    <row r="253" spans="1:10" ht="14.1" customHeight="1" x14ac:dyDescent="0.25">
      <c r="A253" s="180"/>
      <c r="B253" s="1083"/>
      <c r="C253" s="180"/>
      <c r="D253" s="222"/>
      <c r="E253" s="1097"/>
      <c r="F253" s="657"/>
      <c r="G253" s="510"/>
      <c r="H253" s="730" t="s">
        <v>3037</v>
      </c>
    </row>
    <row r="254" spans="1:10" ht="14.1" customHeight="1" x14ac:dyDescent="0.25">
      <c r="A254" s="180"/>
      <c r="B254" s="1083"/>
      <c r="C254" s="180"/>
      <c r="D254" s="222"/>
      <c r="E254" s="1097"/>
      <c r="F254" s="657"/>
      <c r="G254" s="510"/>
      <c r="H254" s="421" t="s">
        <v>1669</v>
      </c>
    </row>
    <row r="255" spans="1:10" ht="14.1" customHeight="1" x14ac:dyDescent="0.25">
      <c r="A255" s="155"/>
      <c r="B255" s="1098"/>
      <c r="C255" s="155"/>
      <c r="D255" s="226"/>
      <c r="E255" s="1099"/>
      <c r="F255" s="661"/>
      <c r="G255" s="511"/>
      <c r="H255" s="1100"/>
    </row>
    <row r="256" spans="1:10" ht="14.1" customHeight="1" x14ac:dyDescent="0.2">
      <c r="A256" s="762"/>
      <c r="B256" s="726" t="s">
        <v>3038</v>
      </c>
      <c r="E256" s="1101"/>
      <c r="F256" s="934"/>
      <c r="G256" s="934"/>
      <c r="H256" s="934"/>
      <c r="I256" s="934"/>
      <c r="J256" s="1102"/>
    </row>
    <row r="257" spans="1:8" ht="14.1" customHeight="1" x14ac:dyDescent="0.25">
      <c r="A257" s="432"/>
      <c r="B257" s="1089"/>
      <c r="C257" s="263"/>
      <c r="D257" s="263"/>
      <c r="E257" s="959"/>
      <c r="F257" s="957"/>
      <c r="G257" s="957"/>
      <c r="H257" s="432"/>
    </row>
    <row r="258" spans="1:8" ht="14.1" customHeight="1" x14ac:dyDescent="0.25">
      <c r="A258" s="531"/>
      <c r="B258" s="1083" t="s">
        <v>3039</v>
      </c>
      <c r="C258" s="418" t="s">
        <v>3040</v>
      </c>
      <c r="D258" s="416" t="s">
        <v>30</v>
      </c>
      <c r="E258" s="831">
        <v>1659000</v>
      </c>
      <c r="F258" s="897">
        <v>850000</v>
      </c>
      <c r="G258" s="897">
        <v>850000</v>
      </c>
      <c r="H258" s="531" t="s">
        <v>3041</v>
      </c>
    </row>
    <row r="259" spans="1:8" ht="14.1" customHeight="1" x14ac:dyDescent="0.25">
      <c r="A259" s="531"/>
      <c r="B259" s="1083" t="s">
        <v>16</v>
      </c>
      <c r="C259" s="418" t="s">
        <v>3042</v>
      </c>
      <c r="D259" s="416" t="s">
        <v>31</v>
      </c>
      <c r="E259" s="831">
        <v>1869000</v>
      </c>
      <c r="F259" s="897">
        <v>900000</v>
      </c>
      <c r="G259" s="897">
        <v>900000</v>
      </c>
      <c r="H259" s="531" t="s">
        <v>3043</v>
      </c>
    </row>
    <row r="260" spans="1:8" ht="14.1" customHeight="1" x14ac:dyDescent="0.25">
      <c r="A260" s="531"/>
      <c r="B260" s="1083"/>
      <c r="C260" s="1" t="s">
        <v>3044</v>
      </c>
      <c r="D260" s="416" t="s">
        <v>74</v>
      </c>
      <c r="E260" s="831">
        <v>2026000</v>
      </c>
      <c r="F260" s="897">
        <v>1200000</v>
      </c>
      <c r="G260" s="897">
        <v>1200000</v>
      </c>
      <c r="H260" s="531" t="s">
        <v>3045</v>
      </c>
    </row>
    <row r="261" spans="1:8" ht="14.1" customHeight="1" x14ac:dyDescent="0.25">
      <c r="A261" s="531"/>
      <c r="B261" s="1083"/>
      <c r="C261" s="1" t="s">
        <v>3046</v>
      </c>
      <c r="D261" s="416" t="s">
        <v>2293</v>
      </c>
      <c r="E261" s="831">
        <v>2499000</v>
      </c>
      <c r="F261" s="1103">
        <v>1000000</v>
      </c>
      <c r="G261" s="1103">
        <v>1000000</v>
      </c>
      <c r="H261" s="531" t="s">
        <v>3047</v>
      </c>
    </row>
    <row r="262" spans="1:8" ht="14.1" customHeight="1" x14ac:dyDescent="0.25">
      <c r="A262" s="531"/>
      <c r="B262" s="1083"/>
      <c r="C262" s="180" t="s">
        <v>3048</v>
      </c>
      <c r="D262" s="146" t="s">
        <v>1342</v>
      </c>
      <c r="E262" s="831">
        <v>3565000</v>
      </c>
      <c r="F262" s="500"/>
      <c r="G262" s="500"/>
      <c r="H262" s="531" t="s">
        <v>3049</v>
      </c>
    </row>
    <row r="263" spans="1:8" ht="14.1" customHeight="1" x14ac:dyDescent="0.25">
      <c r="A263" s="531"/>
      <c r="B263" s="1083"/>
      <c r="C263" s="180" t="s">
        <v>3050</v>
      </c>
      <c r="D263" s="146" t="s">
        <v>1346</v>
      </c>
      <c r="E263" s="831">
        <v>4985000</v>
      </c>
      <c r="F263" s="500"/>
      <c r="G263" s="500"/>
      <c r="H263" s="531" t="s">
        <v>3051</v>
      </c>
    </row>
    <row r="264" spans="1:8" ht="14.1" customHeight="1" x14ac:dyDescent="0.25">
      <c r="A264" s="531"/>
      <c r="B264" s="1083"/>
      <c r="C264" s="180" t="s">
        <v>3052</v>
      </c>
      <c r="D264" s="146" t="s">
        <v>3053</v>
      </c>
      <c r="E264" s="831">
        <v>6410000</v>
      </c>
      <c r="F264" s="500"/>
      <c r="G264" s="500"/>
      <c r="H264" s="531" t="s">
        <v>3054</v>
      </c>
    </row>
    <row r="265" spans="1:8" ht="14.1" customHeight="1" x14ac:dyDescent="0.25">
      <c r="A265" s="531"/>
      <c r="B265" s="1083"/>
      <c r="C265" s="180"/>
      <c r="D265" s="180"/>
      <c r="E265" s="954" t="s">
        <v>701</v>
      </c>
      <c r="F265" s="500"/>
      <c r="G265" s="500"/>
      <c r="H265" s="531" t="s">
        <v>3055</v>
      </c>
    </row>
    <row r="266" spans="1:8" ht="14.1" customHeight="1" x14ac:dyDescent="0.25">
      <c r="A266" s="531"/>
      <c r="B266" s="1083"/>
      <c r="C266" s="783"/>
      <c r="D266" s="180"/>
      <c r="E266" s="831"/>
      <c r="F266" s="125"/>
      <c r="G266" s="125"/>
      <c r="H266" s="531" t="s">
        <v>3056</v>
      </c>
    </row>
    <row r="267" spans="1:8" ht="14.1" customHeight="1" x14ac:dyDescent="0.25">
      <c r="A267" s="426"/>
      <c r="B267" s="1098"/>
      <c r="C267" s="1104"/>
      <c r="D267" s="155"/>
      <c r="E267" s="958"/>
      <c r="F267" s="131"/>
      <c r="G267" s="131"/>
      <c r="H267" s="426" t="s">
        <v>3057</v>
      </c>
    </row>
    <row r="268" spans="1:8" ht="14.1" customHeight="1" x14ac:dyDescent="0.25">
      <c r="A268" s="531"/>
      <c r="B268" s="1083" t="s">
        <v>3062</v>
      </c>
      <c r="C268" s="418" t="s">
        <v>3063</v>
      </c>
      <c r="D268" s="416" t="s">
        <v>31</v>
      </c>
      <c r="E268" s="831">
        <v>1260000</v>
      </c>
      <c r="F268" s="897">
        <v>668000</v>
      </c>
      <c r="G268" s="897">
        <v>668000</v>
      </c>
      <c r="H268" s="531" t="s">
        <v>1197</v>
      </c>
    </row>
    <row r="269" spans="1:8" ht="14.1" customHeight="1" x14ac:dyDescent="0.25">
      <c r="A269" s="531"/>
      <c r="B269" s="1083" t="s">
        <v>698</v>
      </c>
      <c r="C269" s="418" t="s">
        <v>3064</v>
      </c>
      <c r="D269" s="416" t="s">
        <v>1357</v>
      </c>
      <c r="E269" s="831">
        <v>1785000</v>
      </c>
      <c r="F269" s="897">
        <v>878000</v>
      </c>
      <c r="G269" s="897">
        <v>878000</v>
      </c>
      <c r="H269" s="531" t="s">
        <v>1200</v>
      </c>
    </row>
    <row r="270" spans="1:8" ht="14.1" customHeight="1" x14ac:dyDescent="0.25">
      <c r="A270" s="531"/>
      <c r="B270" s="1083" t="s">
        <v>16</v>
      </c>
      <c r="C270" s="418" t="s">
        <v>3065</v>
      </c>
      <c r="D270" s="416" t="s">
        <v>1360</v>
      </c>
      <c r="E270" s="831">
        <v>2415000</v>
      </c>
      <c r="F270" s="897">
        <v>1188000</v>
      </c>
      <c r="G270" s="897">
        <v>1188000</v>
      </c>
      <c r="H270" s="531" t="s">
        <v>1202</v>
      </c>
    </row>
    <row r="271" spans="1:8" ht="14.1" customHeight="1" x14ac:dyDescent="0.25">
      <c r="A271" s="531"/>
      <c r="B271" s="1083"/>
      <c r="C271" s="1" t="s">
        <v>3066</v>
      </c>
      <c r="D271" s="416"/>
      <c r="E271" s="831"/>
      <c r="F271" s="125"/>
      <c r="G271" s="125"/>
      <c r="H271" s="531" t="s">
        <v>1204</v>
      </c>
    </row>
    <row r="272" spans="1:8" ht="14.1" customHeight="1" x14ac:dyDescent="0.25">
      <c r="A272" s="531"/>
      <c r="B272" s="1083"/>
      <c r="C272" s="75" t="s">
        <v>3067</v>
      </c>
      <c r="D272" s="180"/>
      <c r="E272" s="831"/>
      <c r="F272" s="125"/>
      <c r="G272" s="125"/>
      <c r="H272" s="531" t="s">
        <v>1385</v>
      </c>
    </row>
    <row r="273" spans="1:8" ht="14.1" customHeight="1" x14ac:dyDescent="0.25">
      <c r="A273" s="531"/>
      <c r="B273" s="1083"/>
      <c r="C273" s="180"/>
      <c r="D273" s="180"/>
      <c r="E273" s="831"/>
      <c r="F273" s="125"/>
      <c r="G273" s="125"/>
      <c r="H273" s="531" t="s">
        <v>3068</v>
      </c>
    </row>
    <row r="274" spans="1:8" ht="14.1" customHeight="1" x14ac:dyDescent="0.25">
      <c r="A274" s="531"/>
      <c r="B274" s="1083"/>
      <c r="C274" s="180"/>
      <c r="D274" s="180"/>
      <c r="E274" s="831"/>
      <c r="F274" s="125"/>
      <c r="G274" s="125"/>
      <c r="H274" s="953" t="s">
        <v>3069</v>
      </c>
    </row>
    <row r="275" spans="1:8" ht="14.1" customHeight="1" x14ac:dyDescent="0.25">
      <c r="A275" s="531"/>
      <c r="B275" s="1083"/>
      <c r="C275" s="180"/>
      <c r="D275" s="180"/>
      <c r="E275" s="831"/>
      <c r="F275" s="125"/>
      <c r="G275" s="125"/>
      <c r="H275" s="531" t="s">
        <v>3070</v>
      </c>
    </row>
    <row r="276" spans="1:8" ht="14.1" customHeight="1" x14ac:dyDescent="0.25">
      <c r="A276" s="531"/>
      <c r="B276" s="1083"/>
      <c r="C276" s="180"/>
      <c r="D276" s="180"/>
      <c r="E276" s="831"/>
      <c r="F276" s="125"/>
      <c r="G276" s="125"/>
      <c r="H276" s="531" t="s">
        <v>3071</v>
      </c>
    </row>
    <row r="277" spans="1:8" ht="14.1" customHeight="1" x14ac:dyDescent="0.25">
      <c r="A277" s="531"/>
      <c r="B277" s="1083"/>
      <c r="C277" s="180"/>
      <c r="D277" s="180"/>
      <c r="E277" s="831"/>
      <c r="F277" s="125"/>
      <c r="G277" s="125"/>
      <c r="H277" s="803" t="s">
        <v>199</v>
      </c>
    </row>
    <row r="278" spans="1:8" ht="14.1" customHeight="1" x14ac:dyDescent="0.25">
      <c r="A278" s="531"/>
      <c r="B278" s="1083"/>
      <c r="C278" s="180"/>
      <c r="D278" s="180"/>
      <c r="E278" s="831"/>
      <c r="F278" s="125"/>
      <c r="G278" s="125"/>
      <c r="H278" s="531" t="s">
        <v>3058</v>
      </c>
    </row>
    <row r="279" spans="1:8" ht="14.1" customHeight="1" x14ac:dyDescent="0.25">
      <c r="A279" s="531"/>
      <c r="B279" s="1083"/>
      <c r="C279" s="83"/>
      <c r="D279" s="180"/>
      <c r="E279" s="831"/>
      <c r="F279" s="125"/>
      <c r="G279" s="125"/>
      <c r="H279" s="531" t="s">
        <v>3059</v>
      </c>
    </row>
    <row r="280" spans="1:8" ht="14.1" customHeight="1" x14ac:dyDescent="0.25">
      <c r="A280" s="531"/>
      <c r="B280" s="1083"/>
      <c r="C280" s="180"/>
      <c r="D280" s="180"/>
      <c r="E280" s="831"/>
      <c r="F280" s="125"/>
      <c r="G280" s="125"/>
      <c r="H280" s="953" t="s">
        <v>3060</v>
      </c>
    </row>
    <row r="281" spans="1:8" ht="14.1" customHeight="1" x14ac:dyDescent="0.25">
      <c r="A281" s="426"/>
      <c r="B281" s="1098"/>
      <c r="C281" s="155"/>
      <c r="D281" s="155"/>
      <c r="E281" s="958"/>
      <c r="F281" s="131"/>
      <c r="G281" s="131"/>
      <c r="H281" s="1009" t="s">
        <v>199</v>
      </c>
    </row>
    <row r="282" spans="1:8" ht="14.1" customHeight="1" x14ac:dyDescent="0.25">
      <c r="A282" s="531"/>
      <c r="B282" s="1083" t="s">
        <v>3072</v>
      </c>
      <c r="C282" s="180" t="s">
        <v>3073</v>
      </c>
      <c r="D282" s="416" t="s">
        <v>30</v>
      </c>
      <c r="E282" s="831">
        <v>1485000</v>
      </c>
      <c r="F282" s="125">
        <v>608000</v>
      </c>
      <c r="G282" s="125">
        <v>608000</v>
      </c>
      <c r="H282" s="556" t="s">
        <v>1197</v>
      </c>
    </row>
    <row r="283" spans="1:8" ht="14.1" customHeight="1" x14ac:dyDescent="0.25">
      <c r="A283" s="531"/>
      <c r="B283" s="1083" t="s">
        <v>698</v>
      </c>
      <c r="C283" s="180" t="s">
        <v>3074</v>
      </c>
      <c r="D283" s="416" t="s">
        <v>31</v>
      </c>
      <c r="E283" s="831">
        <v>1815000</v>
      </c>
      <c r="F283" s="125">
        <v>718000</v>
      </c>
      <c r="G283" s="125">
        <v>718000</v>
      </c>
      <c r="H283" s="556" t="s">
        <v>1200</v>
      </c>
    </row>
    <row r="284" spans="1:8" ht="14.1" customHeight="1" x14ac:dyDescent="0.25">
      <c r="A284" s="531"/>
      <c r="B284" s="1083" t="s">
        <v>16</v>
      </c>
      <c r="C284" s="180" t="s">
        <v>3075</v>
      </c>
      <c r="D284" s="180"/>
      <c r="E284" s="831"/>
      <c r="F284" s="125"/>
      <c r="G284" s="125"/>
      <c r="H284" s="556" t="s">
        <v>1202</v>
      </c>
    </row>
    <row r="285" spans="1:8" ht="14.1" customHeight="1" x14ac:dyDescent="0.25">
      <c r="A285" s="531"/>
      <c r="B285" s="1083"/>
      <c r="C285" s="75" t="s">
        <v>3076</v>
      </c>
      <c r="D285" s="180"/>
      <c r="E285" s="831"/>
      <c r="F285" s="125"/>
      <c r="G285" s="125"/>
      <c r="H285" s="632" t="s">
        <v>3077</v>
      </c>
    </row>
    <row r="286" spans="1:8" ht="14.1" customHeight="1" x14ac:dyDescent="0.25">
      <c r="A286" s="531"/>
      <c r="B286" s="1083"/>
      <c r="C286" s="75" t="s">
        <v>3078</v>
      </c>
      <c r="D286" s="180"/>
      <c r="E286" s="831"/>
      <c r="F286" s="125"/>
      <c r="G286" s="125"/>
      <c r="H286" s="556" t="s">
        <v>1385</v>
      </c>
    </row>
    <row r="287" spans="1:8" ht="14.1" customHeight="1" x14ac:dyDescent="0.25">
      <c r="A287" s="531"/>
      <c r="B287" s="1083"/>
      <c r="C287" s="180"/>
      <c r="D287" s="180"/>
      <c r="E287" s="831"/>
      <c r="F287" s="125"/>
      <c r="G287" s="125"/>
      <c r="H287" s="556" t="s">
        <v>1687</v>
      </c>
    </row>
    <row r="288" spans="1:8" ht="14.1" customHeight="1" x14ac:dyDescent="0.25">
      <c r="A288" s="531"/>
      <c r="B288" s="1083"/>
      <c r="C288" s="180"/>
      <c r="D288" s="180"/>
      <c r="E288" s="831"/>
      <c r="F288" s="125"/>
      <c r="G288" s="125"/>
      <c r="H288" s="556" t="s">
        <v>1688</v>
      </c>
    </row>
    <row r="289" spans="1:8" ht="14.1" customHeight="1" x14ac:dyDescent="0.25">
      <c r="A289" s="531"/>
      <c r="B289" s="1083"/>
      <c r="C289" s="180"/>
      <c r="D289" s="180"/>
      <c r="E289" s="831"/>
      <c r="F289" s="125"/>
      <c r="G289" s="125"/>
      <c r="H289" s="730" t="s">
        <v>3079</v>
      </c>
    </row>
    <row r="290" spans="1:8" ht="14.1" customHeight="1" x14ac:dyDescent="0.25">
      <c r="A290" s="426"/>
      <c r="B290" s="1098"/>
      <c r="C290" s="155"/>
      <c r="D290" s="155"/>
      <c r="E290" s="958"/>
      <c r="F290" s="131"/>
      <c r="G290" s="131"/>
      <c r="H290" s="809" t="s">
        <v>1579</v>
      </c>
    </row>
    <row r="291" spans="1:8" ht="14.1" customHeight="1" x14ac:dyDescent="0.25">
      <c r="A291" s="531"/>
      <c r="B291" s="1095" t="s">
        <v>3080</v>
      </c>
      <c r="C291" s="539" t="s">
        <v>3081</v>
      </c>
      <c r="D291" s="501" t="s">
        <v>201</v>
      </c>
      <c r="E291" s="761">
        <v>1117600</v>
      </c>
      <c r="F291" s="617">
        <v>560000</v>
      </c>
      <c r="G291" s="617">
        <v>560000</v>
      </c>
      <c r="H291" s="540" t="s">
        <v>1031</v>
      </c>
    </row>
    <row r="292" spans="1:8" ht="14.1" customHeight="1" x14ac:dyDescent="0.25">
      <c r="A292" s="531"/>
      <c r="B292" s="1095" t="s">
        <v>3083</v>
      </c>
      <c r="C292" s="539" t="s">
        <v>3084</v>
      </c>
      <c r="D292" s="560" t="s">
        <v>3085</v>
      </c>
      <c r="E292" s="761">
        <v>1786400</v>
      </c>
      <c r="F292" s="617">
        <v>820000</v>
      </c>
      <c r="G292" s="617">
        <v>820000</v>
      </c>
      <c r="H292" s="1105" t="s">
        <v>3086</v>
      </c>
    </row>
    <row r="293" spans="1:8" ht="14.1" customHeight="1" x14ac:dyDescent="0.25">
      <c r="A293" s="531"/>
      <c r="B293" s="1095" t="s">
        <v>16</v>
      </c>
      <c r="C293" s="83" t="s">
        <v>3087</v>
      </c>
      <c r="D293" s="560" t="s">
        <v>3088</v>
      </c>
      <c r="E293" s="761">
        <v>2701600</v>
      </c>
      <c r="F293" s="617">
        <v>1350000</v>
      </c>
      <c r="G293" s="617">
        <v>1350000</v>
      </c>
      <c r="H293" s="391" t="s">
        <v>1030</v>
      </c>
    </row>
    <row r="294" spans="1:8" ht="14.1" customHeight="1" x14ac:dyDescent="0.25">
      <c r="A294" s="531"/>
      <c r="B294" s="1095"/>
      <c r="C294" s="539"/>
      <c r="D294" s="560" t="s">
        <v>3089</v>
      </c>
      <c r="E294" s="761">
        <v>3264800</v>
      </c>
      <c r="F294" s="617">
        <v>1910000</v>
      </c>
      <c r="G294" s="617">
        <v>1910000</v>
      </c>
      <c r="H294" s="391" t="s">
        <v>3090</v>
      </c>
    </row>
    <row r="295" spans="1:8" ht="14.1" customHeight="1" x14ac:dyDescent="0.25">
      <c r="A295" s="531"/>
      <c r="B295" s="1095"/>
      <c r="C295" s="81" t="s">
        <v>186</v>
      </c>
      <c r="D295" s="560"/>
      <c r="E295" s="1024"/>
      <c r="F295" s="1014"/>
      <c r="G295" s="1014"/>
      <c r="H295" s="391" t="s">
        <v>3091</v>
      </c>
    </row>
    <row r="296" spans="1:8" ht="14.1" customHeight="1" x14ac:dyDescent="0.25">
      <c r="A296" s="531"/>
      <c r="B296" s="1095"/>
      <c r="C296" s="543" t="s">
        <v>188</v>
      </c>
      <c r="D296" s="560"/>
      <c r="E296" s="1024"/>
      <c r="F296" s="617"/>
      <c r="G296" s="617"/>
      <c r="H296" s="391" t="s">
        <v>3092</v>
      </c>
    </row>
    <row r="297" spans="1:8" ht="14.1" customHeight="1" x14ac:dyDescent="0.25">
      <c r="A297" s="531"/>
      <c r="B297" s="1095" t="s">
        <v>522</v>
      </c>
      <c r="C297" s="83" t="s">
        <v>190</v>
      </c>
      <c r="D297" s="146" t="s">
        <v>3093</v>
      </c>
      <c r="E297" s="618">
        <v>4866400</v>
      </c>
      <c r="F297" s="617">
        <v>3040000</v>
      </c>
      <c r="G297" s="617">
        <v>3040000</v>
      </c>
      <c r="H297" s="391" t="s">
        <v>3094</v>
      </c>
    </row>
    <row r="298" spans="1:8" ht="14.1" customHeight="1" x14ac:dyDescent="0.25">
      <c r="A298" s="531"/>
      <c r="B298" s="1095"/>
      <c r="C298" s="456"/>
      <c r="D298" s="560" t="s">
        <v>3085</v>
      </c>
      <c r="E298" s="761">
        <v>4140000</v>
      </c>
      <c r="F298" s="617">
        <v>1800000</v>
      </c>
      <c r="G298" s="617">
        <v>1800000</v>
      </c>
      <c r="H298" s="391" t="s">
        <v>3095</v>
      </c>
    </row>
    <row r="299" spans="1:8" ht="14.1" customHeight="1" x14ac:dyDescent="0.25">
      <c r="A299" s="531"/>
      <c r="B299" s="1095"/>
      <c r="C299" s="456"/>
      <c r="D299" s="560" t="s">
        <v>3088</v>
      </c>
      <c r="E299" s="761">
        <v>5980000</v>
      </c>
      <c r="F299" s="617">
        <v>2600000</v>
      </c>
      <c r="G299" s="617">
        <v>2600000</v>
      </c>
      <c r="H299" s="391" t="s">
        <v>3096</v>
      </c>
    </row>
    <row r="300" spans="1:8" ht="14.1" customHeight="1" x14ac:dyDescent="0.25">
      <c r="A300" s="531"/>
      <c r="B300" s="1095"/>
      <c r="C300" s="456"/>
      <c r="D300" s="560"/>
      <c r="E300" s="1024"/>
      <c r="F300" s="617"/>
      <c r="G300" s="82"/>
      <c r="H300" s="391" t="s">
        <v>3097</v>
      </c>
    </row>
    <row r="301" spans="1:8" ht="14.1" customHeight="1" x14ac:dyDescent="0.25">
      <c r="A301" s="531"/>
      <c r="B301" s="1095"/>
      <c r="C301" s="456"/>
      <c r="D301" s="560"/>
      <c r="E301" s="1024"/>
      <c r="F301" s="617"/>
      <c r="G301" s="82"/>
      <c r="H301" s="391" t="s">
        <v>3098</v>
      </c>
    </row>
    <row r="302" spans="1:8" ht="15" x14ac:dyDescent="0.25">
      <c r="A302" s="432"/>
      <c r="B302" s="1106"/>
      <c r="C302" s="558"/>
      <c r="D302" s="554"/>
      <c r="E302" s="1107"/>
      <c r="F302" s="939"/>
      <c r="G302" s="957"/>
      <c r="H302" s="866"/>
    </row>
    <row r="303" spans="1:8" ht="15" x14ac:dyDescent="0.25">
      <c r="A303" s="531"/>
      <c r="B303" s="1095" t="s">
        <v>3099</v>
      </c>
      <c r="C303" s="539" t="s">
        <v>3100</v>
      </c>
      <c r="D303" s="222" t="s">
        <v>3101</v>
      </c>
      <c r="E303" s="1108"/>
      <c r="F303" s="617">
        <v>2040000</v>
      </c>
      <c r="G303" s="617">
        <v>2040000</v>
      </c>
      <c r="H303" s="531" t="s">
        <v>3102</v>
      </c>
    </row>
    <row r="304" spans="1:8" ht="15" x14ac:dyDescent="0.25">
      <c r="A304" s="531"/>
      <c r="B304" s="1095" t="s">
        <v>16</v>
      </c>
      <c r="C304" s="539"/>
      <c r="D304" s="222" t="s">
        <v>3103</v>
      </c>
      <c r="E304" s="1108"/>
      <c r="F304" s="617">
        <v>2520000</v>
      </c>
      <c r="G304" s="617">
        <v>2520000</v>
      </c>
      <c r="H304" s="1105" t="s">
        <v>3086</v>
      </c>
    </row>
    <row r="305" spans="1:8" ht="15" x14ac:dyDescent="0.25">
      <c r="A305" s="531"/>
      <c r="B305" s="1095"/>
      <c r="C305" s="81" t="s">
        <v>186</v>
      </c>
      <c r="D305" s="222" t="s">
        <v>3104</v>
      </c>
      <c r="E305" s="1108"/>
      <c r="F305" s="617">
        <v>3120000</v>
      </c>
      <c r="G305" s="617">
        <v>3120000</v>
      </c>
      <c r="H305" s="391" t="s">
        <v>1030</v>
      </c>
    </row>
    <row r="306" spans="1:8" ht="15" x14ac:dyDescent="0.25">
      <c r="A306" s="531"/>
      <c r="B306" s="1095"/>
      <c r="C306" s="543" t="s">
        <v>188</v>
      </c>
      <c r="D306" s="222"/>
      <c r="E306" s="1108"/>
      <c r="F306" s="617"/>
      <c r="G306" s="125"/>
      <c r="H306" s="391" t="s">
        <v>3105</v>
      </c>
    </row>
    <row r="307" spans="1:8" ht="15" x14ac:dyDescent="0.25">
      <c r="A307" s="531"/>
      <c r="B307" s="1095"/>
      <c r="C307" s="83" t="s">
        <v>190</v>
      </c>
      <c r="D307" s="222"/>
      <c r="E307" s="1108"/>
      <c r="F307" s="617"/>
      <c r="G307" s="125"/>
      <c r="H307" s="391" t="s">
        <v>3106</v>
      </c>
    </row>
    <row r="308" spans="1:8" ht="15" x14ac:dyDescent="0.25">
      <c r="A308" s="531"/>
      <c r="B308" s="1095"/>
      <c r="C308" s="539"/>
      <c r="D308" s="222"/>
      <c r="E308" s="1108"/>
      <c r="F308" s="617"/>
      <c r="G308" s="125"/>
      <c r="H308" s="391" t="s">
        <v>3107</v>
      </c>
    </row>
    <row r="309" spans="1:8" ht="15" x14ac:dyDescent="0.25">
      <c r="A309" s="531"/>
      <c r="B309" s="1095"/>
      <c r="C309" s="539"/>
      <c r="D309" s="222"/>
      <c r="E309" s="1108"/>
      <c r="F309" s="617"/>
      <c r="G309" s="125"/>
      <c r="H309" s="391" t="s">
        <v>3108</v>
      </c>
    </row>
    <row r="310" spans="1:8" ht="15" x14ac:dyDescent="0.25">
      <c r="A310" s="531"/>
      <c r="B310" s="1095"/>
      <c r="C310" s="539"/>
      <c r="D310" s="222"/>
      <c r="E310" s="1108"/>
      <c r="F310" s="617"/>
      <c r="G310" s="125"/>
      <c r="H310" s="391" t="s">
        <v>3109</v>
      </c>
    </row>
    <row r="311" spans="1:8" ht="15" x14ac:dyDescent="0.25">
      <c r="A311" s="531"/>
      <c r="B311" s="1095"/>
      <c r="C311" s="539"/>
      <c r="D311" s="222"/>
      <c r="E311" s="1108"/>
      <c r="F311" s="617"/>
      <c r="G311" s="125"/>
      <c r="H311" s="391" t="s">
        <v>3110</v>
      </c>
    </row>
    <row r="312" spans="1:8" ht="15" x14ac:dyDescent="0.25">
      <c r="A312" s="531"/>
      <c r="B312" s="1095"/>
      <c r="C312" s="539"/>
      <c r="D312" s="222"/>
      <c r="E312" s="1108"/>
      <c r="F312" s="617"/>
      <c r="G312" s="125"/>
      <c r="H312" s="391" t="s">
        <v>3111</v>
      </c>
    </row>
    <row r="313" spans="1:8" ht="15" x14ac:dyDescent="0.25">
      <c r="A313" s="426"/>
      <c r="B313" s="1109"/>
      <c r="C313" s="563"/>
      <c r="D313" s="226"/>
      <c r="E313" s="1110"/>
      <c r="F313" s="940"/>
      <c r="G313" s="131"/>
      <c r="H313" s="871"/>
    </row>
    <row r="314" spans="1:8" s="590" customFormat="1" ht="15" x14ac:dyDescent="0.25">
      <c r="A314" s="568"/>
      <c r="B314" s="1095" t="s">
        <v>3112</v>
      </c>
      <c r="C314" s="1111" t="s">
        <v>3113</v>
      </c>
      <c r="D314" s="812" t="s">
        <v>1620</v>
      </c>
      <c r="E314" s="510"/>
      <c r="F314" s="1112"/>
      <c r="G314" s="1112"/>
      <c r="H314" s="556" t="s">
        <v>732</v>
      </c>
    </row>
    <row r="315" spans="1:8" s="590" customFormat="1" ht="15" x14ac:dyDescent="0.25">
      <c r="A315" s="568"/>
      <c r="B315" s="1095" t="s">
        <v>16</v>
      </c>
      <c r="C315" s="1111" t="s">
        <v>3114</v>
      </c>
      <c r="D315" s="1113" t="s">
        <v>14</v>
      </c>
      <c r="E315" s="510"/>
      <c r="F315" s="1112">
        <v>800000</v>
      </c>
      <c r="G315" s="1112">
        <v>800000</v>
      </c>
      <c r="H315" s="556" t="s">
        <v>736</v>
      </c>
    </row>
    <row r="316" spans="1:8" s="590" customFormat="1" ht="15" x14ac:dyDescent="0.25">
      <c r="A316" s="568"/>
      <c r="B316" s="1095"/>
      <c r="C316" s="1111" t="s">
        <v>3115</v>
      </c>
      <c r="D316" s="1113" t="s">
        <v>18</v>
      </c>
      <c r="E316" s="510"/>
      <c r="F316" s="1112">
        <v>900000</v>
      </c>
      <c r="G316" s="1112">
        <v>900000</v>
      </c>
      <c r="H316" s="556" t="s">
        <v>738</v>
      </c>
    </row>
    <row r="317" spans="1:8" s="590" customFormat="1" ht="15" x14ac:dyDescent="0.25">
      <c r="A317" s="568"/>
      <c r="B317" s="1095"/>
      <c r="C317" s="1114" t="s">
        <v>3116</v>
      </c>
      <c r="D317" s="813" t="s">
        <v>391</v>
      </c>
      <c r="E317" s="510"/>
      <c r="F317" s="1112">
        <v>1000000</v>
      </c>
      <c r="G317" s="1112">
        <v>1000000</v>
      </c>
      <c r="H317" s="556" t="s">
        <v>1625</v>
      </c>
    </row>
    <row r="318" spans="1:8" s="590" customFormat="1" ht="15" x14ac:dyDescent="0.25">
      <c r="A318" s="568"/>
      <c r="B318" s="1095"/>
      <c r="C318" s="1111"/>
      <c r="D318" s="813" t="s">
        <v>149</v>
      </c>
      <c r="E318" s="510"/>
      <c r="F318" s="1112">
        <v>1200000</v>
      </c>
      <c r="G318" s="1112">
        <v>1200000</v>
      </c>
      <c r="H318" s="531" t="s">
        <v>1627</v>
      </c>
    </row>
    <row r="319" spans="1:8" s="590" customFormat="1" ht="15" x14ac:dyDescent="0.25">
      <c r="A319" s="568"/>
      <c r="B319" s="1095"/>
      <c r="C319" s="1111"/>
      <c r="D319" s="1113" t="s">
        <v>3117</v>
      </c>
      <c r="E319" s="510"/>
      <c r="F319" s="1112"/>
      <c r="G319" s="1112"/>
      <c r="H319" s="531" t="s">
        <v>3118</v>
      </c>
    </row>
    <row r="320" spans="1:8" s="590" customFormat="1" ht="15" x14ac:dyDescent="0.25">
      <c r="A320" s="568"/>
      <c r="B320" s="1095"/>
      <c r="C320" s="1111"/>
      <c r="D320" s="1113" t="s">
        <v>3119</v>
      </c>
      <c r="E320" s="510"/>
      <c r="F320" s="1112"/>
      <c r="G320" s="1112"/>
      <c r="H320" s="730" t="s">
        <v>3120</v>
      </c>
    </row>
    <row r="321" spans="1:8" ht="14.1" customHeight="1" x14ac:dyDescent="0.2">
      <c r="A321" s="155"/>
      <c r="B321" s="154"/>
      <c r="C321" s="155"/>
      <c r="D321" s="155"/>
      <c r="E321" s="155"/>
      <c r="F321" s="155"/>
      <c r="G321" s="155"/>
      <c r="H321" s="155"/>
    </row>
    <row r="322" spans="1:8" s="590" customFormat="1" ht="14.1" customHeight="1" x14ac:dyDescent="0.25">
      <c r="A322" s="568"/>
      <c r="B322" s="1095" t="s">
        <v>3121</v>
      </c>
      <c r="C322" s="1111" t="s">
        <v>3122</v>
      </c>
      <c r="D322" s="812" t="s">
        <v>1620</v>
      </c>
      <c r="E322" s="510"/>
      <c r="F322" s="1112"/>
      <c r="G322" s="1112"/>
      <c r="H322" s="556" t="s">
        <v>732</v>
      </c>
    </row>
    <row r="323" spans="1:8" s="590" customFormat="1" ht="14.1" customHeight="1" x14ac:dyDescent="0.25">
      <c r="A323" s="568"/>
      <c r="B323" s="1095" t="s">
        <v>16</v>
      </c>
      <c r="C323" s="1111" t="s">
        <v>3123</v>
      </c>
      <c r="D323" s="1113" t="s">
        <v>14</v>
      </c>
      <c r="E323" s="510"/>
      <c r="F323" s="1112">
        <v>690000</v>
      </c>
      <c r="G323" s="1112"/>
      <c r="H323" s="556" t="s">
        <v>736</v>
      </c>
    </row>
    <row r="324" spans="1:8" s="590" customFormat="1" ht="14.1" customHeight="1" x14ac:dyDescent="0.25">
      <c r="A324" s="568"/>
      <c r="B324" s="1095"/>
      <c r="C324" s="1111" t="s">
        <v>3124</v>
      </c>
      <c r="D324" s="1113" t="s">
        <v>18</v>
      </c>
      <c r="E324" s="510"/>
      <c r="F324" s="1112">
        <v>860000</v>
      </c>
      <c r="G324" s="1112"/>
      <c r="H324" s="556" t="s">
        <v>738</v>
      </c>
    </row>
    <row r="325" spans="1:8" s="590" customFormat="1" ht="14.1" customHeight="1" x14ac:dyDescent="0.25">
      <c r="A325" s="568"/>
      <c r="B325" s="1095"/>
      <c r="C325" s="1114" t="s">
        <v>3125</v>
      </c>
      <c r="D325" s="1113" t="s">
        <v>32</v>
      </c>
      <c r="E325" s="510"/>
      <c r="F325" s="1112">
        <v>1150000</v>
      </c>
      <c r="G325" s="1112"/>
      <c r="H325" s="556" t="s">
        <v>1625</v>
      </c>
    </row>
    <row r="326" spans="1:8" s="590" customFormat="1" ht="14.1" customHeight="1" x14ac:dyDescent="0.25">
      <c r="A326" s="568"/>
      <c r="B326" s="1095"/>
      <c r="C326" s="1111"/>
      <c r="D326" s="1113"/>
      <c r="E326" s="510"/>
      <c r="F326" s="1112"/>
      <c r="G326" s="1112"/>
      <c r="H326" s="531" t="s">
        <v>1627</v>
      </c>
    </row>
    <row r="327" spans="1:8" s="590" customFormat="1" ht="14.1" customHeight="1" x14ac:dyDescent="0.25">
      <c r="A327" s="568"/>
      <c r="B327" s="1095"/>
      <c r="C327" s="1111"/>
      <c r="D327" s="1113"/>
      <c r="E327" s="510"/>
      <c r="F327" s="1112"/>
      <c r="G327" s="1112"/>
      <c r="H327" s="531" t="s">
        <v>3118</v>
      </c>
    </row>
    <row r="328" spans="1:8" s="590" customFormat="1" ht="14.1" customHeight="1" x14ac:dyDescent="0.25">
      <c r="A328" s="568"/>
      <c r="B328" s="1095"/>
      <c r="C328" s="1111"/>
      <c r="D328" s="1113"/>
      <c r="E328" s="510"/>
      <c r="F328" s="1112"/>
      <c r="G328" s="1112"/>
      <c r="H328" s="730" t="s">
        <v>2980</v>
      </c>
    </row>
    <row r="329" spans="1:8" ht="14.1" customHeight="1" x14ac:dyDescent="0.2">
      <c r="A329" s="155"/>
      <c r="B329" s="154"/>
      <c r="C329" s="155"/>
      <c r="D329" s="155"/>
      <c r="E329" s="155"/>
      <c r="F329" s="155"/>
      <c r="G329" s="155"/>
      <c r="H329" s="155"/>
    </row>
    <row r="330" spans="1:8" ht="14.1" customHeight="1" x14ac:dyDescent="0.25">
      <c r="A330" s="531"/>
      <c r="B330" s="1083" t="s">
        <v>3126</v>
      </c>
      <c r="C330" s="180" t="s">
        <v>3127</v>
      </c>
      <c r="D330" s="146" t="s">
        <v>14</v>
      </c>
      <c r="E330" s="831">
        <v>2400000</v>
      </c>
      <c r="F330" s="125">
        <v>908000</v>
      </c>
      <c r="G330" s="125">
        <v>908000</v>
      </c>
      <c r="H330" s="556" t="s">
        <v>1197</v>
      </c>
    </row>
    <row r="331" spans="1:8" ht="14.1" customHeight="1" x14ac:dyDescent="0.25">
      <c r="A331" s="531"/>
      <c r="B331" s="1083" t="s">
        <v>3128</v>
      </c>
      <c r="C331" s="180" t="s">
        <v>3129</v>
      </c>
      <c r="D331" s="146" t="s">
        <v>3130</v>
      </c>
      <c r="E331" s="831">
        <v>3600000</v>
      </c>
      <c r="F331" s="125">
        <v>1258000</v>
      </c>
      <c r="G331" s="125">
        <v>1258000</v>
      </c>
      <c r="H331" s="556" t="s">
        <v>1200</v>
      </c>
    </row>
    <row r="332" spans="1:8" ht="14.1" customHeight="1" x14ac:dyDescent="0.25">
      <c r="A332" s="531"/>
      <c r="B332" s="1083" t="s">
        <v>16</v>
      </c>
      <c r="C332" s="75" t="s">
        <v>3131</v>
      </c>
      <c r="D332" s="146" t="s">
        <v>3132</v>
      </c>
      <c r="E332" s="831">
        <v>6000000</v>
      </c>
      <c r="F332" s="125">
        <v>1758000</v>
      </c>
      <c r="G332" s="125">
        <v>1758000</v>
      </c>
      <c r="H332" s="556" t="s">
        <v>1202</v>
      </c>
    </row>
    <row r="333" spans="1:8" ht="14.1" customHeight="1" x14ac:dyDescent="0.25">
      <c r="A333" s="531"/>
      <c r="B333" s="1083"/>
      <c r="C333" s="75" t="s">
        <v>3133</v>
      </c>
      <c r="D333" s="146" t="s">
        <v>3134</v>
      </c>
      <c r="E333" s="831">
        <v>12000000</v>
      </c>
      <c r="F333" s="125">
        <v>3500000</v>
      </c>
      <c r="G333" s="125">
        <v>3500000</v>
      </c>
      <c r="H333" s="556" t="s">
        <v>1711</v>
      </c>
    </row>
    <row r="334" spans="1:8" ht="14.1" customHeight="1" x14ac:dyDescent="0.25">
      <c r="A334" s="531"/>
      <c r="B334" s="1083"/>
      <c r="C334" s="180"/>
      <c r="D334" s="180"/>
      <c r="E334" s="831"/>
      <c r="F334" s="125"/>
      <c r="G334" s="125"/>
      <c r="H334" s="556" t="s">
        <v>1385</v>
      </c>
    </row>
    <row r="335" spans="1:8" ht="14.1" customHeight="1" x14ac:dyDescent="0.25">
      <c r="A335" s="531"/>
      <c r="B335" s="1083"/>
      <c r="C335" s="180"/>
      <c r="D335" s="180"/>
      <c r="E335" s="831"/>
      <c r="F335" s="125"/>
      <c r="G335" s="125"/>
      <c r="H335" s="556" t="s">
        <v>3135</v>
      </c>
    </row>
    <row r="336" spans="1:8" ht="14.1" customHeight="1" x14ac:dyDescent="0.25">
      <c r="A336" s="531"/>
      <c r="B336" s="1083"/>
      <c r="C336" s="180"/>
      <c r="D336" s="180"/>
      <c r="E336" s="831"/>
      <c r="F336" s="125"/>
      <c r="G336" s="125"/>
      <c r="H336" s="556" t="s">
        <v>1688</v>
      </c>
    </row>
    <row r="337" spans="1:8" ht="14.1" customHeight="1" x14ac:dyDescent="0.25">
      <c r="A337" s="531"/>
      <c r="B337" s="1083"/>
      <c r="C337" s="180"/>
      <c r="D337" s="180"/>
      <c r="E337" s="831"/>
      <c r="F337" s="125"/>
      <c r="G337" s="125"/>
      <c r="H337" s="730" t="s">
        <v>1689</v>
      </c>
    </row>
    <row r="338" spans="1:8" ht="14.1" customHeight="1" x14ac:dyDescent="0.25">
      <c r="A338" s="426"/>
      <c r="B338" s="1098"/>
      <c r="C338" s="155"/>
      <c r="D338" s="155"/>
      <c r="E338" s="958"/>
      <c r="F338" s="131"/>
      <c r="G338" s="131"/>
      <c r="H338" s="809" t="s">
        <v>1579</v>
      </c>
    </row>
    <row r="339" spans="1:8" ht="14.1" customHeight="1" x14ac:dyDescent="0.25">
      <c r="A339" s="531"/>
      <c r="B339" s="1083" t="s">
        <v>3136</v>
      </c>
      <c r="C339" s="180" t="s">
        <v>3137</v>
      </c>
      <c r="D339" s="1113" t="s">
        <v>18</v>
      </c>
      <c r="E339" s="125"/>
      <c r="F339" s="125">
        <v>500000</v>
      </c>
      <c r="G339" s="125">
        <v>500000</v>
      </c>
      <c r="H339" s="632" t="s">
        <v>3138</v>
      </c>
    </row>
    <row r="340" spans="1:8" ht="14.1" customHeight="1" x14ac:dyDescent="0.25">
      <c r="A340" s="531"/>
      <c r="B340" s="1083" t="s">
        <v>16</v>
      </c>
      <c r="C340" s="180" t="s">
        <v>3139</v>
      </c>
      <c r="D340" s="146" t="s">
        <v>179</v>
      </c>
      <c r="E340" s="125"/>
      <c r="F340" s="125">
        <v>600000</v>
      </c>
      <c r="G340" s="125">
        <v>600000</v>
      </c>
      <c r="H340" s="632" t="s">
        <v>3140</v>
      </c>
    </row>
    <row r="341" spans="1:8" ht="14.1" customHeight="1" x14ac:dyDescent="0.25">
      <c r="A341" s="531"/>
      <c r="B341" s="1083"/>
      <c r="C341" s="75" t="s">
        <v>3141</v>
      </c>
      <c r="D341" s="146" t="s">
        <v>32</v>
      </c>
      <c r="E341" s="125"/>
      <c r="F341" s="125">
        <v>900000</v>
      </c>
      <c r="G341" s="125">
        <v>900000</v>
      </c>
      <c r="H341" s="632" t="s">
        <v>3142</v>
      </c>
    </row>
    <row r="342" spans="1:8" ht="14.1" customHeight="1" x14ac:dyDescent="0.25">
      <c r="A342" s="531"/>
      <c r="B342" s="1083"/>
      <c r="C342" s="75" t="s">
        <v>3143</v>
      </c>
      <c r="D342" s="146" t="s">
        <v>24</v>
      </c>
      <c r="E342" s="125"/>
      <c r="F342" s="125">
        <v>1400000</v>
      </c>
      <c r="G342" s="125">
        <v>1400000</v>
      </c>
      <c r="H342" s="632" t="s">
        <v>3144</v>
      </c>
    </row>
    <row r="343" spans="1:8" ht="14.1" customHeight="1" x14ac:dyDescent="0.25">
      <c r="A343" s="531"/>
      <c r="B343" s="1083"/>
      <c r="C343" s="180"/>
      <c r="D343" s="180"/>
      <c r="E343" s="125"/>
      <c r="F343" s="125"/>
      <c r="G343" s="125"/>
      <c r="H343" s="632" t="s">
        <v>3145</v>
      </c>
    </row>
    <row r="344" spans="1:8" ht="14.1" customHeight="1" x14ac:dyDescent="0.25">
      <c r="A344" s="531"/>
      <c r="B344" s="1083"/>
      <c r="C344" s="180" t="s">
        <v>3146</v>
      </c>
      <c r="D344" s="180"/>
      <c r="E344" s="125"/>
      <c r="F344" s="125"/>
      <c r="G344" s="125"/>
      <c r="H344" s="632" t="s">
        <v>3147</v>
      </c>
    </row>
    <row r="345" spans="1:8" ht="14.1" customHeight="1" x14ac:dyDescent="0.25">
      <c r="A345" s="531"/>
      <c r="B345" s="1083"/>
      <c r="C345" s="180" t="s">
        <v>3148</v>
      </c>
      <c r="D345" s="180"/>
      <c r="E345" s="125"/>
      <c r="F345" s="125"/>
      <c r="G345" s="125"/>
      <c r="H345" s="632" t="s">
        <v>3149</v>
      </c>
    </row>
    <row r="346" spans="1:8" ht="14.1" customHeight="1" x14ac:dyDescent="0.25">
      <c r="A346" s="531"/>
      <c r="B346" s="1083"/>
      <c r="C346" s="180" t="s">
        <v>3150</v>
      </c>
      <c r="D346" s="180"/>
      <c r="E346" s="125"/>
      <c r="F346" s="125"/>
      <c r="G346" s="125"/>
      <c r="H346" s="632" t="s">
        <v>3151</v>
      </c>
    </row>
    <row r="347" spans="1:8" ht="14.1" customHeight="1" x14ac:dyDescent="0.25">
      <c r="A347" s="531"/>
      <c r="B347" s="1083"/>
      <c r="C347" s="180" t="s">
        <v>3152</v>
      </c>
      <c r="D347" s="180"/>
      <c r="E347" s="125"/>
      <c r="F347" s="125"/>
      <c r="G347" s="125"/>
      <c r="H347" s="632" t="s">
        <v>3153</v>
      </c>
    </row>
    <row r="348" spans="1:8" ht="14.1" customHeight="1" x14ac:dyDescent="0.25">
      <c r="A348" s="531"/>
      <c r="B348" s="1083"/>
      <c r="C348" s="180" t="s">
        <v>3154</v>
      </c>
      <c r="D348" s="180"/>
      <c r="E348" s="125"/>
      <c r="F348" s="125"/>
      <c r="G348" s="125"/>
      <c r="H348" s="632" t="s">
        <v>3155</v>
      </c>
    </row>
    <row r="349" spans="1:8" ht="14.1" customHeight="1" x14ac:dyDescent="0.25">
      <c r="A349" s="531"/>
      <c r="B349" s="1083"/>
      <c r="C349" s="180" t="s">
        <v>3156</v>
      </c>
      <c r="D349" s="180"/>
      <c r="E349" s="125"/>
      <c r="F349" s="125"/>
      <c r="G349" s="125"/>
      <c r="H349" s="730" t="s">
        <v>3157</v>
      </c>
    </row>
    <row r="350" spans="1:8" ht="14.1" customHeight="1" x14ac:dyDescent="0.25">
      <c r="A350" s="531"/>
      <c r="B350" s="1083"/>
      <c r="C350" s="75" t="s">
        <v>3158</v>
      </c>
      <c r="D350" s="180"/>
      <c r="E350" s="125"/>
      <c r="F350" s="125"/>
      <c r="G350" s="125"/>
      <c r="H350" s="735" t="s">
        <v>3159</v>
      </c>
    </row>
    <row r="351" spans="1:8" ht="14.1" customHeight="1" x14ac:dyDescent="0.2">
      <c r="A351" s="155"/>
      <c r="B351" s="154"/>
      <c r="C351" s="155"/>
      <c r="D351" s="155"/>
      <c r="E351" s="155"/>
      <c r="F351" s="155"/>
      <c r="G351" s="155"/>
      <c r="H351" s="155"/>
    </row>
    <row r="352" spans="1:8" ht="14.1" customHeight="1" x14ac:dyDescent="0.25">
      <c r="A352" s="432"/>
      <c r="B352" s="1089" t="s">
        <v>3160</v>
      </c>
      <c r="C352" s="232" t="s">
        <v>3161</v>
      </c>
      <c r="D352" s="873" t="s">
        <v>24</v>
      </c>
      <c r="E352" s="959">
        <v>1331000</v>
      </c>
      <c r="F352" s="957">
        <v>850000</v>
      </c>
      <c r="G352" s="957">
        <v>850000</v>
      </c>
      <c r="H352" s="559" t="s">
        <v>732</v>
      </c>
    </row>
    <row r="353" spans="1:8" ht="14.1" customHeight="1" x14ac:dyDescent="0.25">
      <c r="A353" s="531"/>
      <c r="B353" s="1083" t="s">
        <v>16</v>
      </c>
      <c r="C353" s="1"/>
      <c r="D353" s="146" t="s">
        <v>3162</v>
      </c>
      <c r="E353" s="831">
        <v>1815000</v>
      </c>
      <c r="F353" s="125">
        <v>1150000</v>
      </c>
      <c r="G353" s="125">
        <v>1150000</v>
      </c>
      <c r="H353" s="556" t="s">
        <v>736</v>
      </c>
    </row>
    <row r="354" spans="1:8" ht="14.1" customHeight="1" x14ac:dyDescent="0.25">
      <c r="A354" s="531"/>
      <c r="B354" s="1083"/>
      <c r="C354" s="1"/>
      <c r="D354" s="146" t="s">
        <v>180</v>
      </c>
      <c r="E354" s="831">
        <v>2118000</v>
      </c>
      <c r="F354" s="125">
        <v>1375000</v>
      </c>
      <c r="G354" s="125">
        <v>1375000</v>
      </c>
      <c r="H354" s="556" t="s">
        <v>738</v>
      </c>
    </row>
    <row r="355" spans="1:8" ht="14.1" customHeight="1" x14ac:dyDescent="0.25">
      <c r="A355" s="531"/>
      <c r="B355" s="1083"/>
      <c r="C355" s="1"/>
      <c r="D355" s="146" t="s">
        <v>127</v>
      </c>
      <c r="E355" s="831">
        <v>2420000</v>
      </c>
      <c r="F355" s="125">
        <v>1375000</v>
      </c>
      <c r="G355" s="125">
        <v>1375000</v>
      </c>
      <c r="H355" s="556" t="s">
        <v>1486</v>
      </c>
    </row>
    <row r="356" spans="1:8" ht="14.1" customHeight="1" x14ac:dyDescent="0.25">
      <c r="A356" s="531"/>
      <c r="B356" s="1083"/>
      <c r="C356" s="1"/>
      <c r="D356" s="180"/>
      <c r="E356" s="831"/>
      <c r="F356" s="125"/>
      <c r="G356" s="125"/>
      <c r="H356" s="556" t="s">
        <v>1487</v>
      </c>
    </row>
    <row r="357" spans="1:8" ht="14.1" customHeight="1" x14ac:dyDescent="0.25">
      <c r="A357" s="531"/>
      <c r="B357" s="1083"/>
      <c r="C357" s="1"/>
      <c r="D357" s="180"/>
      <c r="E357" s="831"/>
      <c r="F357" s="125"/>
      <c r="G357" s="125"/>
      <c r="H357" s="730" t="s">
        <v>1488</v>
      </c>
    </row>
    <row r="358" spans="1:8" ht="14.1" customHeight="1" x14ac:dyDescent="0.25">
      <c r="A358" s="531"/>
      <c r="B358" s="1083"/>
      <c r="C358" s="1"/>
      <c r="D358" s="180"/>
      <c r="E358" s="831"/>
      <c r="F358" s="125"/>
      <c r="G358" s="125"/>
      <c r="H358" s="800" t="s">
        <v>1489</v>
      </c>
    </row>
    <row r="359" spans="1:8" ht="14.1" customHeight="1" x14ac:dyDescent="0.2">
      <c r="A359" s="155"/>
      <c r="B359" s="154"/>
      <c r="C359" s="155"/>
      <c r="D359" s="155"/>
      <c r="E359" s="155"/>
      <c r="F359" s="155"/>
      <c r="G359" s="155"/>
      <c r="H359" s="155"/>
    </row>
    <row r="360" spans="1:8" ht="14.1" customHeight="1" x14ac:dyDescent="0.25">
      <c r="A360" s="531"/>
      <c r="B360" s="1083" t="s">
        <v>3163</v>
      </c>
      <c r="C360" s="160" t="s">
        <v>3164</v>
      </c>
      <c r="D360" s="146" t="s">
        <v>3165</v>
      </c>
      <c r="E360" s="831">
        <v>3250000</v>
      </c>
      <c r="F360" s="125">
        <v>1300000</v>
      </c>
      <c r="G360" s="125">
        <v>1300000</v>
      </c>
      <c r="H360" s="556" t="s">
        <v>732</v>
      </c>
    </row>
    <row r="361" spans="1:8" ht="14.1" customHeight="1" x14ac:dyDescent="0.25">
      <c r="A361" s="531"/>
      <c r="B361" s="1083" t="s">
        <v>16</v>
      </c>
      <c r="C361" s="160" t="s">
        <v>3166</v>
      </c>
      <c r="D361" s="146" t="s">
        <v>3167</v>
      </c>
      <c r="E361" s="831">
        <v>3750000</v>
      </c>
      <c r="F361" s="125">
        <v>2000000</v>
      </c>
      <c r="G361" s="125">
        <v>2000000</v>
      </c>
      <c r="H361" s="556" t="s">
        <v>736</v>
      </c>
    </row>
    <row r="362" spans="1:8" ht="14.1" customHeight="1" x14ac:dyDescent="0.25">
      <c r="A362" s="531"/>
      <c r="B362" s="1083"/>
      <c r="C362" s="1"/>
      <c r="D362" s="180"/>
      <c r="E362" s="831"/>
      <c r="F362" s="125"/>
      <c r="G362" s="125"/>
      <c r="H362" s="556" t="s">
        <v>738</v>
      </c>
    </row>
    <row r="363" spans="1:8" ht="14.1" customHeight="1" x14ac:dyDescent="0.25">
      <c r="A363" s="531"/>
      <c r="B363" s="1083"/>
      <c r="C363" s="1"/>
      <c r="D363" s="180"/>
      <c r="E363" s="831"/>
      <c r="F363" s="125"/>
      <c r="G363" s="125"/>
      <c r="H363" s="556" t="s">
        <v>1486</v>
      </c>
    </row>
    <row r="364" spans="1:8" ht="14.1" customHeight="1" x14ac:dyDescent="0.25">
      <c r="A364" s="531"/>
      <c r="B364" s="1083" t="s">
        <v>3168</v>
      </c>
      <c r="C364" s="160" t="s">
        <v>3169</v>
      </c>
      <c r="D364" s="146" t="s">
        <v>3170</v>
      </c>
      <c r="E364" s="831">
        <v>3000000</v>
      </c>
      <c r="F364" s="125">
        <v>1150000</v>
      </c>
      <c r="G364" s="125">
        <v>1150000</v>
      </c>
      <c r="H364" s="556" t="s">
        <v>1487</v>
      </c>
    </row>
    <row r="365" spans="1:8" ht="14.1" customHeight="1" x14ac:dyDescent="0.25">
      <c r="A365" s="531"/>
      <c r="B365" s="1083" t="s">
        <v>16</v>
      </c>
      <c r="C365" s="160" t="s">
        <v>3171</v>
      </c>
      <c r="D365" s="146" t="s">
        <v>3172</v>
      </c>
      <c r="E365" s="831">
        <v>6000000</v>
      </c>
      <c r="F365" s="125">
        <v>2000000</v>
      </c>
      <c r="G365" s="125">
        <v>2000000</v>
      </c>
      <c r="H365" s="730" t="s">
        <v>1488</v>
      </c>
    </row>
    <row r="366" spans="1:8" ht="14.1" customHeight="1" x14ac:dyDescent="0.25">
      <c r="A366" s="426"/>
      <c r="B366" s="1098"/>
      <c r="C366" s="58"/>
      <c r="D366" s="155"/>
      <c r="E366" s="958"/>
      <c r="F366" s="131"/>
      <c r="G366" s="131"/>
      <c r="H366" s="922" t="s">
        <v>1489</v>
      </c>
    </row>
    <row r="367" spans="1:8" ht="14.1" customHeight="1" x14ac:dyDescent="0.25">
      <c r="A367" s="531"/>
      <c r="B367" s="1083" t="s">
        <v>3173</v>
      </c>
      <c r="C367" s="160" t="s">
        <v>1506</v>
      </c>
      <c r="D367" s="146" t="s">
        <v>1507</v>
      </c>
      <c r="E367" s="125"/>
      <c r="F367" s="125">
        <v>851000</v>
      </c>
      <c r="G367" s="125">
        <v>851000</v>
      </c>
      <c r="H367" s="556" t="s">
        <v>732</v>
      </c>
    </row>
    <row r="368" spans="1:8" ht="14.1" customHeight="1" x14ac:dyDescent="0.25">
      <c r="A368" s="531"/>
      <c r="B368" s="1083" t="s">
        <v>16</v>
      </c>
      <c r="C368" s="160" t="s">
        <v>1508</v>
      </c>
      <c r="D368" s="146" t="s">
        <v>3174</v>
      </c>
      <c r="E368" s="125"/>
      <c r="F368" s="125">
        <v>1051000</v>
      </c>
      <c r="G368" s="125">
        <v>1051000</v>
      </c>
      <c r="H368" s="556" t="s">
        <v>736</v>
      </c>
    </row>
    <row r="369" spans="1:8" ht="14.1" customHeight="1" x14ac:dyDescent="0.25">
      <c r="A369" s="531"/>
      <c r="B369" s="1083"/>
      <c r="C369" s="160" t="s">
        <v>1510</v>
      </c>
      <c r="D369" s="146"/>
      <c r="E369" s="125"/>
      <c r="F369" s="125"/>
      <c r="G369" s="125"/>
      <c r="H369" s="556" t="s">
        <v>738</v>
      </c>
    </row>
    <row r="370" spans="1:8" ht="14.1" customHeight="1" x14ac:dyDescent="0.25">
      <c r="A370" s="531"/>
      <c r="B370" s="1083" t="s">
        <v>3175</v>
      </c>
      <c r="C370" s="160" t="s">
        <v>1512</v>
      </c>
      <c r="D370" s="146" t="s">
        <v>1507</v>
      </c>
      <c r="E370" s="125"/>
      <c r="F370" s="125">
        <v>573500</v>
      </c>
      <c r="G370" s="125">
        <v>573500</v>
      </c>
      <c r="H370" s="556" t="s">
        <v>1486</v>
      </c>
    </row>
    <row r="371" spans="1:8" ht="14.1" customHeight="1" x14ac:dyDescent="0.25">
      <c r="A371" s="531"/>
      <c r="B371" s="1083" t="s">
        <v>3176</v>
      </c>
      <c r="C371" s="160" t="s">
        <v>1513</v>
      </c>
      <c r="D371" s="146" t="s">
        <v>3177</v>
      </c>
      <c r="E371" s="125"/>
      <c r="F371" s="125">
        <v>673500</v>
      </c>
      <c r="G371" s="125">
        <v>673500</v>
      </c>
      <c r="H371" s="556" t="s">
        <v>1487</v>
      </c>
    </row>
    <row r="372" spans="1:8" ht="14.1" customHeight="1" x14ac:dyDescent="0.25">
      <c r="A372" s="531"/>
      <c r="B372" s="1083" t="s">
        <v>16</v>
      </c>
      <c r="C372" s="75" t="s">
        <v>1514</v>
      </c>
      <c r="D372" s="146" t="s">
        <v>3178</v>
      </c>
      <c r="E372" s="125"/>
      <c r="F372" s="125">
        <v>1113500</v>
      </c>
      <c r="G372" s="125">
        <v>1113500</v>
      </c>
      <c r="H372" s="730" t="s">
        <v>3179</v>
      </c>
    </row>
    <row r="373" spans="1:8" ht="14.1" customHeight="1" x14ac:dyDescent="0.25">
      <c r="A373" s="531"/>
      <c r="B373" s="1083"/>
      <c r="C373" s="1"/>
      <c r="D373" s="146" t="s">
        <v>3180</v>
      </c>
      <c r="E373" s="125"/>
      <c r="F373" s="125">
        <v>1213500</v>
      </c>
      <c r="G373" s="125">
        <v>1213500</v>
      </c>
      <c r="H373" s="800" t="s">
        <v>1517</v>
      </c>
    </row>
    <row r="374" spans="1:8" ht="14.1" customHeight="1" x14ac:dyDescent="0.25">
      <c r="A374" s="531"/>
      <c r="B374" s="1083"/>
      <c r="C374" s="160" t="s">
        <v>1519</v>
      </c>
      <c r="D374" s="146"/>
      <c r="E374" s="125"/>
      <c r="F374" s="125"/>
      <c r="G374" s="125"/>
      <c r="H374" s="800"/>
    </row>
    <row r="375" spans="1:8" ht="14.1" customHeight="1" x14ac:dyDescent="0.25">
      <c r="A375" s="531"/>
      <c r="B375" s="1083" t="s">
        <v>3181</v>
      </c>
      <c r="C375" s="160" t="s">
        <v>1520</v>
      </c>
      <c r="D375" s="146" t="s">
        <v>1507</v>
      </c>
      <c r="E375" s="125"/>
      <c r="F375" s="125">
        <v>605800</v>
      </c>
      <c r="G375" s="125">
        <v>605800</v>
      </c>
      <c r="H375" s="800"/>
    </row>
    <row r="376" spans="1:8" ht="14.1" customHeight="1" x14ac:dyDescent="0.25">
      <c r="A376" s="531"/>
      <c r="B376" s="1083" t="s">
        <v>3182</v>
      </c>
      <c r="C376" s="75" t="s">
        <v>1521</v>
      </c>
      <c r="D376" s="146" t="s">
        <v>3177</v>
      </c>
      <c r="E376" s="125"/>
      <c r="F376" s="125">
        <v>635800</v>
      </c>
      <c r="G376" s="125">
        <v>635800</v>
      </c>
      <c r="H376" s="800"/>
    </row>
    <row r="377" spans="1:8" ht="14.1" customHeight="1" x14ac:dyDescent="0.25">
      <c r="A377" s="531"/>
      <c r="B377" s="1083" t="s">
        <v>16</v>
      </c>
      <c r="C377" s="1"/>
      <c r="D377" s="146" t="s">
        <v>3180</v>
      </c>
      <c r="E377" s="125"/>
      <c r="F377" s="125">
        <v>1005800</v>
      </c>
      <c r="G377" s="125">
        <v>1005800</v>
      </c>
      <c r="H377" s="800"/>
    </row>
    <row r="378" spans="1:8" ht="14.1" customHeight="1" x14ac:dyDescent="0.25">
      <c r="A378" s="531"/>
      <c r="B378" s="1083"/>
      <c r="C378" s="1"/>
      <c r="D378" s="146" t="s">
        <v>3183</v>
      </c>
      <c r="E378" s="125"/>
      <c r="F378" s="125">
        <v>1205800</v>
      </c>
      <c r="G378" s="125">
        <v>1205800</v>
      </c>
      <c r="H378" s="800"/>
    </row>
    <row r="379" spans="1:8" ht="14.1" customHeight="1" x14ac:dyDescent="0.25">
      <c r="A379" s="531"/>
      <c r="B379" s="1083"/>
      <c r="C379" s="1"/>
      <c r="D379" s="146"/>
      <c r="E379" s="125"/>
      <c r="F379" s="125"/>
      <c r="G379" s="125"/>
      <c r="H379" s="800"/>
    </row>
    <row r="380" spans="1:8" ht="14.1" customHeight="1" x14ac:dyDescent="0.25">
      <c r="A380" s="531"/>
      <c r="B380" s="1083" t="s">
        <v>3184</v>
      </c>
      <c r="C380" s="1"/>
      <c r="D380" s="146" t="s">
        <v>1507</v>
      </c>
      <c r="E380" s="125"/>
      <c r="F380" s="125">
        <v>598800</v>
      </c>
      <c r="G380" s="125">
        <v>598800</v>
      </c>
      <c r="H380" s="800"/>
    </row>
    <row r="381" spans="1:8" ht="14.1" customHeight="1" x14ac:dyDescent="0.25">
      <c r="A381" s="531"/>
      <c r="B381" s="1083" t="s">
        <v>16</v>
      </c>
      <c r="C381" s="1"/>
      <c r="D381" s="146" t="s">
        <v>3185</v>
      </c>
      <c r="E381" s="125"/>
      <c r="F381" s="125">
        <v>728800</v>
      </c>
      <c r="G381" s="125">
        <v>728800</v>
      </c>
      <c r="H381" s="800"/>
    </row>
    <row r="382" spans="1:8" ht="14.1" customHeight="1" x14ac:dyDescent="0.25">
      <c r="A382" s="531"/>
      <c r="B382" s="1083"/>
      <c r="C382" s="1"/>
      <c r="D382" s="146" t="s">
        <v>1509</v>
      </c>
      <c r="E382" s="125"/>
      <c r="F382" s="125">
        <v>948800</v>
      </c>
      <c r="G382" s="125">
        <v>948800</v>
      </c>
      <c r="H382" s="800"/>
    </row>
    <row r="383" spans="1:8" ht="14.1" customHeight="1" x14ac:dyDescent="0.25">
      <c r="A383" s="531"/>
      <c r="B383" s="1083"/>
      <c r="C383" s="1"/>
      <c r="D383" s="146"/>
      <c r="E383" s="125"/>
      <c r="F383" s="125"/>
      <c r="G383" s="125"/>
      <c r="H383" s="800"/>
    </row>
    <row r="384" spans="1:8" ht="14.1" customHeight="1" x14ac:dyDescent="0.25">
      <c r="A384" s="531"/>
      <c r="B384" s="1083" t="s">
        <v>3186</v>
      </c>
      <c r="C384" s="1"/>
      <c r="D384" s="146" t="s">
        <v>1507</v>
      </c>
      <c r="E384" s="125"/>
      <c r="F384" s="125">
        <v>583300</v>
      </c>
      <c r="G384" s="125">
        <v>583300</v>
      </c>
      <c r="H384" s="800"/>
    </row>
    <row r="385" spans="1:8" ht="14.1" customHeight="1" x14ac:dyDescent="0.25">
      <c r="A385" s="531"/>
      <c r="B385" s="1083" t="s">
        <v>16</v>
      </c>
      <c r="C385" s="1"/>
      <c r="D385" s="146" t="s">
        <v>1509</v>
      </c>
      <c r="E385" s="125"/>
      <c r="F385" s="125">
        <v>883300</v>
      </c>
      <c r="G385" s="125">
        <v>883300</v>
      </c>
      <c r="H385" s="800"/>
    </row>
    <row r="386" spans="1:8" ht="14.1" customHeight="1" x14ac:dyDescent="0.25">
      <c r="A386" s="531"/>
      <c r="B386" s="1083"/>
      <c r="C386" s="1"/>
      <c r="D386" s="146"/>
      <c r="E386" s="125"/>
      <c r="F386" s="125"/>
      <c r="G386" s="125"/>
      <c r="H386" s="800"/>
    </row>
    <row r="387" spans="1:8" ht="14.1" customHeight="1" x14ac:dyDescent="0.25">
      <c r="A387" s="531"/>
      <c r="B387" s="1083" t="s">
        <v>3187</v>
      </c>
      <c r="C387" s="1"/>
      <c r="D387" s="146" t="s">
        <v>1507</v>
      </c>
      <c r="E387" s="125"/>
      <c r="F387" s="125">
        <v>661500</v>
      </c>
      <c r="G387" s="125">
        <v>661500</v>
      </c>
      <c r="H387" s="800"/>
    </row>
    <row r="388" spans="1:8" ht="14.1" customHeight="1" x14ac:dyDescent="0.25">
      <c r="A388" s="531"/>
      <c r="B388" s="1083" t="s">
        <v>16</v>
      </c>
      <c r="C388" s="1"/>
      <c r="D388" s="146" t="s">
        <v>3188</v>
      </c>
      <c r="E388" s="125"/>
      <c r="F388" s="125">
        <v>761500</v>
      </c>
      <c r="G388" s="125">
        <v>761500</v>
      </c>
      <c r="H388" s="800"/>
    </row>
    <row r="389" spans="1:8" ht="14.1" customHeight="1" x14ac:dyDescent="0.25">
      <c r="A389" s="531"/>
      <c r="B389" s="1083"/>
      <c r="C389" s="1"/>
      <c r="D389" s="146"/>
      <c r="E389" s="125"/>
      <c r="F389" s="125"/>
      <c r="G389" s="125"/>
      <c r="H389" s="800"/>
    </row>
    <row r="390" spans="1:8" ht="14.1" customHeight="1" x14ac:dyDescent="0.25">
      <c r="A390" s="531"/>
      <c r="B390" s="1083" t="s">
        <v>3189</v>
      </c>
      <c r="C390" s="1"/>
      <c r="D390" s="146" t="s">
        <v>1507</v>
      </c>
      <c r="E390" s="125"/>
      <c r="F390" s="125">
        <v>563300</v>
      </c>
      <c r="G390" s="125">
        <v>563300</v>
      </c>
      <c r="H390" s="800"/>
    </row>
    <row r="391" spans="1:8" ht="14.1" customHeight="1" x14ac:dyDescent="0.25">
      <c r="A391" s="531"/>
      <c r="B391" s="1083" t="s">
        <v>16</v>
      </c>
      <c r="C391" s="1"/>
      <c r="D391" s="146"/>
      <c r="E391" s="125"/>
      <c r="F391" s="125"/>
      <c r="G391" s="125"/>
      <c r="H391" s="800"/>
    </row>
    <row r="392" spans="1:8" ht="14.1" customHeight="1" x14ac:dyDescent="0.25">
      <c r="A392" s="531"/>
      <c r="B392" s="1083"/>
      <c r="C392" s="1"/>
      <c r="D392" s="146"/>
      <c r="E392" s="125"/>
      <c r="F392" s="125"/>
      <c r="G392" s="125"/>
      <c r="H392" s="800"/>
    </row>
    <row r="393" spans="1:8" ht="14.1" customHeight="1" x14ac:dyDescent="0.25">
      <c r="A393" s="531"/>
      <c r="B393" s="1083" t="s">
        <v>3190</v>
      </c>
      <c r="C393" s="1"/>
      <c r="D393" s="146" t="s">
        <v>1507</v>
      </c>
      <c r="E393" s="125"/>
      <c r="F393" s="125">
        <v>605800</v>
      </c>
      <c r="G393" s="125">
        <v>605800</v>
      </c>
      <c r="H393" s="800"/>
    </row>
    <row r="394" spans="1:8" ht="14.1" customHeight="1" x14ac:dyDescent="0.25">
      <c r="A394" s="531"/>
      <c r="B394" s="1083" t="s">
        <v>16</v>
      </c>
      <c r="C394" s="1"/>
      <c r="D394" s="146"/>
      <c r="E394" s="125"/>
      <c r="F394" s="125"/>
      <c r="G394" s="125"/>
      <c r="H394" s="800"/>
    </row>
    <row r="395" spans="1:8" ht="14.1" customHeight="1" x14ac:dyDescent="0.25">
      <c r="A395" s="531"/>
      <c r="B395" s="1083"/>
      <c r="C395" s="1"/>
      <c r="D395" s="146"/>
      <c r="E395" s="125"/>
      <c r="F395" s="125"/>
      <c r="G395" s="125"/>
      <c r="H395" s="800"/>
    </row>
    <row r="396" spans="1:8" ht="14.1" customHeight="1" x14ac:dyDescent="0.25">
      <c r="A396" s="531"/>
      <c r="B396" s="1083" t="s">
        <v>3191</v>
      </c>
      <c r="C396" s="1"/>
      <c r="D396" s="146" t="s">
        <v>3192</v>
      </c>
      <c r="E396" s="125"/>
      <c r="F396" s="125">
        <v>692500</v>
      </c>
      <c r="G396" s="125">
        <v>692500</v>
      </c>
      <c r="H396" s="800"/>
    </row>
    <row r="397" spans="1:8" ht="14.1" customHeight="1" x14ac:dyDescent="0.25">
      <c r="A397" s="531"/>
      <c r="B397" s="1083" t="s">
        <v>16</v>
      </c>
      <c r="C397" s="1"/>
      <c r="D397" s="146" t="s">
        <v>3193</v>
      </c>
      <c r="E397" s="125"/>
      <c r="F397" s="125">
        <v>792500</v>
      </c>
      <c r="G397" s="125">
        <v>792500</v>
      </c>
      <c r="H397" s="800"/>
    </row>
    <row r="398" spans="1:8" ht="14.1" customHeight="1" x14ac:dyDescent="0.25">
      <c r="A398" s="531"/>
      <c r="B398" s="1083"/>
      <c r="C398" s="1"/>
      <c r="D398" s="146" t="s">
        <v>3194</v>
      </c>
      <c r="E398" s="125"/>
      <c r="F398" s="125">
        <v>992500</v>
      </c>
      <c r="G398" s="125">
        <v>992500</v>
      </c>
      <c r="H398" s="800"/>
    </row>
    <row r="399" spans="1:8" ht="14.1" customHeight="1" x14ac:dyDescent="0.25">
      <c r="A399" s="531"/>
      <c r="B399" s="1083"/>
      <c r="C399" s="1"/>
      <c r="D399" s="146" t="s">
        <v>3195</v>
      </c>
      <c r="E399" s="125"/>
      <c r="F399" s="125">
        <v>1092500</v>
      </c>
      <c r="G399" s="125">
        <v>1092500</v>
      </c>
      <c r="H399" s="800"/>
    </row>
    <row r="400" spans="1:8" ht="14.1" customHeight="1" x14ac:dyDescent="0.25">
      <c r="A400" s="426"/>
      <c r="B400" s="1098"/>
      <c r="C400" s="58"/>
      <c r="D400" s="149"/>
      <c r="E400" s="131"/>
      <c r="F400" s="131"/>
      <c r="G400" s="131"/>
      <c r="H400" s="922"/>
    </row>
    <row r="401" spans="1:8" ht="14.1" customHeight="1" x14ac:dyDescent="0.25">
      <c r="A401" s="531"/>
      <c r="B401" s="1083" t="s">
        <v>3196</v>
      </c>
      <c r="C401" s="160" t="s">
        <v>3197</v>
      </c>
      <c r="D401" s="146" t="s">
        <v>65</v>
      </c>
      <c r="E401" s="831">
        <v>1374750</v>
      </c>
      <c r="F401" s="125">
        <v>600000</v>
      </c>
      <c r="G401" s="125">
        <v>600000</v>
      </c>
      <c r="H401" s="767" t="s">
        <v>1275</v>
      </c>
    </row>
    <row r="402" spans="1:8" ht="14.1" customHeight="1" x14ac:dyDescent="0.25">
      <c r="A402" s="531"/>
      <c r="B402" s="1083" t="s">
        <v>66</v>
      </c>
      <c r="C402" s="160" t="s">
        <v>3198</v>
      </c>
      <c r="D402" s="146" t="s">
        <v>14</v>
      </c>
      <c r="E402" s="831">
        <v>1480500</v>
      </c>
      <c r="F402" s="125">
        <v>700000</v>
      </c>
      <c r="G402" s="125">
        <v>700000</v>
      </c>
      <c r="H402" s="768" t="s">
        <v>1301</v>
      </c>
    </row>
    <row r="403" spans="1:8" ht="14.1" customHeight="1" x14ac:dyDescent="0.25">
      <c r="A403" s="531"/>
      <c r="B403" s="1083"/>
      <c r="C403" s="75" t="s">
        <v>3199</v>
      </c>
      <c r="D403" s="146" t="s">
        <v>18</v>
      </c>
      <c r="E403" s="831">
        <v>1586250</v>
      </c>
      <c r="F403" s="125">
        <v>800000</v>
      </c>
      <c r="G403" s="125">
        <v>800000</v>
      </c>
      <c r="H403" s="180" t="s">
        <v>3200</v>
      </c>
    </row>
    <row r="404" spans="1:8" ht="14.1" customHeight="1" x14ac:dyDescent="0.25">
      <c r="A404" s="531"/>
      <c r="B404" s="1083"/>
      <c r="C404" s="75" t="s">
        <v>3201</v>
      </c>
      <c r="D404" s="146" t="s">
        <v>32</v>
      </c>
      <c r="E404" s="831">
        <v>1786000</v>
      </c>
      <c r="F404" s="125">
        <v>980000</v>
      </c>
      <c r="G404" s="125">
        <v>980000</v>
      </c>
      <c r="H404" s="180" t="s">
        <v>3202</v>
      </c>
    </row>
    <row r="405" spans="1:8" ht="14.1" customHeight="1" x14ac:dyDescent="0.25">
      <c r="A405" s="531"/>
      <c r="B405" s="1083"/>
      <c r="C405" s="1"/>
      <c r="D405" s="146"/>
      <c r="E405" s="831"/>
      <c r="F405" s="125"/>
      <c r="G405" s="125"/>
      <c r="H405" s="960" t="s">
        <v>3203</v>
      </c>
    </row>
    <row r="406" spans="1:8" ht="14.1" customHeight="1" x14ac:dyDescent="0.25">
      <c r="A406" s="531"/>
      <c r="B406" s="1083"/>
      <c r="C406" s="1"/>
      <c r="D406" s="146"/>
      <c r="E406" s="831"/>
      <c r="F406" s="125"/>
      <c r="G406" s="125"/>
      <c r="H406" s="180"/>
    </row>
    <row r="407" spans="1:8" ht="14.1" customHeight="1" x14ac:dyDescent="0.25">
      <c r="A407" s="426"/>
      <c r="B407" s="1098"/>
      <c r="C407" s="58"/>
      <c r="D407" s="149"/>
      <c r="E407" s="958"/>
      <c r="F407" s="131"/>
      <c r="G407" s="131"/>
      <c r="H407" s="1116" t="s">
        <v>3204</v>
      </c>
    </row>
    <row r="408" spans="1:8" ht="14.1" customHeight="1" x14ac:dyDescent="0.25">
      <c r="A408" s="531"/>
      <c r="B408" s="1083" t="s">
        <v>3205</v>
      </c>
      <c r="C408" s="418" t="s">
        <v>3206</v>
      </c>
      <c r="D408" s="416" t="s">
        <v>65</v>
      </c>
      <c r="E408" s="831">
        <v>1150000</v>
      </c>
      <c r="F408" s="1115">
        <v>520000</v>
      </c>
      <c r="G408" s="1115">
        <v>520000</v>
      </c>
      <c r="H408" s="531" t="s">
        <v>1197</v>
      </c>
    </row>
    <row r="409" spans="1:8" ht="14.1" customHeight="1" x14ac:dyDescent="0.25">
      <c r="A409" s="531"/>
      <c r="B409" s="1083" t="s">
        <v>66</v>
      </c>
      <c r="C409" s="418" t="s">
        <v>3207</v>
      </c>
      <c r="D409" s="416" t="s">
        <v>14</v>
      </c>
      <c r="E409" s="831">
        <v>1288888</v>
      </c>
      <c r="F409" s="1115">
        <v>620000</v>
      </c>
      <c r="G409" s="1115">
        <v>620000</v>
      </c>
      <c r="H409" s="531" t="s">
        <v>1200</v>
      </c>
    </row>
    <row r="410" spans="1:8" ht="14.1" customHeight="1" x14ac:dyDescent="0.25">
      <c r="A410" s="531"/>
      <c r="B410" s="1083"/>
      <c r="C410" s="1" t="s">
        <v>3208</v>
      </c>
      <c r="D410" s="416" t="s">
        <v>3209</v>
      </c>
      <c r="E410" s="831">
        <v>1380000</v>
      </c>
      <c r="F410" s="1115">
        <v>720000</v>
      </c>
      <c r="G410" s="1115">
        <v>720000</v>
      </c>
      <c r="H410" s="531" t="s">
        <v>1202</v>
      </c>
    </row>
    <row r="411" spans="1:8" ht="14.1" customHeight="1" x14ac:dyDescent="0.25">
      <c r="A411" s="531"/>
      <c r="B411" s="1083"/>
      <c r="C411" s="75" t="s">
        <v>3210</v>
      </c>
      <c r="D411" s="560" t="s">
        <v>149</v>
      </c>
      <c r="E411" s="831">
        <v>2208000</v>
      </c>
      <c r="F411" s="1115">
        <v>938000</v>
      </c>
      <c r="G411" s="1115">
        <v>938000</v>
      </c>
      <c r="H411" s="531" t="s">
        <v>1204</v>
      </c>
    </row>
    <row r="412" spans="1:8" ht="14.1" customHeight="1" x14ac:dyDescent="0.25">
      <c r="A412" s="531"/>
      <c r="B412" s="1083"/>
      <c r="C412" s="418"/>
      <c r="D412" s="416" t="s">
        <v>600</v>
      </c>
      <c r="E412" s="831">
        <v>2645000</v>
      </c>
      <c r="F412" s="860">
        <v>1328000</v>
      </c>
      <c r="G412" s="860">
        <v>1328000</v>
      </c>
      <c r="H412" s="531" t="s">
        <v>1385</v>
      </c>
    </row>
    <row r="413" spans="1:8" ht="14.1" customHeight="1" x14ac:dyDescent="0.25">
      <c r="A413" s="531"/>
      <c r="B413" s="1083"/>
      <c r="C413" s="418"/>
      <c r="D413" s="416"/>
      <c r="E413" s="831"/>
      <c r="F413" s="125"/>
      <c r="G413" s="125"/>
      <c r="H413" s="531" t="s">
        <v>3211</v>
      </c>
    </row>
    <row r="414" spans="1:8" ht="14.1" customHeight="1" x14ac:dyDescent="0.25">
      <c r="A414" s="531"/>
      <c r="B414" s="1083"/>
      <c r="C414" s="418"/>
      <c r="D414" s="416"/>
      <c r="E414" s="831"/>
      <c r="F414" s="125"/>
      <c r="G414" s="125"/>
      <c r="H414" s="556" t="s">
        <v>1625</v>
      </c>
    </row>
    <row r="415" spans="1:8" ht="14.1" customHeight="1" x14ac:dyDescent="0.25">
      <c r="A415" s="531"/>
      <c r="B415" s="1083"/>
      <c r="C415" s="418"/>
      <c r="D415" s="416"/>
      <c r="E415" s="831"/>
      <c r="F415" s="125"/>
      <c r="G415" s="125"/>
      <c r="H415" s="531" t="s">
        <v>1627</v>
      </c>
    </row>
    <row r="416" spans="1:8" ht="14.1" customHeight="1" x14ac:dyDescent="0.25">
      <c r="A416" s="531"/>
      <c r="B416" s="1083"/>
      <c r="C416" s="418"/>
      <c r="D416" s="416"/>
      <c r="E416" s="831"/>
      <c r="F416" s="125"/>
      <c r="G416" s="125"/>
      <c r="H416" s="953" t="s">
        <v>3212</v>
      </c>
    </row>
    <row r="417" spans="1:8" ht="14.1" customHeight="1" x14ac:dyDescent="0.25">
      <c r="A417" s="531"/>
      <c r="B417" s="1083"/>
      <c r="C417" s="418"/>
      <c r="D417" s="416"/>
      <c r="E417" s="831"/>
      <c r="F417" s="125"/>
      <c r="G417" s="125"/>
      <c r="H417" s="803" t="s">
        <v>199</v>
      </c>
    </row>
    <row r="418" spans="1:8" ht="14.1" customHeight="1" x14ac:dyDescent="0.25">
      <c r="A418" s="426"/>
      <c r="B418" s="1098"/>
      <c r="C418" s="58"/>
      <c r="D418" s="149"/>
      <c r="E418" s="958"/>
      <c r="F418" s="131"/>
      <c r="G418" s="131"/>
      <c r="H418" s="823" t="s">
        <v>1272</v>
      </c>
    </row>
    <row r="419" spans="1:8" s="762" customFormat="1" ht="14.1" customHeight="1" x14ac:dyDescent="0.25">
      <c r="A419" s="531"/>
      <c r="B419" s="1083" t="s">
        <v>3213</v>
      </c>
      <c r="C419" s="180" t="s">
        <v>3214</v>
      </c>
      <c r="D419" s="219" t="s">
        <v>205</v>
      </c>
      <c r="E419" s="1065">
        <v>1150000</v>
      </c>
      <c r="F419" s="917">
        <v>488000</v>
      </c>
      <c r="G419" s="917">
        <v>488000</v>
      </c>
      <c r="H419" s="960" t="s">
        <v>1197</v>
      </c>
    </row>
    <row r="420" spans="1:8" s="762" customFormat="1" ht="14.1" customHeight="1" x14ac:dyDescent="0.25">
      <c r="A420" s="531"/>
      <c r="B420" s="1083" t="s">
        <v>66</v>
      </c>
      <c r="C420" s="875" t="s">
        <v>3215</v>
      </c>
      <c r="D420" s="146" t="s">
        <v>18</v>
      </c>
      <c r="E420" s="1065">
        <v>1403000</v>
      </c>
      <c r="F420" s="917">
        <v>638000</v>
      </c>
      <c r="G420" s="917">
        <v>638000</v>
      </c>
      <c r="H420" s="1016" t="s">
        <v>1200</v>
      </c>
    </row>
    <row r="421" spans="1:8" s="762" customFormat="1" ht="14.1" customHeight="1" x14ac:dyDescent="0.25">
      <c r="A421" s="531"/>
      <c r="B421" s="1083"/>
      <c r="C421" s="75" t="s">
        <v>3216</v>
      </c>
      <c r="D421" s="219" t="s">
        <v>32</v>
      </c>
      <c r="E421" s="1065">
        <v>2104500</v>
      </c>
      <c r="F421" s="917">
        <v>938000</v>
      </c>
      <c r="G421" s="917">
        <v>938000</v>
      </c>
      <c r="H421" s="531" t="s">
        <v>1202</v>
      </c>
    </row>
    <row r="422" spans="1:8" s="762" customFormat="1" ht="14.1" customHeight="1" x14ac:dyDescent="0.25">
      <c r="A422" s="531"/>
      <c r="B422" s="1083"/>
      <c r="C422" s="75" t="s">
        <v>3217</v>
      </c>
      <c r="D422" s="219" t="s">
        <v>24</v>
      </c>
      <c r="E422" s="1065">
        <v>4393000</v>
      </c>
      <c r="F422" s="917">
        <v>1188000</v>
      </c>
      <c r="G422" s="917">
        <v>1188000</v>
      </c>
      <c r="H422" s="531" t="s">
        <v>1204</v>
      </c>
    </row>
    <row r="423" spans="1:8" s="762" customFormat="1" ht="14.1" customHeight="1" x14ac:dyDescent="0.25">
      <c r="A423" s="531"/>
      <c r="B423" s="1083"/>
      <c r="C423" s="75"/>
      <c r="D423" s="219"/>
      <c r="E423" s="831"/>
      <c r="F423" s="125"/>
      <c r="G423" s="125"/>
      <c r="H423" s="531" t="s">
        <v>1385</v>
      </c>
    </row>
    <row r="424" spans="1:8" s="762" customFormat="1" ht="14.1" customHeight="1" x14ac:dyDescent="0.25">
      <c r="A424" s="531"/>
      <c r="B424" s="1083"/>
      <c r="C424" s="783"/>
      <c r="D424" s="1055"/>
      <c r="E424" s="831"/>
      <c r="F424" s="125"/>
      <c r="G424" s="125"/>
      <c r="H424" s="531" t="s">
        <v>3218</v>
      </c>
    </row>
    <row r="425" spans="1:8" s="762" customFormat="1" ht="14.1" customHeight="1" x14ac:dyDescent="0.25">
      <c r="A425" s="531"/>
      <c r="B425" s="1083"/>
      <c r="C425" s="784"/>
      <c r="D425" s="531"/>
      <c r="E425" s="531"/>
      <c r="F425" s="531"/>
      <c r="G425" s="531"/>
      <c r="H425" s="531" t="s">
        <v>3219</v>
      </c>
    </row>
    <row r="426" spans="1:8" s="762" customFormat="1" ht="14.1" customHeight="1" x14ac:dyDescent="0.25">
      <c r="A426" s="531"/>
      <c r="B426" s="1083"/>
      <c r="C426" s="180"/>
      <c r="D426" s="531"/>
      <c r="E426" s="531"/>
      <c r="F426" s="531"/>
      <c r="G426" s="531"/>
      <c r="H426" s="953" t="s">
        <v>3220</v>
      </c>
    </row>
    <row r="427" spans="1:8" s="762" customFormat="1" ht="14.1" customHeight="1" x14ac:dyDescent="0.25">
      <c r="A427" s="426"/>
      <c r="B427" s="1098"/>
      <c r="C427" s="751"/>
      <c r="D427" s="426"/>
      <c r="E427" s="426"/>
      <c r="F427" s="426"/>
      <c r="G427" s="426"/>
      <c r="H427" s="1009" t="s">
        <v>199</v>
      </c>
    </row>
    <row r="428" spans="1:8" ht="14.1" customHeight="1" x14ac:dyDescent="0.25">
      <c r="A428" s="531"/>
      <c r="B428" s="1083" t="s">
        <v>3221</v>
      </c>
      <c r="C428" s="418" t="s">
        <v>3222</v>
      </c>
      <c r="D428" s="1117" t="s">
        <v>205</v>
      </c>
      <c r="E428" s="1065">
        <v>1660000</v>
      </c>
      <c r="F428" s="865">
        <v>690000</v>
      </c>
      <c r="G428" s="865">
        <v>690000</v>
      </c>
      <c r="H428" s="531" t="s">
        <v>3223</v>
      </c>
    </row>
    <row r="429" spans="1:8" ht="14.1" customHeight="1" x14ac:dyDescent="0.25">
      <c r="A429" s="531"/>
      <c r="B429" s="1083" t="s">
        <v>66</v>
      </c>
      <c r="C429" s="418" t="s">
        <v>3224</v>
      </c>
      <c r="D429" s="1117" t="s">
        <v>225</v>
      </c>
      <c r="E429" s="1065">
        <v>2100000</v>
      </c>
      <c r="F429" s="865">
        <v>790000</v>
      </c>
      <c r="G429" s="865">
        <v>790000</v>
      </c>
      <c r="H429" s="531" t="s">
        <v>3225</v>
      </c>
    </row>
    <row r="430" spans="1:8" ht="14.1" customHeight="1" x14ac:dyDescent="0.25">
      <c r="A430" s="531"/>
      <c r="B430" s="1083"/>
      <c r="C430" s="75" t="s">
        <v>3226</v>
      </c>
      <c r="D430" s="1117" t="s">
        <v>3227</v>
      </c>
      <c r="E430" s="1065">
        <v>2470000</v>
      </c>
      <c r="F430" s="865">
        <v>1190000</v>
      </c>
      <c r="G430" s="865">
        <v>1190000</v>
      </c>
      <c r="H430" s="531" t="s">
        <v>3228</v>
      </c>
    </row>
    <row r="431" spans="1:8" ht="14.1" customHeight="1" x14ac:dyDescent="0.25">
      <c r="A431" s="531"/>
      <c r="B431" s="1083"/>
      <c r="C431" s="75" t="s">
        <v>3229</v>
      </c>
      <c r="D431" s="416" t="s">
        <v>3230</v>
      </c>
      <c r="E431" s="831">
        <v>2820000</v>
      </c>
      <c r="F431" s="860">
        <v>1400000</v>
      </c>
      <c r="G431" s="860">
        <v>1400000</v>
      </c>
      <c r="H431" s="531" t="s">
        <v>3231</v>
      </c>
    </row>
    <row r="432" spans="1:8" ht="14.1" customHeight="1" x14ac:dyDescent="0.25">
      <c r="A432" s="531"/>
      <c r="B432" s="1083"/>
      <c r="C432" s="180"/>
      <c r="D432" s="418"/>
      <c r="E432" s="831"/>
      <c r="F432" s="125"/>
      <c r="G432" s="125"/>
      <c r="H432" s="531" t="s">
        <v>3232</v>
      </c>
    </row>
    <row r="433" spans="1:10" ht="14.1" customHeight="1" x14ac:dyDescent="0.25">
      <c r="A433" s="531"/>
      <c r="B433" s="1083"/>
      <c r="C433" s="783" t="s">
        <v>194</v>
      </c>
      <c r="D433" s="418"/>
      <c r="E433" s="831"/>
      <c r="F433" s="125"/>
      <c r="G433" s="125"/>
      <c r="H433" s="531" t="s">
        <v>3233</v>
      </c>
    </row>
    <row r="434" spans="1:10" ht="14.1" customHeight="1" x14ac:dyDescent="0.25">
      <c r="A434" s="531"/>
      <c r="B434" s="1083"/>
      <c r="C434" s="784" t="s">
        <v>195</v>
      </c>
      <c r="D434" s="418"/>
      <c r="E434" s="831"/>
      <c r="F434" s="125"/>
      <c r="G434" s="125"/>
      <c r="H434" s="531" t="s">
        <v>3234</v>
      </c>
    </row>
    <row r="435" spans="1:10" ht="14.1" customHeight="1" x14ac:dyDescent="0.25">
      <c r="A435" s="531"/>
      <c r="B435" s="1083"/>
      <c r="C435" s="180" t="s">
        <v>196</v>
      </c>
      <c r="D435" s="418"/>
      <c r="E435" s="831"/>
      <c r="F435" s="125"/>
      <c r="G435" s="125"/>
      <c r="H435" s="531" t="s">
        <v>3235</v>
      </c>
    </row>
    <row r="436" spans="1:10" ht="14.1" customHeight="1" x14ac:dyDescent="0.25">
      <c r="A436" s="531"/>
      <c r="B436" s="1083"/>
      <c r="C436" s="83" t="s">
        <v>197</v>
      </c>
      <c r="D436" s="418"/>
      <c r="E436" s="831"/>
      <c r="F436" s="125"/>
      <c r="G436" s="125"/>
      <c r="H436" s="531" t="s">
        <v>3236</v>
      </c>
    </row>
    <row r="437" spans="1:10" ht="14.1" customHeight="1" x14ac:dyDescent="0.25">
      <c r="A437" s="531"/>
      <c r="B437" s="1083"/>
      <c r="C437" s="418"/>
      <c r="D437" s="418"/>
      <c r="E437" s="831"/>
      <c r="F437" s="125"/>
      <c r="G437" s="125"/>
      <c r="H437" s="531" t="s">
        <v>3237</v>
      </c>
    </row>
    <row r="438" spans="1:10" ht="14.1" customHeight="1" x14ac:dyDescent="0.25">
      <c r="A438" s="426"/>
      <c r="B438" s="1098"/>
      <c r="C438" s="424"/>
      <c r="D438" s="424"/>
      <c r="E438" s="958"/>
      <c r="F438" s="131"/>
      <c r="G438" s="131"/>
      <c r="H438" s="131"/>
      <c r="I438" s="125"/>
      <c r="J438" s="953" t="s">
        <v>3238</v>
      </c>
    </row>
    <row r="439" spans="1:10" ht="14.1" customHeight="1" x14ac:dyDescent="0.25">
      <c r="A439" s="531"/>
      <c r="B439" s="1083" t="s">
        <v>3239</v>
      </c>
      <c r="C439" s="160" t="s">
        <v>3240</v>
      </c>
      <c r="D439" s="416" t="s">
        <v>14</v>
      </c>
      <c r="E439" s="831">
        <v>1198000</v>
      </c>
      <c r="F439" s="125">
        <v>480000</v>
      </c>
      <c r="G439" s="125">
        <v>480000</v>
      </c>
      <c r="H439" s="556" t="s">
        <v>732</v>
      </c>
    </row>
    <row r="440" spans="1:10" ht="14.1" customHeight="1" x14ac:dyDescent="0.25">
      <c r="A440" s="531"/>
      <c r="B440" s="1083" t="s">
        <v>66</v>
      </c>
      <c r="C440" s="1"/>
      <c r="D440" s="416" t="s">
        <v>18</v>
      </c>
      <c r="E440" s="831">
        <v>1561000</v>
      </c>
      <c r="F440" s="125">
        <v>700000</v>
      </c>
      <c r="G440" s="125">
        <v>700000</v>
      </c>
      <c r="H440" s="556" t="s">
        <v>736</v>
      </c>
    </row>
    <row r="441" spans="1:10" ht="14.1" customHeight="1" x14ac:dyDescent="0.25">
      <c r="A441" s="531"/>
      <c r="B441" s="1083"/>
      <c r="C441" s="1"/>
      <c r="D441" s="416" t="s">
        <v>149</v>
      </c>
      <c r="E441" s="831">
        <v>1924000</v>
      </c>
      <c r="F441" s="125">
        <v>900000</v>
      </c>
      <c r="G441" s="125">
        <v>900000</v>
      </c>
      <c r="H441" s="556" t="s">
        <v>738</v>
      </c>
    </row>
    <row r="442" spans="1:10" ht="14.1" customHeight="1" x14ac:dyDescent="0.25">
      <c r="A442" s="531"/>
      <c r="B442" s="1083"/>
      <c r="C442" s="1"/>
      <c r="D442" s="416" t="s">
        <v>74</v>
      </c>
      <c r="E442" s="831">
        <v>2287000</v>
      </c>
      <c r="F442" s="125">
        <v>1200000</v>
      </c>
      <c r="G442" s="125">
        <v>1200000</v>
      </c>
      <c r="H442" s="556" t="s">
        <v>1486</v>
      </c>
    </row>
    <row r="443" spans="1:10" ht="14.1" customHeight="1" x14ac:dyDescent="0.25">
      <c r="A443" s="531"/>
      <c r="B443" s="1083"/>
      <c r="C443" s="1"/>
      <c r="D443" s="416"/>
      <c r="E443" s="831"/>
      <c r="F443" s="125"/>
      <c r="G443" s="125"/>
      <c r="H443" s="556" t="s">
        <v>1487</v>
      </c>
    </row>
    <row r="444" spans="1:10" ht="14.1" customHeight="1" x14ac:dyDescent="0.25">
      <c r="A444" s="531"/>
      <c r="B444" s="1083"/>
      <c r="C444" s="1"/>
      <c r="D444" s="416"/>
      <c r="E444" s="831"/>
      <c r="F444" s="125"/>
      <c r="G444" s="125"/>
      <c r="H444" s="730" t="s">
        <v>1488</v>
      </c>
    </row>
    <row r="445" spans="1:10" ht="14.1" customHeight="1" x14ac:dyDescent="0.25">
      <c r="A445" s="531"/>
      <c r="B445" s="1083"/>
      <c r="C445" s="1"/>
      <c r="D445" s="416"/>
      <c r="E445" s="831"/>
      <c r="F445" s="125"/>
      <c r="G445" s="125"/>
      <c r="H445" s="800" t="s">
        <v>1489</v>
      </c>
    </row>
    <row r="446" spans="1:10" ht="14.1" customHeight="1" x14ac:dyDescent="0.25">
      <c r="A446" s="426"/>
      <c r="B446" s="1098"/>
      <c r="C446" s="424"/>
      <c r="D446" s="424"/>
      <c r="E446" s="958"/>
      <c r="F446" s="131"/>
      <c r="G446" s="131"/>
      <c r="H446" s="1009" t="s">
        <v>199</v>
      </c>
    </row>
    <row r="447" spans="1:10" ht="14.1" customHeight="1" x14ac:dyDescent="0.25">
      <c r="A447" s="531"/>
      <c r="B447" s="1083" t="s">
        <v>3241</v>
      </c>
      <c r="C447" s="160" t="s">
        <v>3242</v>
      </c>
      <c r="D447" s="416" t="s">
        <v>14</v>
      </c>
      <c r="E447" s="831">
        <v>1100000</v>
      </c>
      <c r="F447" s="125">
        <v>450000</v>
      </c>
      <c r="G447" s="125">
        <v>450000</v>
      </c>
      <c r="H447" s="556" t="s">
        <v>1663</v>
      </c>
    </row>
    <row r="448" spans="1:10" ht="14.1" customHeight="1" x14ac:dyDescent="0.25">
      <c r="A448" s="531"/>
      <c r="B448" s="1083" t="s">
        <v>66</v>
      </c>
      <c r="C448" s="160" t="s">
        <v>3243</v>
      </c>
      <c r="D448" s="416" t="s">
        <v>18</v>
      </c>
      <c r="E448" s="831">
        <v>1100000</v>
      </c>
      <c r="F448" s="125">
        <v>450000</v>
      </c>
      <c r="G448" s="125">
        <v>450000</v>
      </c>
      <c r="H448" s="556" t="s">
        <v>736</v>
      </c>
    </row>
    <row r="449" spans="1:10" ht="14.1" customHeight="1" x14ac:dyDescent="0.25">
      <c r="A449" s="531"/>
      <c r="B449" s="1083"/>
      <c r="C449" s="160" t="s">
        <v>3244</v>
      </c>
      <c r="D449" s="416" t="s">
        <v>407</v>
      </c>
      <c r="E449" s="831">
        <v>1200000</v>
      </c>
      <c r="F449" s="125">
        <v>550000</v>
      </c>
      <c r="G449" s="125">
        <v>550000</v>
      </c>
      <c r="H449" s="556" t="s">
        <v>738</v>
      </c>
    </row>
    <row r="450" spans="1:10" ht="14.1" customHeight="1" x14ac:dyDescent="0.25">
      <c r="A450" s="531"/>
      <c r="B450" s="1083"/>
      <c r="C450" s="1"/>
      <c r="D450" s="416" t="s">
        <v>149</v>
      </c>
      <c r="E450" s="831">
        <v>2000000</v>
      </c>
      <c r="F450" s="125">
        <v>900000</v>
      </c>
      <c r="G450" s="125">
        <v>900000</v>
      </c>
      <c r="H450" s="556" t="s">
        <v>1638</v>
      </c>
    </row>
    <row r="451" spans="1:10" ht="14.1" customHeight="1" x14ac:dyDescent="0.25">
      <c r="A451" s="531"/>
      <c r="B451" s="1083"/>
      <c r="C451" s="160" t="s">
        <v>3245</v>
      </c>
      <c r="D451" s="416"/>
      <c r="E451" s="831"/>
      <c r="F451" s="125"/>
      <c r="G451" s="125"/>
      <c r="H451" s="556" t="s">
        <v>1639</v>
      </c>
    </row>
    <row r="452" spans="1:10" ht="14.1" customHeight="1" x14ac:dyDescent="0.25">
      <c r="A452" s="531"/>
      <c r="B452" s="1083"/>
      <c r="C452" s="1"/>
      <c r="D452" s="416"/>
      <c r="E452" s="831"/>
      <c r="F452" s="125"/>
      <c r="G452" s="125"/>
      <c r="H452" s="730" t="s">
        <v>1668</v>
      </c>
    </row>
    <row r="453" spans="1:10" ht="14.1" customHeight="1" x14ac:dyDescent="0.25">
      <c r="A453" s="531"/>
      <c r="B453" s="1083"/>
      <c r="C453" s="1"/>
      <c r="D453" s="416"/>
      <c r="E453" s="831"/>
      <c r="F453" s="125"/>
      <c r="G453" s="125"/>
      <c r="H453" s="421" t="s">
        <v>1669</v>
      </c>
    </row>
    <row r="454" spans="1:10" ht="14.1" customHeight="1" x14ac:dyDescent="0.2">
      <c r="A454" s="611"/>
      <c r="B454" s="753" t="s">
        <v>3246</v>
      </c>
      <c r="C454" s="1118"/>
      <c r="D454" s="1118"/>
      <c r="E454" s="1119"/>
      <c r="F454" s="1120"/>
      <c r="G454" s="1120"/>
      <c r="H454" s="1120"/>
      <c r="I454" s="1120"/>
      <c r="J454" s="611"/>
    </row>
    <row r="455" spans="1:10" ht="14.1" customHeight="1" x14ac:dyDescent="0.25">
      <c r="A455" s="432"/>
      <c r="B455" s="1089"/>
      <c r="C455" s="263"/>
      <c r="D455" s="263"/>
      <c r="E455" s="959"/>
      <c r="F455" s="957"/>
      <c r="G455" s="957"/>
      <c r="H455" s="432"/>
    </row>
    <row r="456" spans="1:10" ht="14.1" customHeight="1" x14ac:dyDescent="0.25">
      <c r="A456" s="531"/>
      <c r="B456" s="1083" t="s">
        <v>3247</v>
      </c>
      <c r="C456" s="180" t="s">
        <v>3248</v>
      </c>
      <c r="D456" s="907" t="s">
        <v>3249</v>
      </c>
      <c r="E456" s="180"/>
      <c r="F456" s="125"/>
      <c r="G456" s="125"/>
      <c r="H456" s="531" t="s">
        <v>1197</v>
      </c>
    </row>
    <row r="457" spans="1:10" ht="14.1" customHeight="1" x14ac:dyDescent="0.25">
      <c r="A457" s="531"/>
      <c r="B457" s="1083" t="s">
        <v>325</v>
      </c>
      <c r="C457" s="180" t="s">
        <v>3250</v>
      </c>
      <c r="D457" s="1121" t="s">
        <v>3251</v>
      </c>
      <c r="E457" s="180"/>
      <c r="F457" s="125"/>
      <c r="G457" s="125"/>
      <c r="H457" s="531" t="s">
        <v>1200</v>
      </c>
    </row>
    <row r="458" spans="1:10" ht="14.1" customHeight="1" x14ac:dyDescent="0.25">
      <c r="A458" s="531"/>
      <c r="B458" s="1083"/>
      <c r="C458" s="75" t="s">
        <v>3252</v>
      </c>
      <c r="D458" s="146" t="s">
        <v>3253</v>
      </c>
      <c r="E458" s="831">
        <v>818000</v>
      </c>
      <c r="F458" s="125">
        <v>420000</v>
      </c>
      <c r="G458" s="125"/>
      <c r="H458" s="531" t="s">
        <v>1202</v>
      </c>
    </row>
    <row r="459" spans="1:10" ht="14.1" customHeight="1" x14ac:dyDescent="0.25">
      <c r="A459" s="531"/>
      <c r="B459" s="1083"/>
      <c r="C459" s="75" t="s">
        <v>1685</v>
      </c>
      <c r="D459" s="416" t="s">
        <v>14</v>
      </c>
      <c r="E459" s="831">
        <v>924000</v>
      </c>
      <c r="F459" s="125">
        <v>500000</v>
      </c>
      <c r="G459" s="125"/>
      <c r="H459" s="531" t="s">
        <v>1204</v>
      </c>
    </row>
    <row r="460" spans="1:10" ht="14.1" customHeight="1" x14ac:dyDescent="0.25">
      <c r="A460" s="531"/>
      <c r="B460" s="1083"/>
      <c r="C460" s="180"/>
      <c r="D460" s="180"/>
      <c r="E460" s="831"/>
      <c r="F460" s="125"/>
      <c r="G460" s="125"/>
      <c r="H460" s="531" t="s">
        <v>1385</v>
      </c>
    </row>
    <row r="461" spans="1:10" ht="14.1" customHeight="1" x14ac:dyDescent="0.25">
      <c r="A461" s="531"/>
      <c r="B461" s="1083"/>
      <c r="C461" s="783" t="s">
        <v>194</v>
      </c>
      <c r="D461" s="907" t="s">
        <v>3249</v>
      </c>
      <c r="E461" s="831"/>
      <c r="F461" s="125"/>
      <c r="G461" s="125"/>
      <c r="H461" s="531" t="s">
        <v>3254</v>
      </c>
    </row>
    <row r="462" spans="1:10" ht="14.1" customHeight="1" x14ac:dyDescent="0.25">
      <c r="A462" s="531"/>
      <c r="B462" s="1083"/>
      <c r="C462" s="784" t="s">
        <v>195</v>
      </c>
      <c r="D462" s="1121" t="s">
        <v>3023</v>
      </c>
      <c r="E462" s="831"/>
      <c r="F462" s="125"/>
      <c r="G462" s="125"/>
      <c r="H462" s="531" t="s">
        <v>3255</v>
      </c>
    </row>
    <row r="463" spans="1:10" ht="14.1" customHeight="1" x14ac:dyDescent="0.25">
      <c r="A463" s="531"/>
      <c r="B463" s="1083"/>
      <c r="C463" s="180" t="s">
        <v>196</v>
      </c>
      <c r="D463" s="146" t="s">
        <v>3253</v>
      </c>
      <c r="E463" s="831">
        <v>818000</v>
      </c>
      <c r="F463" s="125">
        <v>408000</v>
      </c>
      <c r="G463" s="125"/>
      <c r="H463" s="730" t="s">
        <v>3256</v>
      </c>
    </row>
    <row r="464" spans="1:10" ht="14.1" customHeight="1" x14ac:dyDescent="0.25">
      <c r="A464" s="531"/>
      <c r="B464" s="1083"/>
      <c r="C464" s="83" t="s">
        <v>197</v>
      </c>
      <c r="D464" s="416" t="s">
        <v>14</v>
      </c>
      <c r="E464" s="831">
        <v>924000</v>
      </c>
      <c r="F464" s="125">
        <v>488000</v>
      </c>
      <c r="G464" s="125"/>
      <c r="H464" s="735" t="s">
        <v>182</v>
      </c>
    </row>
    <row r="465" spans="1:8" ht="14.1" customHeight="1" x14ac:dyDescent="0.25">
      <c r="A465" s="426"/>
      <c r="B465" s="1098"/>
      <c r="C465" s="155"/>
      <c r="D465" s="155"/>
      <c r="E465" s="958"/>
      <c r="F465" s="131"/>
      <c r="G465" s="131"/>
      <c r="H465" s="426"/>
    </row>
    <row r="466" spans="1:8" ht="14.1" customHeight="1" x14ac:dyDescent="0.25">
      <c r="A466" s="432"/>
      <c r="B466" s="1089"/>
      <c r="C466" s="263"/>
      <c r="D466" s="263"/>
      <c r="E466" s="959"/>
      <c r="F466" s="957"/>
      <c r="G466" s="957"/>
      <c r="H466" s="432"/>
    </row>
    <row r="467" spans="1:8" ht="14.1" customHeight="1" x14ac:dyDescent="0.25">
      <c r="A467" s="531"/>
      <c r="B467" s="1083" t="s">
        <v>3257</v>
      </c>
      <c r="C467" s="180" t="s">
        <v>3258</v>
      </c>
      <c r="D467" s="146" t="s">
        <v>3253</v>
      </c>
      <c r="E467" s="859">
        <v>1035000</v>
      </c>
      <c r="F467" s="860">
        <v>448000</v>
      </c>
      <c r="G467" s="860">
        <v>448000</v>
      </c>
      <c r="H467" s="531" t="s">
        <v>1197</v>
      </c>
    </row>
    <row r="468" spans="1:8" ht="14.1" customHeight="1" x14ac:dyDescent="0.25">
      <c r="A468" s="531"/>
      <c r="B468" s="1083" t="s">
        <v>325</v>
      </c>
      <c r="C468" s="180" t="s">
        <v>3123</v>
      </c>
      <c r="D468" s="416" t="s">
        <v>14</v>
      </c>
      <c r="E468" s="859">
        <v>1150000</v>
      </c>
      <c r="F468" s="860">
        <v>508000</v>
      </c>
      <c r="G468" s="860">
        <v>508000</v>
      </c>
      <c r="H468" s="531" t="s">
        <v>1200</v>
      </c>
    </row>
    <row r="469" spans="1:8" ht="14.1" customHeight="1" x14ac:dyDescent="0.25">
      <c r="A469" s="531"/>
      <c r="B469" s="1083"/>
      <c r="C469" s="180" t="s">
        <v>3259</v>
      </c>
      <c r="D469" s="146"/>
      <c r="E469" s="859"/>
      <c r="F469" s="125"/>
      <c r="G469" s="125"/>
      <c r="H469" s="531" t="s">
        <v>1202</v>
      </c>
    </row>
    <row r="470" spans="1:8" ht="14.1" customHeight="1" x14ac:dyDescent="0.25">
      <c r="A470" s="531"/>
      <c r="B470" s="1083"/>
      <c r="C470" s="75" t="s">
        <v>3260</v>
      </c>
      <c r="D470" s="146"/>
      <c r="E470" s="859"/>
      <c r="F470" s="125"/>
      <c r="G470" s="125"/>
      <c r="H470" s="531" t="s">
        <v>1204</v>
      </c>
    </row>
    <row r="471" spans="1:8" ht="14.1" customHeight="1" x14ac:dyDescent="0.25">
      <c r="A471" s="531"/>
      <c r="B471" s="1083"/>
      <c r="C471" s="75" t="s">
        <v>1685</v>
      </c>
      <c r="D471" s="146"/>
      <c r="E471" s="859"/>
      <c r="F471" s="125"/>
      <c r="G471" s="125"/>
      <c r="H471" s="531" t="s">
        <v>1385</v>
      </c>
    </row>
    <row r="472" spans="1:8" ht="14.1" customHeight="1" x14ac:dyDescent="0.25">
      <c r="A472" s="531"/>
      <c r="B472" s="1083"/>
      <c r="C472" s="180"/>
      <c r="D472" s="180"/>
      <c r="E472" s="831"/>
      <c r="F472" s="125"/>
      <c r="G472" s="125"/>
      <c r="H472" s="531" t="s">
        <v>3254</v>
      </c>
    </row>
    <row r="473" spans="1:8" ht="14.1" customHeight="1" x14ac:dyDescent="0.25">
      <c r="A473" s="531"/>
      <c r="B473" s="1083"/>
      <c r="C473" s="180"/>
      <c r="D473" s="180"/>
      <c r="E473" s="831"/>
      <c r="F473" s="125"/>
      <c r="G473" s="125"/>
      <c r="H473" s="531" t="s">
        <v>3255</v>
      </c>
    </row>
    <row r="474" spans="1:8" ht="14.1" customHeight="1" x14ac:dyDescent="0.25">
      <c r="A474" s="531"/>
      <c r="B474" s="1083"/>
      <c r="C474" s="180"/>
      <c r="D474" s="180"/>
      <c r="E474" s="831"/>
      <c r="F474" s="125"/>
      <c r="G474" s="125"/>
      <c r="H474" s="730" t="s">
        <v>3261</v>
      </c>
    </row>
    <row r="475" spans="1:8" ht="14.1" customHeight="1" x14ac:dyDescent="0.25">
      <c r="A475" s="531"/>
      <c r="B475" s="1083"/>
      <c r="C475" s="180"/>
      <c r="D475" s="180"/>
      <c r="E475" s="831"/>
      <c r="F475" s="125"/>
      <c r="G475" s="125"/>
      <c r="H475" s="735" t="s">
        <v>182</v>
      </c>
    </row>
    <row r="476" spans="1:8" ht="14.1" customHeight="1" x14ac:dyDescent="0.25">
      <c r="A476" s="426"/>
      <c r="B476" s="1098"/>
      <c r="C476" s="155"/>
      <c r="D476" s="155"/>
      <c r="E476" s="958"/>
      <c r="F476" s="131"/>
      <c r="G476" s="131"/>
      <c r="H476" s="426"/>
    </row>
    <row r="477" spans="1:8" ht="14.1" customHeight="1" x14ac:dyDescent="0.25">
      <c r="A477" s="432"/>
      <c r="B477" s="1089"/>
      <c r="C477" s="263"/>
      <c r="D477" s="263"/>
      <c r="E477" s="959"/>
      <c r="F477" s="957"/>
      <c r="G477" s="957"/>
      <c r="H477" s="432"/>
    </row>
    <row r="478" spans="1:8" ht="14.1" customHeight="1" x14ac:dyDescent="0.25">
      <c r="A478" s="531"/>
      <c r="B478" s="1083" t="s">
        <v>3262</v>
      </c>
      <c r="C478" s="180" t="s">
        <v>3263</v>
      </c>
      <c r="D478" s="879" t="s">
        <v>3264</v>
      </c>
      <c r="E478" s="180"/>
      <c r="F478" s="125"/>
      <c r="G478" s="125"/>
      <c r="H478" s="556" t="s">
        <v>1197</v>
      </c>
    </row>
    <row r="479" spans="1:8" ht="14.1" customHeight="1" x14ac:dyDescent="0.25">
      <c r="A479" s="531"/>
      <c r="B479" s="1083" t="s">
        <v>325</v>
      </c>
      <c r="C479" s="180" t="s">
        <v>3265</v>
      </c>
      <c r="D479" s="146" t="s">
        <v>3253</v>
      </c>
      <c r="E479" s="859">
        <v>1035000</v>
      </c>
      <c r="F479" s="125">
        <v>418000</v>
      </c>
      <c r="G479" s="125">
        <v>418000</v>
      </c>
      <c r="H479" s="556" t="s">
        <v>1200</v>
      </c>
    </row>
    <row r="480" spans="1:8" ht="14.1" customHeight="1" x14ac:dyDescent="0.25">
      <c r="A480" s="531"/>
      <c r="B480" s="1083"/>
      <c r="C480" s="75" t="s">
        <v>3266</v>
      </c>
      <c r="D480" s="416" t="s">
        <v>14</v>
      </c>
      <c r="E480" s="859">
        <v>1230500</v>
      </c>
      <c r="F480" s="125">
        <v>478000</v>
      </c>
      <c r="G480" s="125">
        <v>478000</v>
      </c>
      <c r="H480" s="556" t="s">
        <v>1202</v>
      </c>
    </row>
    <row r="481" spans="1:8" ht="14.1" customHeight="1" x14ac:dyDescent="0.25">
      <c r="A481" s="531"/>
      <c r="B481" s="1083"/>
      <c r="C481" s="75" t="s">
        <v>1685</v>
      </c>
      <c r="D481" s="180"/>
      <c r="E481" s="831"/>
      <c r="F481" s="125"/>
      <c r="G481" s="125"/>
      <c r="H481" s="556" t="s">
        <v>3267</v>
      </c>
    </row>
    <row r="482" spans="1:8" ht="14.1" customHeight="1" x14ac:dyDescent="0.25">
      <c r="A482" s="531"/>
      <c r="B482" s="1083"/>
      <c r="C482" s="180"/>
      <c r="D482" s="857" t="s">
        <v>3268</v>
      </c>
      <c r="E482" s="831"/>
      <c r="F482" s="125"/>
      <c r="G482" s="125"/>
      <c r="H482" s="556" t="s">
        <v>1385</v>
      </c>
    </row>
    <row r="483" spans="1:8" ht="14.1" customHeight="1" x14ac:dyDescent="0.25">
      <c r="A483" s="531"/>
      <c r="B483" s="1083"/>
      <c r="C483" s="180"/>
      <c r="D483" s="146" t="s">
        <v>3253</v>
      </c>
      <c r="E483" s="859">
        <v>1035000</v>
      </c>
      <c r="F483" s="125">
        <v>438000</v>
      </c>
      <c r="G483" s="125">
        <v>438000</v>
      </c>
      <c r="H483" s="556" t="s">
        <v>3269</v>
      </c>
    </row>
    <row r="484" spans="1:8" ht="14.1" customHeight="1" x14ac:dyDescent="0.25">
      <c r="A484" s="531"/>
      <c r="B484" s="1083"/>
      <c r="C484" s="180"/>
      <c r="D484" s="416" t="s">
        <v>14</v>
      </c>
      <c r="E484" s="859">
        <v>1230500</v>
      </c>
      <c r="F484" s="125">
        <v>518000</v>
      </c>
      <c r="G484" s="125">
        <v>518000</v>
      </c>
      <c r="H484" s="556" t="s">
        <v>1688</v>
      </c>
    </row>
    <row r="485" spans="1:8" ht="14.1" customHeight="1" x14ac:dyDescent="0.25">
      <c r="A485" s="531"/>
      <c r="B485" s="1083"/>
      <c r="C485" s="180"/>
      <c r="D485" s="180"/>
      <c r="E485" s="831"/>
      <c r="F485" s="125"/>
      <c r="G485" s="125"/>
      <c r="H485" s="730" t="s">
        <v>1689</v>
      </c>
    </row>
    <row r="486" spans="1:8" ht="14.1" customHeight="1" x14ac:dyDescent="0.25">
      <c r="A486" s="531"/>
      <c r="B486" s="1083"/>
      <c r="C486" s="180"/>
      <c r="D486" s="180"/>
      <c r="E486" s="831"/>
      <c r="F486" s="125"/>
      <c r="G486" s="125"/>
      <c r="H486" s="735" t="s">
        <v>1579</v>
      </c>
    </row>
    <row r="487" spans="1:8" ht="14.1" customHeight="1" x14ac:dyDescent="0.25">
      <c r="A487" s="426"/>
      <c r="B487" s="1098"/>
      <c r="C487" s="155"/>
      <c r="D487" s="155"/>
      <c r="E487" s="958"/>
      <c r="F487" s="131"/>
      <c r="G487" s="131"/>
      <c r="H487" s="426"/>
    </row>
    <row r="488" spans="1:8" ht="14.1" customHeight="1" x14ac:dyDescent="0.25">
      <c r="A488" s="432"/>
      <c r="B488" s="1089"/>
      <c r="C488" s="263"/>
      <c r="D488" s="263"/>
      <c r="E488" s="959"/>
      <c r="F488" s="957"/>
      <c r="G488" s="957"/>
      <c r="H488" s="432"/>
    </row>
    <row r="489" spans="1:8" ht="14.1" customHeight="1" x14ac:dyDescent="0.25">
      <c r="A489" s="531"/>
      <c r="B489" s="1083" t="s">
        <v>3270</v>
      </c>
      <c r="C489" s="180" t="s">
        <v>3271</v>
      </c>
      <c r="D489" s="146" t="s">
        <v>599</v>
      </c>
      <c r="E489" s="831">
        <v>1040000</v>
      </c>
      <c r="F489" s="125">
        <v>398000</v>
      </c>
      <c r="G489" s="125">
        <v>398000</v>
      </c>
      <c r="H489" s="531" t="s">
        <v>1197</v>
      </c>
    </row>
    <row r="490" spans="1:8" ht="14.1" customHeight="1" x14ac:dyDescent="0.25">
      <c r="A490" s="531"/>
      <c r="B490" s="1083" t="s">
        <v>325</v>
      </c>
      <c r="C490" s="180" t="s">
        <v>3272</v>
      </c>
      <c r="D490" s="146" t="s">
        <v>31</v>
      </c>
      <c r="E490" s="831">
        <v>1260000</v>
      </c>
      <c r="F490" s="125">
        <v>478000</v>
      </c>
      <c r="G490" s="125">
        <v>478000</v>
      </c>
      <c r="H490" s="531" t="s">
        <v>1200</v>
      </c>
    </row>
    <row r="491" spans="1:8" ht="14.1" customHeight="1" x14ac:dyDescent="0.25">
      <c r="A491" s="531"/>
      <c r="B491" s="1083"/>
      <c r="C491" s="75" t="s">
        <v>3273</v>
      </c>
      <c r="D491" s="146" t="s">
        <v>85</v>
      </c>
      <c r="E491" s="831">
        <v>2300000</v>
      </c>
      <c r="F491" s="125">
        <v>920000</v>
      </c>
      <c r="G491" s="125">
        <v>920000</v>
      </c>
      <c r="H491" s="531" t="s">
        <v>1202</v>
      </c>
    </row>
    <row r="492" spans="1:8" ht="14.1" customHeight="1" x14ac:dyDescent="0.25">
      <c r="A492" s="531"/>
      <c r="B492" s="1083"/>
      <c r="C492" s="75" t="s">
        <v>1685</v>
      </c>
      <c r="D492" s="180"/>
      <c r="E492" s="831"/>
      <c r="F492" s="125"/>
      <c r="G492" s="125"/>
      <c r="H492" s="531" t="s">
        <v>1204</v>
      </c>
    </row>
    <row r="493" spans="1:8" ht="14.1" customHeight="1" x14ac:dyDescent="0.25">
      <c r="A493" s="531"/>
      <c r="B493" s="1083"/>
      <c r="C493" s="180"/>
      <c r="D493" s="180"/>
      <c r="E493" s="831"/>
      <c r="F493" s="125"/>
      <c r="G493" s="125"/>
      <c r="H493" s="531" t="s">
        <v>1385</v>
      </c>
    </row>
    <row r="494" spans="1:8" ht="14.1" customHeight="1" x14ac:dyDescent="0.25">
      <c r="A494" s="531"/>
      <c r="B494" s="1083"/>
      <c r="C494" s="180"/>
      <c r="D494" s="180"/>
      <c r="E494" s="831"/>
      <c r="F494" s="125"/>
      <c r="G494" s="125"/>
      <c r="H494" s="180" t="s">
        <v>3274</v>
      </c>
    </row>
    <row r="495" spans="1:8" ht="14.1" customHeight="1" x14ac:dyDescent="0.25">
      <c r="A495" s="531"/>
      <c r="B495" s="1083"/>
      <c r="C495" s="180"/>
      <c r="D495" s="180"/>
      <c r="E495" s="831"/>
      <c r="F495" s="125"/>
      <c r="G495" s="125"/>
      <c r="H495" s="180" t="s">
        <v>3275</v>
      </c>
    </row>
    <row r="496" spans="1:8" ht="14.1" customHeight="1" x14ac:dyDescent="0.25">
      <c r="A496" s="531"/>
      <c r="B496" s="1083"/>
      <c r="C496" s="180"/>
      <c r="D496" s="180"/>
      <c r="E496" s="831"/>
      <c r="F496" s="125"/>
      <c r="G496" s="125"/>
      <c r="H496" s="180" t="s">
        <v>3276</v>
      </c>
    </row>
    <row r="497" spans="1:8" ht="14.1" customHeight="1" x14ac:dyDescent="0.25">
      <c r="A497" s="531"/>
      <c r="B497" s="1083"/>
      <c r="C497" s="180"/>
      <c r="D497" s="180"/>
      <c r="E497" s="831"/>
      <c r="F497" s="125"/>
      <c r="G497" s="125"/>
      <c r="H497" s="730" t="s">
        <v>1689</v>
      </c>
    </row>
    <row r="498" spans="1:8" ht="14.1" customHeight="1" x14ac:dyDescent="0.25">
      <c r="A498" s="531"/>
      <c r="B498" s="1083"/>
      <c r="C498" s="180"/>
      <c r="D498" s="180"/>
      <c r="E498" s="831"/>
      <c r="F498" s="125"/>
      <c r="G498" s="125"/>
      <c r="H498" s="735" t="s">
        <v>1579</v>
      </c>
    </row>
    <row r="499" spans="1:8" ht="14.1" customHeight="1" x14ac:dyDescent="0.25">
      <c r="A499" s="426"/>
      <c r="B499" s="1098"/>
      <c r="C499" s="155"/>
      <c r="D499" s="155"/>
      <c r="E499" s="958"/>
      <c r="F499" s="131"/>
      <c r="G499" s="131"/>
      <c r="H499" s="426"/>
    </row>
    <row r="500" spans="1:8" s="762" customFormat="1" ht="14.1" customHeight="1" x14ac:dyDescent="0.25">
      <c r="A500" s="531"/>
      <c r="B500" s="1083" t="s">
        <v>3277</v>
      </c>
      <c r="C500" s="180" t="s">
        <v>3278</v>
      </c>
      <c r="D500" s="146" t="s">
        <v>3253</v>
      </c>
      <c r="E500" s="832">
        <v>920000</v>
      </c>
      <c r="F500" s="832">
        <v>388000</v>
      </c>
      <c r="G500" s="832">
        <v>388000</v>
      </c>
      <c r="H500" s="531" t="s">
        <v>1197</v>
      </c>
    </row>
    <row r="501" spans="1:8" s="762" customFormat="1" ht="14.1" customHeight="1" x14ac:dyDescent="0.25">
      <c r="A501" s="531"/>
      <c r="B501" s="1083" t="s">
        <v>116</v>
      </c>
      <c r="C501" s="180" t="s">
        <v>3279</v>
      </c>
      <c r="D501" s="146" t="s">
        <v>205</v>
      </c>
      <c r="E501" s="832">
        <v>1248000</v>
      </c>
      <c r="F501" s="832">
        <v>508000</v>
      </c>
      <c r="G501" s="832">
        <v>508000</v>
      </c>
      <c r="H501" s="531" t="s">
        <v>1200</v>
      </c>
    </row>
    <row r="502" spans="1:8" s="762" customFormat="1" ht="14.1" customHeight="1" x14ac:dyDescent="0.25">
      <c r="A502" s="531"/>
      <c r="B502" s="1083"/>
      <c r="C502" s="160" t="s">
        <v>3280</v>
      </c>
      <c r="D502" s="146" t="s">
        <v>32</v>
      </c>
      <c r="E502" s="832">
        <v>1868000</v>
      </c>
      <c r="F502" s="1122" t="s">
        <v>3281</v>
      </c>
      <c r="G502" s="1122" t="s">
        <v>3281</v>
      </c>
      <c r="H502" s="531" t="s">
        <v>1202</v>
      </c>
    </row>
    <row r="503" spans="1:8" s="762" customFormat="1" ht="14.1" customHeight="1" x14ac:dyDescent="0.25">
      <c r="A503" s="531"/>
      <c r="B503" s="1083"/>
      <c r="C503" s="75" t="s">
        <v>3282</v>
      </c>
      <c r="D503" s="146" t="s">
        <v>24</v>
      </c>
      <c r="E503" s="832">
        <v>3728000</v>
      </c>
      <c r="F503" s="1122" t="s">
        <v>3281</v>
      </c>
      <c r="G503" s="1122" t="s">
        <v>3281</v>
      </c>
      <c r="H503" s="531" t="s">
        <v>1204</v>
      </c>
    </row>
    <row r="504" spans="1:8" s="762" customFormat="1" ht="14.1" customHeight="1" x14ac:dyDescent="0.25">
      <c r="A504" s="531"/>
      <c r="B504" s="1083"/>
      <c r="C504" s="75" t="s">
        <v>193</v>
      </c>
      <c r="D504" s="180"/>
      <c r="E504" s="831"/>
      <c r="F504" s="125"/>
      <c r="G504" s="125"/>
      <c r="H504" s="531" t="s">
        <v>1385</v>
      </c>
    </row>
    <row r="505" spans="1:8" s="762" customFormat="1" ht="14.1" customHeight="1" x14ac:dyDescent="0.25">
      <c r="A505" s="531"/>
      <c r="B505" s="1083"/>
      <c r="C505" s="180"/>
      <c r="D505" s="180"/>
      <c r="E505" s="831"/>
      <c r="F505" s="125"/>
      <c r="G505" s="125"/>
      <c r="H505" s="531" t="s">
        <v>3283</v>
      </c>
    </row>
    <row r="506" spans="1:8" s="762" customFormat="1" ht="14.1" customHeight="1" x14ac:dyDescent="0.25">
      <c r="A506" s="531"/>
      <c r="B506" s="1083"/>
      <c r="C506" s="783"/>
      <c r="D506" s="180"/>
      <c r="E506" s="831"/>
      <c r="F506" s="125"/>
      <c r="G506" s="125"/>
      <c r="H506" s="531" t="s">
        <v>3284</v>
      </c>
    </row>
    <row r="507" spans="1:8" s="762" customFormat="1" ht="14.1" customHeight="1" x14ac:dyDescent="0.25">
      <c r="A507" s="531"/>
      <c r="B507" s="1083"/>
      <c r="C507" s="784"/>
      <c r="D507" s="180"/>
      <c r="E507" s="831"/>
      <c r="F507" s="125"/>
      <c r="G507" s="125"/>
      <c r="H507" s="730" t="s">
        <v>3285</v>
      </c>
    </row>
    <row r="508" spans="1:8" s="762" customFormat="1" ht="14.1" customHeight="1" x14ac:dyDescent="0.25">
      <c r="A508" s="531"/>
      <c r="B508" s="1083"/>
      <c r="C508" s="180"/>
      <c r="D508" s="180"/>
      <c r="E508" s="831"/>
      <c r="F508" s="125"/>
      <c r="G508" s="125"/>
      <c r="H508" s="735" t="s">
        <v>182</v>
      </c>
    </row>
    <row r="509" spans="1:8" s="762" customFormat="1" ht="14.1" customHeight="1" x14ac:dyDescent="0.25">
      <c r="A509" s="531"/>
      <c r="B509" s="1083"/>
      <c r="C509" s="83"/>
      <c r="D509" s="180"/>
      <c r="E509" s="831"/>
      <c r="F509" s="125"/>
      <c r="G509" s="125"/>
      <c r="H509" s="960"/>
    </row>
    <row r="510" spans="1:8" s="762" customFormat="1" ht="14.1" customHeight="1" x14ac:dyDescent="0.25">
      <c r="A510" s="426"/>
      <c r="B510" s="1098"/>
      <c r="C510" s="155"/>
      <c r="D510" s="155"/>
      <c r="E510" s="958"/>
      <c r="F510" s="131"/>
      <c r="G510" s="131"/>
      <c r="H510" s="426"/>
    </row>
    <row r="511" spans="1:8" s="762" customFormat="1" ht="14.1" customHeight="1" x14ac:dyDescent="0.25">
      <c r="A511" s="432"/>
      <c r="B511" s="1089"/>
      <c r="C511" s="263"/>
      <c r="D511" s="263"/>
      <c r="E511" s="959"/>
      <c r="F511" s="957"/>
      <c r="G511" s="957"/>
      <c r="H511" s="1123"/>
    </row>
    <row r="512" spans="1:8" s="762" customFormat="1" ht="14.1" customHeight="1" x14ac:dyDescent="0.25">
      <c r="A512" s="531"/>
      <c r="B512" s="1083" t="s">
        <v>3286</v>
      </c>
      <c r="C512" s="180" t="s">
        <v>3287</v>
      </c>
      <c r="D512" s="1124" t="s">
        <v>3288</v>
      </c>
      <c r="E512" s="831"/>
      <c r="F512" s="125"/>
      <c r="G512" s="125"/>
      <c r="H512" s="960" t="s">
        <v>2465</v>
      </c>
    </row>
    <row r="513" spans="1:8" s="762" customFormat="1" ht="14.1" customHeight="1" x14ac:dyDescent="0.25">
      <c r="A513" s="531"/>
      <c r="B513" s="1083" t="s">
        <v>116</v>
      </c>
      <c r="C513" s="180" t="s">
        <v>3289</v>
      </c>
      <c r="D513" s="146" t="s">
        <v>3253</v>
      </c>
      <c r="E513" s="831">
        <v>943000</v>
      </c>
      <c r="F513" s="125">
        <v>428000</v>
      </c>
      <c r="G513" s="125">
        <v>428000</v>
      </c>
      <c r="H513" s="960" t="s">
        <v>2467</v>
      </c>
    </row>
    <row r="514" spans="1:8" s="762" customFormat="1" ht="14.1" customHeight="1" x14ac:dyDescent="0.25">
      <c r="A514" s="531"/>
      <c r="B514" s="1083"/>
      <c r="C514" s="180" t="s">
        <v>3290</v>
      </c>
      <c r="D514" s="146" t="s">
        <v>14</v>
      </c>
      <c r="E514" s="831">
        <v>1046500</v>
      </c>
      <c r="F514" s="125">
        <v>528000</v>
      </c>
      <c r="G514" s="125">
        <v>528000</v>
      </c>
      <c r="H514" s="960" t="s">
        <v>2468</v>
      </c>
    </row>
    <row r="515" spans="1:8" s="762" customFormat="1" ht="14.1" customHeight="1" x14ac:dyDescent="0.25">
      <c r="A515" s="531"/>
      <c r="B515" s="1083"/>
      <c r="C515" s="75" t="s">
        <v>193</v>
      </c>
      <c r="D515" s="531"/>
      <c r="E515" s="954" t="s">
        <v>181</v>
      </c>
      <c r="F515" s="125"/>
      <c r="G515" s="125"/>
      <c r="H515" s="960" t="s">
        <v>3291</v>
      </c>
    </row>
    <row r="516" spans="1:8" s="762" customFormat="1" ht="14.1" customHeight="1" x14ac:dyDescent="0.25">
      <c r="A516" s="531"/>
      <c r="B516" s="1083"/>
      <c r="C516" s="180"/>
      <c r="D516" s="531"/>
      <c r="E516" s="531"/>
      <c r="F516" s="531"/>
      <c r="G516" s="531"/>
      <c r="H516" s="556" t="s">
        <v>1486</v>
      </c>
    </row>
    <row r="517" spans="1:8" s="762" customFormat="1" ht="14.1" customHeight="1" x14ac:dyDescent="0.25">
      <c r="A517" s="531"/>
      <c r="B517" s="1083"/>
      <c r="C517" s="180"/>
      <c r="D517" s="531"/>
      <c r="E517" s="531"/>
      <c r="F517" s="531"/>
      <c r="G517" s="531"/>
      <c r="H517" s="556" t="s">
        <v>3292</v>
      </c>
    </row>
    <row r="518" spans="1:8" s="762" customFormat="1" ht="14.1" customHeight="1" x14ac:dyDescent="0.25">
      <c r="A518" s="531"/>
      <c r="B518" s="1083"/>
      <c r="C518" s="180"/>
      <c r="D518" s="180"/>
      <c r="E518" s="831"/>
      <c r="F518" s="125"/>
      <c r="G518" s="125"/>
      <c r="H518" s="730" t="s">
        <v>3285</v>
      </c>
    </row>
    <row r="519" spans="1:8" s="762" customFormat="1" ht="14.1" customHeight="1" x14ac:dyDescent="0.25">
      <c r="A519" s="531"/>
      <c r="B519" s="1083"/>
      <c r="C519" s="180"/>
      <c r="D519" s="180"/>
      <c r="E519" s="831"/>
      <c r="F519" s="125"/>
      <c r="G519" s="125"/>
      <c r="H519" s="803" t="s">
        <v>199</v>
      </c>
    </row>
    <row r="520" spans="1:8" s="762" customFormat="1" ht="14.1" customHeight="1" x14ac:dyDescent="0.25">
      <c r="A520" s="426"/>
      <c r="B520" s="1098"/>
      <c r="C520" s="155"/>
      <c r="D520" s="155"/>
      <c r="E520" s="958"/>
      <c r="F520" s="131"/>
      <c r="G520" s="131"/>
      <c r="H520" s="1009"/>
    </row>
    <row r="521" spans="1:8" s="762" customFormat="1" ht="14.1" customHeight="1" x14ac:dyDescent="0.25">
      <c r="A521" s="432"/>
      <c r="B521" s="1089"/>
      <c r="C521" s="263"/>
      <c r="D521" s="263"/>
      <c r="E521" s="959"/>
      <c r="F521" s="957"/>
      <c r="G521" s="957"/>
      <c r="H521" s="1123"/>
    </row>
    <row r="522" spans="1:8" s="762" customFormat="1" ht="14.1" customHeight="1" x14ac:dyDescent="0.25">
      <c r="A522" s="531"/>
      <c r="B522" s="1083" t="s">
        <v>3293</v>
      </c>
      <c r="C522" s="180" t="s">
        <v>3294</v>
      </c>
      <c r="D522" s="146" t="s">
        <v>3295</v>
      </c>
      <c r="E522" s="831">
        <v>838000</v>
      </c>
      <c r="F522" s="125">
        <v>410000</v>
      </c>
      <c r="G522" s="125">
        <v>410000</v>
      </c>
      <c r="H522" s="960" t="s">
        <v>1197</v>
      </c>
    </row>
    <row r="523" spans="1:8" s="762" customFormat="1" ht="14.1" customHeight="1" x14ac:dyDescent="0.25">
      <c r="A523" s="531"/>
      <c r="B523" s="1083" t="s">
        <v>116</v>
      </c>
      <c r="C523" s="180" t="s">
        <v>3296</v>
      </c>
      <c r="D523" s="146" t="s">
        <v>3297</v>
      </c>
      <c r="E523" s="831">
        <v>898000</v>
      </c>
      <c r="F523" s="125">
        <v>470000</v>
      </c>
      <c r="G523" s="125">
        <v>470000</v>
      </c>
      <c r="H523" s="960" t="s">
        <v>1200</v>
      </c>
    </row>
    <row r="524" spans="1:8" s="762" customFormat="1" ht="14.1" customHeight="1" x14ac:dyDescent="0.25">
      <c r="A524" s="531"/>
      <c r="B524" s="1083"/>
      <c r="C524" s="75" t="s">
        <v>3298</v>
      </c>
      <c r="D524" s="146" t="s">
        <v>14</v>
      </c>
      <c r="E524" s="831">
        <v>938000</v>
      </c>
      <c r="F524" s="125">
        <v>530000</v>
      </c>
      <c r="G524" s="125">
        <v>530000</v>
      </c>
      <c r="H524" s="960" t="s">
        <v>1202</v>
      </c>
    </row>
    <row r="525" spans="1:8" s="762" customFormat="1" ht="14.1" customHeight="1" x14ac:dyDescent="0.25">
      <c r="A525" s="531"/>
      <c r="B525" s="1083"/>
      <c r="C525" s="75" t="s">
        <v>193</v>
      </c>
      <c r="D525" s="180"/>
      <c r="E525" s="831"/>
      <c r="F525" s="125"/>
      <c r="G525" s="125"/>
      <c r="H525" s="960" t="s">
        <v>1204</v>
      </c>
    </row>
    <row r="526" spans="1:8" s="762" customFormat="1" ht="14.1" customHeight="1" x14ac:dyDescent="0.25">
      <c r="A526" s="531"/>
      <c r="B526" s="1083"/>
      <c r="C526" s="531"/>
      <c r="D526" s="180"/>
      <c r="E526" s="831"/>
      <c r="F526" s="125"/>
      <c r="G526" s="125"/>
      <c r="H526" s="960" t="s">
        <v>1385</v>
      </c>
    </row>
    <row r="527" spans="1:8" s="762" customFormat="1" ht="14.1" customHeight="1" x14ac:dyDescent="0.25">
      <c r="A527" s="531"/>
      <c r="B527" s="1083"/>
      <c r="C527" s="783"/>
      <c r="D527" s="180"/>
      <c r="E527" s="831"/>
      <c r="F527" s="125"/>
      <c r="G527" s="125"/>
      <c r="H527" s="556" t="s">
        <v>3299</v>
      </c>
    </row>
    <row r="528" spans="1:8" s="762" customFormat="1" ht="14.1" customHeight="1" x14ac:dyDescent="0.25">
      <c r="A528" s="531"/>
      <c r="B528" s="1083"/>
      <c r="C528" s="784"/>
      <c r="D528" s="180"/>
      <c r="E528" s="831"/>
      <c r="F528" s="125"/>
      <c r="G528" s="125"/>
      <c r="H528" s="556" t="s">
        <v>3300</v>
      </c>
    </row>
    <row r="529" spans="1:8" s="762" customFormat="1" ht="14.1" customHeight="1" x14ac:dyDescent="0.25">
      <c r="A529" s="531"/>
      <c r="B529" s="1083"/>
      <c r="C529" s="180"/>
      <c r="D529" s="180"/>
      <c r="E529" s="831"/>
      <c r="F529" s="125"/>
      <c r="G529" s="125"/>
      <c r="H529" s="730" t="s">
        <v>3285</v>
      </c>
    </row>
    <row r="530" spans="1:8" s="762" customFormat="1" ht="14.1" customHeight="1" x14ac:dyDescent="0.25">
      <c r="A530" s="531"/>
      <c r="B530" s="1083"/>
      <c r="C530" s="83"/>
      <c r="D530" s="180"/>
      <c r="E530" s="831"/>
      <c r="F530" s="125"/>
      <c r="G530" s="125"/>
      <c r="H530" s="803" t="s">
        <v>199</v>
      </c>
    </row>
    <row r="531" spans="1:8" s="762" customFormat="1" ht="14.1" customHeight="1" x14ac:dyDescent="0.25">
      <c r="A531" s="426"/>
      <c r="B531" s="1098"/>
      <c r="C531" s="155"/>
      <c r="D531" s="155"/>
      <c r="E531" s="958"/>
      <c r="F531" s="131"/>
      <c r="G531" s="131"/>
      <c r="H531" s="1009"/>
    </row>
    <row r="532" spans="1:8" s="762" customFormat="1" ht="14.1" customHeight="1" x14ac:dyDescent="0.25">
      <c r="A532" s="432"/>
      <c r="B532" s="1089"/>
      <c r="C532" s="263"/>
      <c r="D532" s="263"/>
      <c r="E532" s="959"/>
      <c r="F532" s="957"/>
      <c r="G532" s="957"/>
      <c r="H532" s="1123"/>
    </row>
    <row r="533" spans="1:8" s="762" customFormat="1" ht="14.1" customHeight="1" x14ac:dyDescent="0.25">
      <c r="A533" s="531"/>
      <c r="B533" s="1083" t="s">
        <v>3301</v>
      </c>
      <c r="C533" s="180" t="s">
        <v>3302</v>
      </c>
      <c r="D533" s="146" t="s">
        <v>65</v>
      </c>
      <c r="E533" s="831">
        <v>838000</v>
      </c>
      <c r="F533" s="125">
        <v>378000</v>
      </c>
      <c r="G533" s="125">
        <v>378000</v>
      </c>
      <c r="H533" s="960" t="s">
        <v>1197</v>
      </c>
    </row>
    <row r="534" spans="1:8" s="762" customFormat="1" ht="14.1" customHeight="1" x14ac:dyDescent="0.25">
      <c r="A534" s="531"/>
      <c r="B534" s="1083" t="s">
        <v>116</v>
      </c>
      <c r="C534" s="180" t="s">
        <v>3303</v>
      </c>
      <c r="D534" s="146" t="s">
        <v>149</v>
      </c>
      <c r="E534" s="1125">
        <v>1300000</v>
      </c>
      <c r="F534" s="125">
        <v>608000</v>
      </c>
      <c r="G534" s="125">
        <v>608000</v>
      </c>
      <c r="H534" s="960" t="s">
        <v>1200</v>
      </c>
    </row>
    <row r="535" spans="1:8" s="762" customFormat="1" ht="14.1" customHeight="1" x14ac:dyDescent="0.25">
      <c r="A535" s="531"/>
      <c r="B535" s="1083"/>
      <c r="C535" s="180" t="s">
        <v>3304</v>
      </c>
      <c r="D535" s="180"/>
      <c r="E535" s="831"/>
      <c r="F535" s="125"/>
      <c r="G535" s="125"/>
      <c r="H535" s="960" t="s">
        <v>1202</v>
      </c>
    </row>
    <row r="536" spans="1:8" s="762" customFormat="1" ht="14.1" customHeight="1" x14ac:dyDescent="0.25">
      <c r="A536" s="531"/>
      <c r="B536" s="1083"/>
      <c r="C536" s="75" t="s">
        <v>3305</v>
      </c>
      <c r="D536" s="180"/>
      <c r="E536" s="831"/>
      <c r="F536" s="125"/>
      <c r="G536" s="125"/>
      <c r="H536" s="960" t="s">
        <v>1204</v>
      </c>
    </row>
    <row r="537" spans="1:8" s="762" customFormat="1" ht="14.1" customHeight="1" x14ac:dyDescent="0.25">
      <c r="A537" s="531"/>
      <c r="B537" s="1083"/>
      <c r="C537" s="75" t="s">
        <v>193</v>
      </c>
      <c r="D537" s="180"/>
      <c r="E537" s="831"/>
      <c r="F537" s="125"/>
      <c r="G537" s="125"/>
      <c r="H537" s="960" t="s">
        <v>1385</v>
      </c>
    </row>
    <row r="538" spans="1:8" s="762" customFormat="1" ht="14.1" customHeight="1" x14ac:dyDescent="0.25">
      <c r="A538" s="531"/>
      <c r="B538" s="1083"/>
      <c r="D538" s="180"/>
      <c r="E538" s="831"/>
      <c r="F538" s="125"/>
      <c r="G538" s="125"/>
      <c r="H538" s="960" t="s">
        <v>3306</v>
      </c>
    </row>
    <row r="539" spans="1:8" s="762" customFormat="1" ht="14.1" customHeight="1" x14ac:dyDescent="0.25">
      <c r="A539" s="531"/>
      <c r="B539" s="1083"/>
      <c r="C539" s="783" t="s">
        <v>194</v>
      </c>
      <c r="D539" s="180"/>
      <c r="E539" s="831"/>
      <c r="F539" s="125"/>
      <c r="G539" s="125"/>
      <c r="H539" s="960" t="s">
        <v>3307</v>
      </c>
    </row>
    <row r="540" spans="1:8" s="762" customFormat="1" ht="14.1" customHeight="1" x14ac:dyDescent="0.25">
      <c r="A540" s="531"/>
      <c r="B540" s="1083"/>
      <c r="C540" s="784" t="s">
        <v>195</v>
      </c>
      <c r="D540" s="180"/>
      <c r="E540" s="831"/>
      <c r="F540" s="125"/>
      <c r="G540" s="125"/>
      <c r="H540" s="960" t="s">
        <v>3308</v>
      </c>
    </row>
    <row r="541" spans="1:8" s="762" customFormat="1" ht="14.1" customHeight="1" x14ac:dyDescent="0.25">
      <c r="A541" s="531"/>
      <c r="B541" s="1083"/>
      <c r="C541" s="180" t="s">
        <v>196</v>
      </c>
      <c r="D541" s="180"/>
      <c r="E541" s="831"/>
      <c r="F541" s="125"/>
      <c r="G541" s="125"/>
      <c r="H541" s="730" t="s">
        <v>3309</v>
      </c>
    </row>
    <row r="542" spans="1:8" s="762" customFormat="1" ht="14.1" customHeight="1" x14ac:dyDescent="0.25">
      <c r="A542" s="531"/>
      <c r="B542" s="1083"/>
      <c r="C542" s="83" t="s">
        <v>197</v>
      </c>
      <c r="D542" s="180"/>
      <c r="E542" s="831"/>
      <c r="F542" s="125"/>
      <c r="G542" s="125"/>
      <c r="H542" s="803" t="s">
        <v>199</v>
      </c>
    </row>
    <row r="543" spans="1:8" s="762" customFormat="1" ht="14.1" customHeight="1" x14ac:dyDescent="0.25">
      <c r="A543" s="426"/>
      <c r="B543" s="1098"/>
      <c r="C543" s="155"/>
      <c r="D543" s="155"/>
      <c r="E543" s="958"/>
      <c r="F543" s="131"/>
      <c r="G543" s="131"/>
      <c r="H543" s="1009"/>
    </row>
    <row r="544" spans="1:8" ht="14.1" customHeight="1" x14ac:dyDescent="0.25">
      <c r="A544" s="556"/>
      <c r="B544" s="1095" t="s">
        <v>3310</v>
      </c>
      <c r="C544" s="22" t="s">
        <v>3311</v>
      </c>
      <c r="D544" s="146" t="s">
        <v>14</v>
      </c>
      <c r="E544" s="861">
        <v>720000</v>
      </c>
      <c r="F544" s="510">
        <v>430000</v>
      </c>
      <c r="G544" s="510">
        <v>430000</v>
      </c>
      <c r="H544" s="556" t="s">
        <v>732</v>
      </c>
    </row>
    <row r="545" spans="1:8" ht="14.1" customHeight="1" x14ac:dyDescent="0.25">
      <c r="A545" s="556"/>
      <c r="B545" s="1095" t="s">
        <v>116</v>
      </c>
      <c r="C545" s="22" t="s">
        <v>3312</v>
      </c>
      <c r="D545" s="146" t="s">
        <v>149</v>
      </c>
      <c r="E545" s="861">
        <v>1089000</v>
      </c>
      <c r="F545" s="510">
        <v>650000</v>
      </c>
      <c r="G545" s="510">
        <v>650000</v>
      </c>
      <c r="H545" s="556" t="s">
        <v>736</v>
      </c>
    </row>
    <row r="546" spans="1:8" ht="14.1" customHeight="1" x14ac:dyDescent="0.25">
      <c r="A546" s="556"/>
      <c r="B546" s="1095"/>
      <c r="C546" s="22" t="s">
        <v>3313</v>
      </c>
      <c r="D546" s="539"/>
      <c r="E546" s="861"/>
      <c r="F546" s="510"/>
      <c r="G546" s="510"/>
      <c r="H546" s="556" t="s">
        <v>738</v>
      </c>
    </row>
    <row r="547" spans="1:8" ht="14.1" customHeight="1" x14ac:dyDescent="0.25">
      <c r="A547" s="556"/>
      <c r="B547" s="1095"/>
      <c r="C547" s="22"/>
      <c r="D547" s="539"/>
      <c r="E547" s="861"/>
      <c r="F547" s="510"/>
      <c r="G547" s="510"/>
      <c r="H547" s="556" t="s">
        <v>1486</v>
      </c>
    </row>
    <row r="548" spans="1:8" ht="14.1" customHeight="1" x14ac:dyDescent="0.25">
      <c r="A548" s="556"/>
      <c r="B548" s="1095"/>
      <c r="C548" s="22"/>
      <c r="D548" s="539"/>
      <c r="E548" s="861"/>
      <c r="F548" s="510"/>
      <c r="G548" s="510"/>
      <c r="H548" s="556" t="s">
        <v>1487</v>
      </c>
    </row>
    <row r="549" spans="1:8" ht="14.1" customHeight="1" x14ac:dyDescent="0.25">
      <c r="A549" s="556"/>
      <c r="B549" s="1095"/>
      <c r="C549" s="22"/>
      <c r="D549" s="539"/>
      <c r="E549" s="861"/>
      <c r="F549" s="510"/>
      <c r="G549" s="510"/>
      <c r="H549" s="730" t="s">
        <v>1488</v>
      </c>
    </row>
    <row r="550" spans="1:8" ht="14.1" customHeight="1" x14ac:dyDescent="0.25">
      <c r="A550" s="556"/>
      <c r="B550" s="1095"/>
      <c r="C550" s="22"/>
      <c r="D550" s="539"/>
      <c r="E550" s="861"/>
      <c r="F550" s="510"/>
      <c r="G550" s="510"/>
      <c r="H550" s="800" t="s">
        <v>1489</v>
      </c>
    </row>
    <row r="551" spans="1:8" ht="14.1" customHeight="1" x14ac:dyDescent="0.25">
      <c r="A551" s="565"/>
      <c r="B551" s="1109"/>
      <c r="C551" s="563"/>
      <c r="D551" s="563"/>
      <c r="E551" s="1029"/>
      <c r="F551" s="511"/>
      <c r="G551" s="511"/>
      <c r="H551" s="871"/>
    </row>
    <row r="552" spans="1:8" ht="14.1" customHeight="1" x14ac:dyDescent="0.2">
      <c r="A552" s="531"/>
      <c r="B552" s="726" t="s">
        <v>3314</v>
      </c>
      <c r="C552" s="1"/>
      <c r="E552" s="141"/>
      <c r="F552" s="125"/>
      <c r="G552" s="125"/>
      <c r="H552" s="735"/>
    </row>
    <row r="553" spans="1:8" ht="14.1" customHeight="1" x14ac:dyDescent="0.25">
      <c r="A553" s="432"/>
      <c r="B553" s="1089"/>
      <c r="C553" s="29"/>
      <c r="D553" s="1030"/>
      <c r="E553" s="959"/>
      <c r="F553" s="957"/>
      <c r="G553" s="957"/>
      <c r="H553" s="810"/>
    </row>
    <row r="554" spans="1:8" ht="14.1" customHeight="1" x14ac:dyDescent="0.25">
      <c r="A554" s="531"/>
      <c r="B554" s="1095" t="s">
        <v>3315</v>
      </c>
      <c r="C554" s="805" t="s">
        <v>3316</v>
      </c>
      <c r="D554" s="560" t="s">
        <v>3317</v>
      </c>
      <c r="E554" s="1126">
        <v>1200000</v>
      </c>
      <c r="F554" s="510">
        <v>660000</v>
      </c>
      <c r="G554" s="510">
        <v>660000</v>
      </c>
      <c r="H554" s="556" t="s">
        <v>732</v>
      </c>
    </row>
    <row r="555" spans="1:8" ht="14.1" customHeight="1" x14ac:dyDescent="0.25">
      <c r="A555" s="531"/>
      <c r="B555" s="1095" t="s">
        <v>177</v>
      </c>
      <c r="C555" s="805" t="s">
        <v>3318</v>
      </c>
      <c r="D555" s="560" t="s">
        <v>3319</v>
      </c>
      <c r="E555" s="1126">
        <v>1400000</v>
      </c>
      <c r="F555" s="510">
        <v>760000</v>
      </c>
      <c r="G555" s="510">
        <v>760000</v>
      </c>
      <c r="H555" s="556" t="s">
        <v>736</v>
      </c>
    </row>
    <row r="556" spans="1:8" ht="14.1" customHeight="1" x14ac:dyDescent="0.25">
      <c r="A556" s="531"/>
      <c r="B556" s="1095"/>
      <c r="C556" s="805" t="s">
        <v>3320</v>
      </c>
      <c r="D556" s="560" t="s">
        <v>3321</v>
      </c>
      <c r="E556" s="1126">
        <v>1600000</v>
      </c>
      <c r="F556" s="510">
        <v>860000</v>
      </c>
      <c r="G556" s="510">
        <v>860000</v>
      </c>
      <c r="H556" s="556" t="s">
        <v>738</v>
      </c>
    </row>
    <row r="557" spans="1:8" ht="14.1" customHeight="1" x14ac:dyDescent="0.25">
      <c r="A557" s="531"/>
      <c r="B557" s="1095"/>
      <c r="C557" s="83" t="s">
        <v>3322</v>
      </c>
      <c r="D557" s="560" t="s">
        <v>3323</v>
      </c>
      <c r="E557" s="1126">
        <v>1800000</v>
      </c>
      <c r="F557" s="510">
        <v>960000</v>
      </c>
      <c r="G557" s="510">
        <v>960000</v>
      </c>
      <c r="H557" s="556" t="s">
        <v>1486</v>
      </c>
    </row>
    <row r="558" spans="1:8" ht="14.1" customHeight="1" x14ac:dyDescent="0.25">
      <c r="A558" s="531"/>
      <c r="B558" s="1095"/>
      <c r="C558" s="1127"/>
      <c r="D558" s="560"/>
      <c r="E558" s="1126"/>
      <c r="F558" s="510"/>
      <c r="G558" s="510"/>
      <c r="H558" s="556" t="s">
        <v>3324</v>
      </c>
    </row>
    <row r="559" spans="1:8" ht="14.1" customHeight="1" x14ac:dyDescent="0.25">
      <c r="A559" s="531"/>
      <c r="B559" s="1095"/>
      <c r="C559" s="539" t="s">
        <v>3325</v>
      </c>
      <c r="D559" s="560" t="s">
        <v>3326</v>
      </c>
      <c r="E559" s="1126">
        <v>2500000</v>
      </c>
      <c r="F559" s="510">
        <v>2500000</v>
      </c>
      <c r="G559" s="510">
        <v>2500000</v>
      </c>
      <c r="H559" s="391" t="s">
        <v>3327</v>
      </c>
    </row>
    <row r="560" spans="1:8" ht="14.1" customHeight="1" x14ac:dyDescent="0.25">
      <c r="A560" s="531"/>
      <c r="B560" s="1095"/>
      <c r="C560" s="539"/>
      <c r="D560" s="560"/>
      <c r="E560" s="1126"/>
      <c r="F560" s="510"/>
      <c r="G560" s="510"/>
      <c r="H560" s="632" t="s">
        <v>3328</v>
      </c>
    </row>
    <row r="561" spans="1:8" ht="14.1" customHeight="1" x14ac:dyDescent="0.25">
      <c r="A561" s="531"/>
      <c r="B561" s="1083"/>
      <c r="C561" s="1"/>
      <c r="D561" s="219"/>
      <c r="E561" s="831"/>
      <c r="F561" s="125"/>
      <c r="G561" s="125"/>
      <c r="H561" s="730" t="s">
        <v>3037</v>
      </c>
    </row>
    <row r="562" spans="1:8" ht="14.1" customHeight="1" x14ac:dyDescent="0.25">
      <c r="A562" s="531"/>
      <c r="B562" s="1083"/>
      <c r="C562" s="1"/>
      <c r="D562" s="219"/>
      <c r="E562" s="831"/>
      <c r="F562" s="125"/>
      <c r="G562" s="125"/>
      <c r="H562" s="421" t="s">
        <v>1669</v>
      </c>
    </row>
    <row r="563" spans="1:8" ht="14.1" customHeight="1" x14ac:dyDescent="0.25">
      <c r="A563" s="426"/>
      <c r="B563" s="1098"/>
      <c r="C563" s="58"/>
      <c r="D563" s="1037"/>
      <c r="E563" s="958"/>
      <c r="F563" s="131"/>
      <c r="G563" s="131"/>
      <c r="H563" s="809"/>
    </row>
    <row r="564" spans="1:8" ht="14.1" customHeight="1" x14ac:dyDescent="0.25">
      <c r="A564" s="432"/>
      <c r="B564" s="1089"/>
      <c r="C564" s="29"/>
      <c r="D564" s="1030"/>
      <c r="E564" s="959"/>
      <c r="F564" s="957"/>
      <c r="G564" s="957"/>
      <c r="H564" s="810"/>
    </row>
    <row r="565" spans="1:8" ht="14.1" customHeight="1" x14ac:dyDescent="0.25">
      <c r="A565" s="531"/>
      <c r="B565" s="1083" t="s">
        <v>3329</v>
      </c>
      <c r="C565" s="160" t="s">
        <v>3330</v>
      </c>
      <c r="D565" s="416" t="s">
        <v>14</v>
      </c>
      <c r="E565" s="831">
        <v>1380000</v>
      </c>
      <c r="F565" s="860">
        <v>668000</v>
      </c>
      <c r="G565" s="860">
        <v>668000</v>
      </c>
      <c r="H565" s="632" t="s">
        <v>1197</v>
      </c>
    </row>
    <row r="566" spans="1:8" ht="14.1" customHeight="1" x14ac:dyDescent="0.25">
      <c r="A566" s="531"/>
      <c r="B566" s="1083" t="s">
        <v>16</v>
      </c>
      <c r="C566" s="160" t="s">
        <v>3331</v>
      </c>
      <c r="D566" s="416" t="s">
        <v>18</v>
      </c>
      <c r="E566" s="831">
        <v>1564000</v>
      </c>
      <c r="F566" s="860">
        <v>758000</v>
      </c>
      <c r="G566" s="860">
        <v>758000</v>
      </c>
      <c r="H566" s="632" t="s">
        <v>1200</v>
      </c>
    </row>
    <row r="567" spans="1:8" ht="14.1" customHeight="1" x14ac:dyDescent="0.25">
      <c r="A567" s="531"/>
      <c r="B567" s="1083"/>
      <c r="C567" s="160" t="s">
        <v>3332</v>
      </c>
      <c r="D567" s="416" t="s">
        <v>303</v>
      </c>
      <c r="E567" s="831">
        <v>3128000</v>
      </c>
      <c r="F567" s="125"/>
      <c r="G567" s="125"/>
      <c r="H567" s="632" t="s">
        <v>1202</v>
      </c>
    </row>
    <row r="568" spans="1:8" ht="14.1" customHeight="1" x14ac:dyDescent="0.25">
      <c r="A568" s="531"/>
      <c r="B568" s="1083"/>
      <c r="C568" s="75" t="s">
        <v>3333</v>
      </c>
      <c r="D568" s="416" t="s">
        <v>63</v>
      </c>
      <c r="E568" s="831">
        <v>4692000</v>
      </c>
      <c r="F568" s="125"/>
      <c r="G568" s="125"/>
      <c r="H568" s="632" t="s">
        <v>1204</v>
      </c>
    </row>
    <row r="569" spans="1:8" ht="14.1" customHeight="1" x14ac:dyDescent="0.25">
      <c r="A569" s="531"/>
      <c r="B569" s="1083"/>
      <c r="C569" s="75" t="s">
        <v>3334</v>
      </c>
      <c r="D569" s="180"/>
      <c r="E569" s="180"/>
      <c r="F569" s="180"/>
      <c r="G569" s="180"/>
      <c r="H569" s="632" t="s">
        <v>1385</v>
      </c>
    </row>
    <row r="570" spans="1:8" ht="14.1" customHeight="1" x14ac:dyDescent="0.25">
      <c r="A570" s="531"/>
      <c r="B570" s="1083"/>
      <c r="C570" s="1"/>
      <c r="D570" s="180"/>
      <c r="E570" s="180"/>
      <c r="F570" s="180"/>
      <c r="G570" s="180"/>
      <c r="H570" s="632" t="s">
        <v>3335</v>
      </c>
    </row>
    <row r="571" spans="1:8" ht="14.1" customHeight="1" x14ac:dyDescent="0.25">
      <c r="A571" s="531"/>
      <c r="B571" s="1083"/>
      <c r="C571" s="783"/>
      <c r="D571" s="219"/>
      <c r="E571" s="831"/>
      <c r="F571" s="125"/>
      <c r="G571" s="125"/>
      <c r="H571" s="556" t="s">
        <v>1486</v>
      </c>
    </row>
    <row r="572" spans="1:8" ht="14.1" customHeight="1" x14ac:dyDescent="0.25">
      <c r="A572" s="531"/>
      <c r="B572" s="1083"/>
      <c r="C572" s="784"/>
      <c r="D572" s="863"/>
      <c r="E572" s="831"/>
      <c r="F572" s="125"/>
      <c r="G572" s="125"/>
      <c r="H572" s="556" t="s">
        <v>1487</v>
      </c>
    </row>
    <row r="573" spans="1:8" ht="14.1" customHeight="1" x14ac:dyDescent="0.25">
      <c r="A573" s="531"/>
      <c r="B573" s="1083"/>
      <c r="C573" s="180"/>
      <c r="D573" s="863"/>
      <c r="E573" s="831"/>
      <c r="F573" s="125"/>
      <c r="G573" s="125"/>
      <c r="H573" s="863" t="s">
        <v>3336</v>
      </c>
    </row>
    <row r="574" spans="1:8" ht="14.1" customHeight="1" x14ac:dyDescent="0.25">
      <c r="A574" s="531"/>
      <c r="B574" s="1083"/>
      <c r="C574" s="83"/>
      <c r="D574" s="416"/>
      <c r="E574" s="831"/>
      <c r="F574" s="125"/>
      <c r="G574" s="125"/>
      <c r="H574" s="735" t="s">
        <v>182</v>
      </c>
    </row>
    <row r="575" spans="1:8" ht="14.1" customHeight="1" x14ac:dyDescent="0.25">
      <c r="A575" s="426"/>
      <c r="B575" s="1098"/>
      <c r="C575" s="58"/>
      <c r="D575" s="1037"/>
      <c r="E575" s="958"/>
      <c r="F575" s="131"/>
      <c r="G575" s="131"/>
      <c r="H575" s="809"/>
    </row>
    <row r="576" spans="1:8" ht="14.1" customHeight="1" x14ac:dyDescent="0.25">
      <c r="A576" s="432"/>
      <c r="B576" s="1089" t="s">
        <v>3337</v>
      </c>
      <c r="C576" s="263" t="s">
        <v>3338</v>
      </c>
      <c r="D576" s="1128" t="s">
        <v>3339</v>
      </c>
      <c r="E576" s="263"/>
      <c r="F576" s="263"/>
      <c r="G576" s="263"/>
      <c r="H576" s="432" t="s">
        <v>1197</v>
      </c>
    </row>
    <row r="577" spans="1:8" ht="14.1" customHeight="1" x14ac:dyDescent="0.25">
      <c r="A577" s="531"/>
      <c r="B577" s="1083" t="s">
        <v>116</v>
      </c>
      <c r="C577" s="180" t="s">
        <v>3340</v>
      </c>
      <c r="D577" s="180" t="s">
        <v>599</v>
      </c>
      <c r="E577" s="831">
        <v>1000000</v>
      </c>
      <c r="F577" s="125">
        <v>408000</v>
      </c>
      <c r="G577" s="125">
        <v>408000</v>
      </c>
      <c r="H577" s="531" t="s">
        <v>1200</v>
      </c>
    </row>
    <row r="578" spans="1:8" ht="14.1" customHeight="1" x14ac:dyDescent="0.25">
      <c r="A578" s="531"/>
      <c r="B578" s="1083"/>
      <c r="C578" s="180" t="s">
        <v>3341</v>
      </c>
      <c r="D578" s="180" t="s">
        <v>31</v>
      </c>
      <c r="E578" s="831">
        <v>1250000</v>
      </c>
      <c r="F578" s="125">
        <v>588000</v>
      </c>
      <c r="G578" s="125">
        <v>588000</v>
      </c>
      <c r="H578" s="531" t="s">
        <v>1202</v>
      </c>
    </row>
    <row r="579" spans="1:8" ht="14.1" customHeight="1" x14ac:dyDescent="0.25">
      <c r="A579" s="531"/>
      <c r="B579" s="1083"/>
      <c r="C579" s="75" t="s">
        <v>3342</v>
      </c>
      <c r="D579" s="180"/>
      <c r="E579" s="831"/>
      <c r="F579" s="125"/>
      <c r="G579" s="125"/>
      <c r="H579" s="531" t="s">
        <v>1204</v>
      </c>
    </row>
    <row r="580" spans="1:8" ht="14.1" customHeight="1" x14ac:dyDescent="0.25">
      <c r="A580" s="531"/>
      <c r="B580" s="1083"/>
      <c r="C580" s="75" t="s">
        <v>495</v>
      </c>
      <c r="D580" s="907" t="s">
        <v>3343</v>
      </c>
      <c r="E580" s="831"/>
      <c r="F580" s="125"/>
      <c r="G580" s="125"/>
      <c r="H580" s="531" t="s">
        <v>3344</v>
      </c>
    </row>
    <row r="581" spans="1:8" ht="14.1" customHeight="1" x14ac:dyDescent="0.25">
      <c r="A581" s="531"/>
      <c r="B581" s="1083"/>
      <c r="C581" s="180"/>
      <c r="D581" s="180" t="s">
        <v>599</v>
      </c>
      <c r="E581" s="831">
        <v>1000000</v>
      </c>
      <c r="F581" s="125">
        <v>448000</v>
      </c>
      <c r="G581" s="125">
        <v>448000</v>
      </c>
      <c r="H581" s="531" t="s">
        <v>3345</v>
      </c>
    </row>
    <row r="582" spans="1:8" ht="14.1" customHeight="1" x14ac:dyDescent="0.25">
      <c r="A582" s="531"/>
      <c r="B582" s="1083"/>
      <c r="C582" s="180"/>
      <c r="D582" s="180" t="s">
        <v>31</v>
      </c>
      <c r="E582" s="831">
        <v>1250000</v>
      </c>
      <c r="F582" s="125">
        <v>628000</v>
      </c>
      <c r="G582" s="125">
        <v>628000</v>
      </c>
      <c r="H582" s="531" t="s">
        <v>3346</v>
      </c>
    </row>
    <row r="583" spans="1:8" ht="14.1" customHeight="1" x14ac:dyDescent="0.25">
      <c r="A583" s="531"/>
      <c r="B583" s="1083"/>
      <c r="C583" s="180"/>
      <c r="D583" s="180"/>
      <c r="E583" s="180"/>
      <c r="F583" s="180"/>
      <c r="G583" s="180"/>
      <c r="H583" s="531" t="s">
        <v>3347</v>
      </c>
    </row>
    <row r="584" spans="1:8" ht="14.1" customHeight="1" x14ac:dyDescent="0.25">
      <c r="A584" s="531"/>
      <c r="B584" s="1083"/>
      <c r="C584" s="180"/>
      <c r="D584" s="180"/>
      <c r="E584" s="180"/>
      <c r="F584" s="180"/>
      <c r="G584" s="180"/>
      <c r="H584" s="531" t="s">
        <v>3348</v>
      </c>
    </row>
    <row r="585" spans="1:8" ht="14.1" customHeight="1" x14ac:dyDescent="0.25">
      <c r="A585" s="531"/>
      <c r="B585" s="1083"/>
      <c r="C585" s="180"/>
      <c r="D585" s="180"/>
      <c r="E585" s="180"/>
      <c r="F585" s="180"/>
      <c r="G585" s="180"/>
      <c r="H585" s="730" t="s">
        <v>3349</v>
      </c>
    </row>
    <row r="586" spans="1:8" ht="14.1" customHeight="1" x14ac:dyDescent="0.25">
      <c r="A586" s="426"/>
      <c r="B586" s="1098"/>
      <c r="C586" s="155"/>
      <c r="D586" s="155"/>
      <c r="E586" s="155"/>
      <c r="F586" s="155"/>
      <c r="G586" s="155"/>
      <c r="H586" s="809" t="s">
        <v>199</v>
      </c>
    </row>
    <row r="587" spans="1:8" ht="14.1" customHeight="1" x14ac:dyDescent="0.2">
      <c r="B587" s="310"/>
      <c r="E587" s="141"/>
      <c r="F587" s="141"/>
    </row>
    <row r="588" spans="1:8" ht="14.1" customHeight="1" x14ac:dyDescent="0.2">
      <c r="B588" s="310"/>
      <c r="E588" s="141"/>
      <c r="F588" s="141"/>
    </row>
    <row r="589" spans="1:8" ht="14.1" customHeight="1" x14ac:dyDescent="0.2">
      <c r="B589" s="310"/>
      <c r="E589" s="141"/>
      <c r="F589" s="141"/>
    </row>
    <row r="590" spans="1:8" ht="14.1" customHeight="1" x14ac:dyDescent="0.2">
      <c r="B590" s="310"/>
      <c r="E590" s="141"/>
      <c r="F590" s="141"/>
    </row>
    <row r="591" spans="1:8" ht="14.1" customHeight="1" x14ac:dyDescent="0.2">
      <c r="B591" s="310"/>
      <c r="E591" s="141"/>
      <c r="F591" s="141"/>
    </row>
    <row r="592" spans="1:8" ht="14.1" customHeight="1" x14ac:dyDescent="0.2">
      <c r="B592" s="310"/>
      <c r="E592" s="141"/>
      <c r="F592" s="141"/>
    </row>
    <row r="593" spans="2:6" ht="14.1" customHeight="1" x14ac:dyDescent="0.2">
      <c r="B593" s="310"/>
      <c r="E593" s="141"/>
      <c r="F593" s="141"/>
    </row>
    <row r="594" spans="2:6" ht="14.1" customHeight="1" x14ac:dyDescent="0.2">
      <c r="B594" s="310"/>
      <c r="E594" s="141"/>
      <c r="F594" s="141"/>
    </row>
    <row r="595" spans="2:6" ht="14.1" customHeight="1" x14ac:dyDescent="0.2">
      <c r="B595" s="310"/>
      <c r="E595" s="141"/>
      <c r="F595" s="141"/>
    </row>
    <row r="596" spans="2:6" ht="14.1" customHeight="1" x14ac:dyDescent="0.2">
      <c r="B596" s="310"/>
      <c r="E596" s="141"/>
      <c r="F596" s="141"/>
    </row>
    <row r="597" spans="2:6" ht="14.1" customHeight="1" x14ac:dyDescent="0.2">
      <c r="B597" s="310"/>
      <c r="E597" s="141"/>
      <c r="F597" s="141"/>
    </row>
    <row r="598" spans="2:6" ht="14.1" customHeight="1" x14ac:dyDescent="0.2">
      <c r="B598" s="310"/>
      <c r="E598" s="141"/>
      <c r="F598" s="141"/>
    </row>
    <row r="599" spans="2:6" ht="14.1" customHeight="1" x14ac:dyDescent="0.2">
      <c r="B599" s="310"/>
      <c r="E599" s="141"/>
      <c r="F599" s="141"/>
    </row>
    <row r="600" spans="2:6" ht="14.1" customHeight="1" x14ac:dyDescent="0.2">
      <c r="B600" s="310"/>
      <c r="E600" s="141"/>
      <c r="F600" s="141"/>
    </row>
    <row r="601" spans="2:6" ht="14.1" customHeight="1" x14ac:dyDescent="0.2">
      <c r="B601" s="310"/>
      <c r="E601" s="141"/>
      <c r="F601" s="141"/>
    </row>
    <row r="602" spans="2:6" ht="14.1" customHeight="1" x14ac:dyDescent="0.2">
      <c r="B602" s="310"/>
      <c r="E602" s="141"/>
      <c r="F602" s="141"/>
    </row>
    <row r="603" spans="2:6" ht="14.1" customHeight="1" x14ac:dyDescent="0.2">
      <c r="B603" s="310"/>
      <c r="E603" s="141"/>
      <c r="F603" s="141"/>
    </row>
    <row r="604" spans="2:6" ht="14.1" customHeight="1" x14ac:dyDescent="0.2">
      <c r="B604" s="310"/>
      <c r="E604" s="141"/>
      <c r="F604" s="141"/>
    </row>
    <row r="605" spans="2:6" ht="14.1" customHeight="1" x14ac:dyDescent="0.2">
      <c r="B605" s="310"/>
      <c r="E605" s="141"/>
      <c r="F605" s="141"/>
    </row>
    <row r="606" spans="2:6" ht="14.1" customHeight="1" x14ac:dyDescent="0.2">
      <c r="B606" s="310"/>
      <c r="E606" s="141"/>
      <c r="F606" s="141"/>
    </row>
    <row r="607" spans="2:6" ht="14.1" customHeight="1" x14ac:dyDescent="0.2">
      <c r="B607" s="310"/>
      <c r="E607" s="141"/>
      <c r="F607" s="141"/>
    </row>
    <row r="608" spans="2:6" ht="14.1" customHeight="1" x14ac:dyDescent="0.2">
      <c r="B608" s="310"/>
      <c r="E608" s="141"/>
      <c r="F608" s="141"/>
    </row>
    <row r="609" spans="2:6" ht="14.1" customHeight="1" x14ac:dyDescent="0.2">
      <c r="B609" s="310"/>
      <c r="E609" s="141"/>
      <c r="F609" s="141"/>
    </row>
    <row r="610" spans="2:6" ht="14.1" customHeight="1" x14ac:dyDescent="0.2">
      <c r="B610" s="310"/>
      <c r="E610" s="141"/>
      <c r="F610" s="141"/>
    </row>
    <row r="611" spans="2:6" ht="14.1" customHeight="1" x14ac:dyDescent="0.2">
      <c r="B611" s="310"/>
      <c r="E611" s="141"/>
      <c r="F611" s="141"/>
    </row>
    <row r="612" spans="2:6" ht="14.1" customHeight="1" x14ac:dyDescent="0.2">
      <c r="B612" s="310"/>
      <c r="E612" s="141"/>
      <c r="F612" s="141"/>
    </row>
    <row r="613" spans="2:6" ht="14.1" customHeight="1" x14ac:dyDescent="0.2">
      <c r="B613" s="310"/>
      <c r="E613" s="141"/>
      <c r="F613" s="141"/>
    </row>
    <row r="614" spans="2:6" ht="14.1" customHeight="1" x14ac:dyDescent="0.2">
      <c r="B614" s="310"/>
      <c r="E614" s="141"/>
      <c r="F614" s="141"/>
    </row>
    <row r="615" spans="2:6" ht="14.1" customHeight="1" x14ac:dyDescent="0.2">
      <c r="B615" s="310"/>
      <c r="E615" s="141"/>
      <c r="F615" s="141"/>
    </row>
    <row r="616" spans="2:6" ht="14.1" customHeight="1" x14ac:dyDescent="0.2">
      <c r="B616" s="310"/>
      <c r="E616" s="141"/>
      <c r="F616" s="141"/>
    </row>
    <row r="617" spans="2:6" ht="14.1" customHeight="1" x14ac:dyDescent="0.2">
      <c r="B617" s="310"/>
      <c r="E617" s="141"/>
      <c r="F617" s="141"/>
    </row>
    <row r="618" spans="2:6" ht="14.1" customHeight="1" x14ac:dyDescent="0.2">
      <c r="B618" s="310"/>
      <c r="E618" s="141"/>
      <c r="F618" s="141"/>
    </row>
    <row r="619" spans="2:6" ht="14.1" customHeight="1" x14ac:dyDescent="0.2">
      <c r="B619" s="310"/>
      <c r="E619" s="141"/>
      <c r="F619" s="141"/>
    </row>
    <row r="620" spans="2:6" ht="14.1" customHeight="1" x14ac:dyDescent="0.2">
      <c r="B620" s="310"/>
      <c r="E620" s="141"/>
      <c r="F620" s="141"/>
    </row>
    <row r="621" spans="2:6" ht="14.1" customHeight="1" x14ac:dyDescent="0.2">
      <c r="B621" s="310"/>
      <c r="E621" s="141"/>
      <c r="F621" s="141"/>
    </row>
    <row r="622" spans="2:6" ht="14.1" customHeight="1" x14ac:dyDescent="0.2">
      <c r="B622" s="310"/>
      <c r="E622" s="141"/>
      <c r="F622" s="141"/>
    </row>
    <row r="623" spans="2:6" ht="14.1" customHeight="1" x14ac:dyDescent="0.2">
      <c r="B623" s="310"/>
      <c r="E623" s="141"/>
      <c r="F623" s="141"/>
    </row>
    <row r="624" spans="2:6" ht="14.1" customHeight="1" x14ac:dyDescent="0.2">
      <c r="B624" s="310"/>
      <c r="E624" s="141"/>
      <c r="F624" s="141"/>
    </row>
    <row r="625" spans="2:6" ht="14.1" customHeight="1" x14ac:dyDescent="0.2">
      <c r="B625" s="310"/>
      <c r="E625" s="141"/>
      <c r="F625" s="141"/>
    </row>
    <row r="626" spans="2:6" ht="14.1" customHeight="1" x14ac:dyDescent="0.2">
      <c r="B626" s="310"/>
      <c r="E626" s="141"/>
      <c r="F626" s="141"/>
    </row>
    <row r="627" spans="2:6" ht="14.1" customHeight="1" x14ac:dyDescent="0.2">
      <c r="B627" s="310"/>
      <c r="E627" s="141"/>
      <c r="F627" s="141"/>
    </row>
    <row r="628" spans="2:6" ht="14.1" customHeight="1" x14ac:dyDescent="0.2">
      <c r="B628" s="310"/>
      <c r="E628" s="141"/>
      <c r="F628" s="141"/>
    </row>
    <row r="629" spans="2:6" ht="14.1" customHeight="1" x14ac:dyDescent="0.2">
      <c r="B629" s="310"/>
      <c r="E629" s="141"/>
      <c r="F629" s="141"/>
    </row>
    <row r="630" spans="2:6" ht="14.1" customHeight="1" x14ac:dyDescent="0.2">
      <c r="B630" s="310"/>
      <c r="E630" s="141"/>
      <c r="F630" s="141"/>
    </row>
    <row r="631" spans="2:6" ht="14.1" customHeight="1" x14ac:dyDescent="0.2">
      <c r="B631" s="310"/>
      <c r="E631" s="141"/>
      <c r="F631" s="141"/>
    </row>
    <row r="632" spans="2:6" ht="14.1" customHeight="1" x14ac:dyDescent="0.2">
      <c r="B632" s="310"/>
      <c r="E632" s="141"/>
      <c r="F632" s="141"/>
    </row>
    <row r="633" spans="2:6" ht="14.1" customHeight="1" x14ac:dyDescent="0.2">
      <c r="B633" s="310"/>
      <c r="E633" s="141"/>
      <c r="F633" s="141"/>
    </row>
    <row r="634" spans="2:6" ht="14.1" customHeight="1" x14ac:dyDescent="0.2">
      <c r="B634" s="310"/>
      <c r="E634" s="141"/>
      <c r="F634" s="141"/>
    </row>
    <row r="635" spans="2:6" ht="14.1" customHeight="1" x14ac:dyDescent="0.2">
      <c r="B635" s="310"/>
      <c r="E635" s="141"/>
      <c r="F635" s="141"/>
    </row>
    <row r="636" spans="2:6" ht="14.1" customHeight="1" x14ac:dyDescent="0.2">
      <c r="B636" s="310"/>
      <c r="E636" s="141"/>
      <c r="F636" s="141"/>
    </row>
    <row r="637" spans="2:6" ht="14.1" customHeight="1" x14ac:dyDescent="0.2">
      <c r="B637" s="310"/>
      <c r="E637" s="141"/>
      <c r="F637" s="141"/>
    </row>
    <row r="638" spans="2:6" ht="14.1" customHeight="1" x14ac:dyDescent="0.2">
      <c r="B638" s="310"/>
      <c r="E638" s="141"/>
      <c r="F638" s="141"/>
    </row>
    <row r="639" spans="2:6" ht="14.1" customHeight="1" x14ac:dyDescent="0.2">
      <c r="B639" s="310"/>
      <c r="E639" s="141"/>
      <c r="F639" s="141"/>
    </row>
    <row r="640" spans="2:6" ht="14.1" customHeight="1" x14ac:dyDescent="0.2">
      <c r="B640" s="310"/>
      <c r="E640" s="141"/>
      <c r="F640" s="141"/>
    </row>
    <row r="641" spans="2:6" ht="14.1" customHeight="1" x14ac:dyDescent="0.2">
      <c r="B641" s="310"/>
      <c r="E641" s="141"/>
      <c r="F641" s="141"/>
    </row>
    <row r="642" spans="2:6" ht="14.1" customHeight="1" x14ac:dyDescent="0.2">
      <c r="B642" s="310"/>
      <c r="E642" s="141"/>
      <c r="F642" s="141"/>
    </row>
    <row r="643" spans="2:6" ht="14.1" customHeight="1" x14ac:dyDescent="0.2">
      <c r="B643" s="310"/>
      <c r="E643" s="141"/>
      <c r="F643" s="141"/>
    </row>
    <row r="644" spans="2:6" ht="14.1" customHeight="1" x14ac:dyDescent="0.2">
      <c r="B644" s="310"/>
      <c r="E644" s="141"/>
      <c r="F644" s="141"/>
    </row>
    <row r="645" spans="2:6" ht="14.1" customHeight="1" x14ac:dyDescent="0.2">
      <c r="B645" s="310"/>
      <c r="E645" s="141"/>
      <c r="F645" s="141"/>
    </row>
    <row r="646" spans="2:6" ht="14.1" customHeight="1" x14ac:dyDescent="0.2">
      <c r="B646" s="310"/>
      <c r="E646" s="141"/>
      <c r="F646" s="141"/>
    </row>
    <row r="647" spans="2:6" ht="14.1" customHeight="1" x14ac:dyDescent="0.2">
      <c r="B647" s="310"/>
      <c r="E647" s="141"/>
      <c r="F647" s="141"/>
    </row>
    <row r="648" spans="2:6" ht="14.1" customHeight="1" x14ac:dyDescent="0.2">
      <c r="B648" s="310"/>
      <c r="E648" s="141"/>
      <c r="F648" s="141"/>
    </row>
    <row r="649" spans="2:6" ht="14.1" customHeight="1" x14ac:dyDescent="0.2">
      <c r="B649" s="310"/>
      <c r="E649" s="141"/>
      <c r="F649" s="141"/>
    </row>
    <row r="650" spans="2:6" ht="14.1" customHeight="1" x14ac:dyDescent="0.2">
      <c r="B650" s="310"/>
      <c r="E650" s="141"/>
      <c r="F650" s="141"/>
    </row>
    <row r="651" spans="2:6" ht="14.1" customHeight="1" x14ac:dyDescent="0.2">
      <c r="B651" s="310"/>
      <c r="E651" s="141"/>
      <c r="F651" s="141"/>
    </row>
    <row r="652" spans="2:6" ht="14.1" customHeight="1" x14ac:dyDescent="0.2">
      <c r="B652" s="310"/>
      <c r="E652" s="141"/>
      <c r="F652" s="141"/>
    </row>
    <row r="653" spans="2:6" ht="14.1" customHeight="1" x14ac:dyDescent="0.2">
      <c r="B653" s="310"/>
      <c r="E653" s="141"/>
      <c r="F653" s="141"/>
    </row>
    <row r="654" spans="2:6" ht="14.1" customHeight="1" x14ac:dyDescent="0.2">
      <c r="B654" s="310"/>
      <c r="E654" s="141"/>
      <c r="F654" s="141"/>
    </row>
    <row r="655" spans="2:6" ht="14.1" customHeight="1" x14ac:dyDescent="0.2">
      <c r="B655" s="310"/>
      <c r="E655" s="141"/>
      <c r="F655" s="141"/>
    </row>
    <row r="656" spans="2:6" ht="14.1" customHeight="1" x14ac:dyDescent="0.2">
      <c r="B656" s="310"/>
      <c r="E656" s="141"/>
      <c r="F656" s="141"/>
    </row>
    <row r="657" spans="2:6" ht="14.1" customHeight="1" x14ac:dyDescent="0.2">
      <c r="B657" s="310"/>
      <c r="E657" s="141"/>
      <c r="F657" s="141"/>
    </row>
    <row r="658" spans="2:6" ht="14.1" customHeight="1" x14ac:dyDescent="0.2">
      <c r="B658" s="310"/>
      <c r="E658" s="141"/>
      <c r="F658" s="141"/>
    </row>
    <row r="659" spans="2:6" ht="14.1" customHeight="1" x14ac:dyDescent="0.2">
      <c r="B659" s="310"/>
      <c r="E659" s="141"/>
      <c r="F659" s="141"/>
    </row>
    <row r="660" spans="2:6" ht="14.1" customHeight="1" x14ac:dyDescent="0.2">
      <c r="B660" s="310"/>
      <c r="E660" s="141"/>
      <c r="F660" s="141"/>
    </row>
    <row r="661" spans="2:6" ht="14.1" customHeight="1" x14ac:dyDescent="0.2">
      <c r="B661" s="310"/>
      <c r="E661" s="141"/>
      <c r="F661" s="141"/>
    </row>
    <row r="662" spans="2:6" ht="14.1" customHeight="1" x14ac:dyDescent="0.2">
      <c r="B662" s="310"/>
      <c r="E662" s="141"/>
      <c r="F662" s="141"/>
    </row>
    <row r="663" spans="2:6" ht="14.1" customHeight="1" x14ac:dyDescent="0.2">
      <c r="B663" s="310"/>
      <c r="E663" s="141"/>
      <c r="F663" s="141"/>
    </row>
    <row r="664" spans="2:6" ht="14.1" customHeight="1" x14ac:dyDescent="0.2">
      <c r="B664" s="310"/>
      <c r="E664" s="141"/>
      <c r="F664" s="141"/>
    </row>
    <row r="665" spans="2:6" ht="14.1" customHeight="1" x14ac:dyDescent="0.2">
      <c r="B665" s="310"/>
      <c r="E665" s="141"/>
      <c r="F665" s="141"/>
    </row>
    <row r="666" spans="2:6" ht="14.1" customHeight="1" x14ac:dyDescent="0.2">
      <c r="B666" s="310"/>
      <c r="E666" s="141"/>
      <c r="F666" s="141"/>
    </row>
    <row r="667" spans="2:6" ht="14.1" customHeight="1" x14ac:dyDescent="0.2">
      <c r="B667" s="310"/>
      <c r="E667" s="141"/>
      <c r="F667" s="141"/>
    </row>
    <row r="668" spans="2:6" ht="14.1" customHeight="1" x14ac:dyDescent="0.2">
      <c r="B668" s="310"/>
      <c r="E668" s="141"/>
      <c r="F668" s="141"/>
    </row>
    <row r="669" spans="2:6" ht="14.1" customHeight="1" x14ac:dyDescent="0.2">
      <c r="B669" s="310"/>
      <c r="E669" s="141"/>
      <c r="F669" s="141"/>
    </row>
    <row r="670" spans="2:6" ht="14.1" customHeight="1" x14ac:dyDescent="0.2">
      <c r="B670" s="310"/>
      <c r="E670" s="141"/>
      <c r="F670" s="141"/>
    </row>
    <row r="671" spans="2:6" ht="14.1" customHeight="1" x14ac:dyDescent="0.2">
      <c r="B671" s="310"/>
      <c r="E671" s="141"/>
      <c r="F671" s="141"/>
    </row>
    <row r="672" spans="2:6" ht="14.1" customHeight="1" x14ac:dyDescent="0.2">
      <c r="B672" s="310"/>
      <c r="E672" s="141"/>
      <c r="F672" s="141"/>
    </row>
    <row r="673" spans="2:6" ht="14.1" customHeight="1" x14ac:dyDescent="0.2">
      <c r="B673" s="310"/>
      <c r="E673" s="141"/>
      <c r="F673" s="141"/>
    </row>
    <row r="674" spans="2:6" ht="14.1" customHeight="1" x14ac:dyDescent="0.2">
      <c r="B674" s="310"/>
      <c r="E674" s="141"/>
      <c r="F674" s="141"/>
    </row>
    <row r="675" spans="2:6" ht="14.1" customHeight="1" x14ac:dyDescent="0.2">
      <c r="B675" s="310"/>
      <c r="E675" s="141"/>
      <c r="F675" s="141"/>
    </row>
    <row r="676" spans="2:6" ht="14.1" customHeight="1" x14ac:dyDescent="0.2">
      <c r="B676" s="310"/>
      <c r="E676" s="141"/>
      <c r="F676" s="141"/>
    </row>
    <row r="677" spans="2:6" ht="14.1" customHeight="1" x14ac:dyDescent="0.2">
      <c r="B677" s="310"/>
      <c r="E677" s="141"/>
      <c r="F677" s="141"/>
    </row>
    <row r="678" spans="2:6" ht="14.1" customHeight="1" x14ac:dyDescent="0.2">
      <c r="B678" s="310"/>
      <c r="E678" s="141"/>
      <c r="F678" s="141"/>
    </row>
    <row r="679" spans="2:6" ht="14.1" customHeight="1" x14ac:dyDescent="0.2">
      <c r="B679" s="310"/>
      <c r="E679" s="141"/>
      <c r="F679" s="141"/>
    </row>
    <row r="680" spans="2:6" ht="14.1" customHeight="1" x14ac:dyDescent="0.2">
      <c r="B680" s="310"/>
      <c r="E680" s="141"/>
      <c r="F680" s="141"/>
    </row>
    <row r="681" spans="2:6" ht="14.1" customHeight="1" x14ac:dyDescent="0.2">
      <c r="B681" s="310"/>
      <c r="E681" s="141"/>
      <c r="F681" s="141"/>
    </row>
    <row r="682" spans="2:6" ht="14.1" customHeight="1" x14ac:dyDescent="0.2">
      <c r="B682" s="310"/>
      <c r="E682" s="141"/>
      <c r="F682" s="141"/>
    </row>
    <row r="683" spans="2:6" ht="14.1" customHeight="1" x14ac:dyDescent="0.2">
      <c r="B683" s="310"/>
      <c r="E683" s="141"/>
      <c r="F683" s="141"/>
    </row>
    <row r="684" spans="2:6" ht="14.1" customHeight="1" x14ac:dyDescent="0.2">
      <c r="B684" s="310"/>
      <c r="E684" s="141"/>
      <c r="F684" s="141"/>
    </row>
    <row r="685" spans="2:6" ht="14.1" customHeight="1" x14ac:dyDescent="0.2">
      <c r="B685" s="310"/>
      <c r="E685" s="141"/>
      <c r="F685" s="141"/>
    </row>
    <row r="686" spans="2:6" ht="14.1" customHeight="1" x14ac:dyDescent="0.2">
      <c r="B686" s="310"/>
      <c r="E686" s="141"/>
      <c r="F686" s="141"/>
    </row>
    <row r="687" spans="2:6" ht="14.1" customHeight="1" x14ac:dyDescent="0.2">
      <c r="B687" s="310"/>
      <c r="E687" s="141"/>
      <c r="F687" s="141"/>
    </row>
    <row r="688" spans="2:6" ht="14.1" customHeight="1" x14ac:dyDescent="0.2">
      <c r="B688" s="310"/>
      <c r="E688" s="141"/>
      <c r="F688" s="141"/>
    </row>
    <row r="689" spans="2:6" ht="14.1" customHeight="1" x14ac:dyDescent="0.2">
      <c r="B689" s="310"/>
      <c r="E689" s="141"/>
      <c r="F689" s="141"/>
    </row>
    <row r="690" spans="2:6" ht="14.1" customHeight="1" x14ac:dyDescent="0.2">
      <c r="B690" s="310"/>
      <c r="E690" s="141"/>
      <c r="F690" s="141"/>
    </row>
    <row r="691" spans="2:6" ht="14.1" customHeight="1" x14ac:dyDescent="0.2">
      <c r="B691" s="310"/>
      <c r="E691" s="141"/>
      <c r="F691" s="141"/>
    </row>
    <row r="692" spans="2:6" ht="14.1" customHeight="1" x14ac:dyDescent="0.2">
      <c r="B692" s="310"/>
      <c r="E692" s="141"/>
      <c r="F692" s="141"/>
    </row>
    <row r="693" spans="2:6" ht="14.1" customHeight="1" x14ac:dyDescent="0.2">
      <c r="B693" s="310"/>
      <c r="E693" s="141"/>
      <c r="F693" s="141"/>
    </row>
    <row r="694" spans="2:6" ht="14.1" customHeight="1" x14ac:dyDescent="0.2">
      <c r="B694" s="310"/>
      <c r="E694" s="141"/>
      <c r="F694" s="141"/>
    </row>
    <row r="695" spans="2:6" ht="14.1" customHeight="1" x14ac:dyDescent="0.2">
      <c r="B695" s="310"/>
      <c r="E695" s="141"/>
      <c r="F695" s="141"/>
    </row>
    <row r="696" spans="2:6" ht="14.1" customHeight="1" x14ac:dyDescent="0.2">
      <c r="B696" s="310"/>
      <c r="E696" s="141"/>
      <c r="F696" s="141"/>
    </row>
    <row r="697" spans="2:6" ht="14.1" customHeight="1" x14ac:dyDescent="0.2">
      <c r="B697" s="310"/>
      <c r="E697" s="141"/>
      <c r="F697" s="141"/>
    </row>
    <row r="698" spans="2:6" ht="14.1" customHeight="1" x14ac:dyDescent="0.2">
      <c r="B698" s="310"/>
      <c r="E698" s="141"/>
      <c r="F698" s="141"/>
    </row>
    <row r="699" spans="2:6" ht="14.1" customHeight="1" x14ac:dyDescent="0.2">
      <c r="B699" s="310"/>
      <c r="E699" s="141"/>
      <c r="F699" s="141"/>
    </row>
    <row r="700" spans="2:6" ht="14.1" customHeight="1" x14ac:dyDescent="0.2">
      <c r="B700" s="310"/>
      <c r="E700" s="141"/>
      <c r="F700" s="141"/>
    </row>
    <row r="701" spans="2:6" ht="14.1" customHeight="1" x14ac:dyDescent="0.2">
      <c r="B701" s="310"/>
      <c r="E701" s="141"/>
      <c r="F701" s="141"/>
    </row>
    <row r="702" spans="2:6" ht="14.1" customHeight="1" x14ac:dyDescent="0.2">
      <c r="B702" s="310"/>
      <c r="E702" s="141"/>
      <c r="F702" s="141"/>
    </row>
    <row r="703" spans="2:6" ht="14.1" customHeight="1" x14ac:dyDescent="0.2">
      <c r="B703" s="310"/>
      <c r="E703" s="141"/>
      <c r="F703" s="141"/>
    </row>
    <row r="704" spans="2:6" ht="14.1" customHeight="1" x14ac:dyDescent="0.2">
      <c r="B704" s="310"/>
      <c r="E704" s="141"/>
      <c r="F704" s="141"/>
    </row>
    <row r="705" spans="2:6" ht="14.1" customHeight="1" x14ac:dyDescent="0.2">
      <c r="B705" s="310"/>
      <c r="E705" s="141"/>
      <c r="F705" s="141"/>
    </row>
    <row r="706" spans="2:6" ht="14.1" customHeight="1" x14ac:dyDescent="0.2">
      <c r="B706" s="310"/>
      <c r="E706" s="141"/>
      <c r="F706" s="141"/>
    </row>
    <row r="707" spans="2:6" ht="14.1" customHeight="1" x14ac:dyDescent="0.2">
      <c r="B707" s="310"/>
      <c r="E707" s="141"/>
      <c r="F707" s="141"/>
    </row>
    <row r="708" spans="2:6" ht="14.1" customHeight="1" x14ac:dyDescent="0.2">
      <c r="B708" s="310"/>
      <c r="E708" s="141"/>
      <c r="F708" s="141"/>
    </row>
    <row r="709" spans="2:6" ht="14.1" customHeight="1" x14ac:dyDescent="0.2">
      <c r="B709" s="310"/>
      <c r="E709" s="141"/>
      <c r="F709" s="141"/>
    </row>
    <row r="710" spans="2:6" ht="14.1" customHeight="1" x14ac:dyDescent="0.2">
      <c r="B710" s="310"/>
      <c r="E710" s="141"/>
      <c r="F710" s="141"/>
    </row>
    <row r="711" spans="2:6" ht="14.1" customHeight="1" x14ac:dyDescent="0.2">
      <c r="B711" s="310"/>
      <c r="E711" s="141"/>
      <c r="F711" s="141"/>
    </row>
    <row r="712" spans="2:6" ht="14.1" customHeight="1" x14ac:dyDescent="0.2">
      <c r="B712" s="310"/>
      <c r="E712" s="141"/>
      <c r="F712" s="141"/>
    </row>
    <row r="713" spans="2:6" ht="14.1" customHeight="1" x14ac:dyDescent="0.2">
      <c r="B713" s="310"/>
      <c r="E713" s="141"/>
      <c r="F713" s="141"/>
    </row>
    <row r="714" spans="2:6" ht="14.1" customHeight="1" x14ac:dyDescent="0.2">
      <c r="B714" s="310"/>
      <c r="E714" s="141"/>
      <c r="F714" s="141"/>
    </row>
    <row r="715" spans="2:6" ht="14.1" customHeight="1" x14ac:dyDescent="0.2">
      <c r="B715" s="310"/>
      <c r="E715" s="141"/>
      <c r="F715" s="141"/>
    </row>
    <row r="716" spans="2:6" ht="14.1" customHeight="1" x14ac:dyDescent="0.2">
      <c r="B716" s="310"/>
      <c r="E716" s="141"/>
      <c r="F716" s="141"/>
    </row>
    <row r="717" spans="2:6" ht="14.1" customHeight="1" x14ac:dyDescent="0.2">
      <c r="B717" s="310"/>
      <c r="E717" s="141"/>
      <c r="F717" s="141"/>
    </row>
    <row r="718" spans="2:6" ht="14.1" customHeight="1" x14ac:dyDescent="0.2">
      <c r="B718" s="310"/>
      <c r="E718" s="141"/>
      <c r="F718" s="141"/>
    </row>
    <row r="719" spans="2:6" ht="14.1" customHeight="1" x14ac:dyDescent="0.2">
      <c r="B719" s="310"/>
      <c r="E719" s="141"/>
      <c r="F719" s="141"/>
    </row>
    <row r="720" spans="2:6" ht="14.1" customHeight="1" x14ac:dyDescent="0.2">
      <c r="B720" s="310"/>
      <c r="E720" s="141"/>
      <c r="F720" s="141"/>
    </row>
    <row r="721" spans="2:6" ht="14.1" customHeight="1" x14ac:dyDescent="0.2">
      <c r="B721" s="310"/>
      <c r="E721" s="141"/>
      <c r="F721" s="141"/>
    </row>
    <row r="722" spans="2:6" ht="14.1" customHeight="1" x14ac:dyDescent="0.2">
      <c r="B722" s="310"/>
      <c r="E722" s="141"/>
      <c r="F722" s="141"/>
    </row>
    <row r="723" spans="2:6" ht="14.1" customHeight="1" x14ac:dyDescent="0.2">
      <c r="B723" s="310"/>
      <c r="E723" s="141"/>
      <c r="F723" s="141"/>
    </row>
    <row r="724" spans="2:6" ht="14.1" customHeight="1" x14ac:dyDescent="0.2">
      <c r="B724" s="310"/>
      <c r="E724" s="141"/>
      <c r="F724" s="141"/>
    </row>
    <row r="725" spans="2:6" ht="14.1" customHeight="1" x14ac:dyDescent="0.2">
      <c r="B725" s="310"/>
      <c r="E725" s="141"/>
      <c r="F725" s="141"/>
    </row>
    <row r="726" spans="2:6" ht="14.1" customHeight="1" x14ac:dyDescent="0.2">
      <c r="B726" s="310"/>
      <c r="E726" s="141"/>
      <c r="F726" s="141"/>
    </row>
    <row r="727" spans="2:6" ht="14.1" customHeight="1" x14ac:dyDescent="0.2">
      <c r="B727" s="310"/>
      <c r="E727" s="141"/>
      <c r="F727" s="141"/>
    </row>
    <row r="728" spans="2:6" ht="14.1" customHeight="1" x14ac:dyDescent="0.2">
      <c r="B728" s="310"/>
      <c r="E728" s="141"/>
      <c r="F728" s="141"/>
    </row>
    <row r="729" spans="2:6" ht="14.1" customHeight="1" x14ac:dyDescent="0.2">
      <c r="B729" s="310"/>
      <c r="E729" s="141"/>
      <c r="F729" s="141"/>
    </row>
    <row r="730" spans="2:6" ht="14.1" customHeight="1" x14ac:dyDescent="0.2">
      <c r="B730" s="310"/>
      <c r="E730" s="141"/>
      <c r="F730" s="141"/>
    </row>
    <row r="731" spans="2:6" ht="14.1" customHeight="1" x14ac:dyDescent="0.2">
      <c r="B731" s="310"/>
      <c r="E731" s="141"/>
      <c r="F731" s="141"/>
    </row>
    <row r="732" spans="2:6" ht="14.1" customHeight="1" x14ac:dyDescent="0.2">
      <c r="B732" s="310"/>
      <c r="E732" s="141"/>
      <c r="F732" s="141"/>
    </row>
    <row r="733" spans="2:6" ht="14.1" customHeight="1" x14ac:dyDescent="0.2">
      <c r="B733" s="310"/>
      <c r="E733" s="141"/>
      <c r="F733" s="141"/>
    </row>
    <row r="734" spans="2:6" ht="14.1" customHeight="1" x14ac:dyDescent="0.2">
      <c r="B734" s="310"/>
      <c r="E734" s="141"/>
      <c r="F734" s="141"/>
    </row>
    <row r="735" spans="2:6" ht="14.1" customHeight="1" x14ac:dyDescent="0.2">
      <c r="B735" s="310"/>
      <c r="E735" s="141"/>
      <c r="F735" s="141"/>
    </row>
    <row r="736" spans="2:6" ht="14.1" customHeight="1" x14ac:dyDescent="0.2">
      <c r="B736" s="310"/>
      <c r="E736" s="141"/>
      <c r="F736" s="141"/>
    </row>
    <row r="737" spans="2:6" ht="14.1" customHeight="1" x14ac:dyDescent="0.2">
      <c r="B737" s="310"/>
      <c r="E737" s="141"/>
      <c r="F737" s="141"/>
    </row>
    <row r="738" spans="2:6" ht="14.1" customHeight="1" x14ac:dyDescent="0.2">
      <c r="B738" s="310"/>
      <c r="E738" s="141"/>
      <c r="F738" s="141"/>
    </row>
    <row r="739" spans="2:6" ht="14.1" customHeight="1" x14ac:dyDescent="0.2">
      <c r="B739" s="310"/>
      <c r="E739" s="141"/>
      <c r="F739" s="141"/>
    </row>
    <row r="740" spans="2:6" ht="14.1" customHeight="1" x14ac:dyDescent="0.2">
      <c r="B740" s="310"/>
      <c r="E740" s="141"/>
      <c r="F740" s="141"/>
    </row>
    <row r="741" spans="2:6" ht="14.1" customHeight="1" x14ac:dyDescent="0.2">
      <c r="B741" s="310"/>
      <c r="E741" s="141"/>
      <c r="F741" s="141"/>
    </row>
    <row r="742" spans="2:6" ht="14.1" customHeight="1" x14ac:dyDescent="0.2">
      <c r="B742" s="310"/>
      <c r="E742" s="141"/>
      <c r="F742" s="141"/>
    </row>
    <row r="743" spans="2:6" ht="14.1" customHeight="1" x14ac:dyDescent="0.2">
      <c r="B743" s="310"/>
      <c r="E743" s="141"/>
      <c r="F743" s="141"/>
    </row>
    <row r="744" spans="2:6" ht="14.1" customHeight="1" x14ac:dyDescent="0.2">
      <c r="B744" s="310"/>
      <c r="E744" s="141"/>
      <c r="F744" s="141"/>
    </row>
    <row r="745" spans="2:6" ht="14.1" customHeight="1" x14ac:dyDescent="0.2">
      <c r="B745" s="310"/>
      <c r="E745" s="141"/>
      <c r="F745" s="141"/>
    </row>
    <row r="746" spans="2:6" ht="14.1" customHeight="1" x14ac:dyDescent="0.2">
      <c r="B746" s="310"/>
      <c r="E746" s="141"/>
      <c r="F746" s="141"/>
    </row>
    <row r="747" spans="2:6" ht="14.1" customHeight="1" x14ac:dyDescent="0.2">
      <c r="B747" s="310"/>
      <c r="E747" s="141"/>
      <c r="F747" s="141"/>
    </row>
    <row r="748" spans="2:6" ht="14.1" customHeight="1" x14ac:dyDescent="0.2">
      <c r="B748" s="310"/>
      <c r="E748" s="141"/>
      <c r="F748" s="141"/>
    </row>
    <row r="749" spans="2:6" ht="14.1" customHeight="1" x14ac:dyDescent="0.2">
      <c r="B749" s="310"/>
      <c r="E749" s="141"/>
      <c r="F749" s="141"/>
    </row>
    <row r="750" spans="2:6" ht="14.1" customHeight="1" x14ac:dyDescent="0.2">
      <c r="B750" s="310"/>
      <c r="E750" s="141"/>
      <c r="F750" s="141"/>
    </row>
    <row r="751" spans="2:6" ht="14.1" customHeight="1" x14ac:dyDescent="0.2">
      <c r="B751" s="310"/>
      <c r="E751" s="141"/>
      <c r="F751" s="141"/>
    </row>
    <row r="752" spans="2:6" ht="14.1" customHeight="1" x14ac:dyDescent="0.2">
      <c r="B752" s="310"/>
      <c r="E752" s="141"/>
      <c r="F752" s="141"/>
    </row>
    <row r="753" spans="2:6" ht="14.1" customHeight="1" x14ac:dyDescent="0.2">
      <c r="B753" s="310"/>
      <c r="E753" s="141"/>
      <c r="F753" s="141"/>
    </row>
    <row r="754" spans="2:6" ht="14.1" customHeight="1" x14ac:dyDescent="0.2">
      <c r="B754" s="310"/>
      <c r="E754" s="141"/>
      <c r="F754" s="141"/>
    </row>
    <row r="755" spans="2:6" ht="14.1" customHeight="1" x14ac:dyDescent="0.2">
      <c r="B755" s="310"/>
      <c r="F755" s="141"/>
    </row>
    <row r="756" spans="2:6" ht="14.1" customHeight="1" x14ac:dyDescent="0.2">
      <c r="B756" s="310"/>
      <c r="F756" s="141"/>
    </row>
    <row r="757" spans="2:6" ht="14.1" customHeight="1" x14ac:dyDescent="0.2">
      <c r="B757" s="310"/>
      <c r="F757" s="141"/>
    </row>
    <row r="758" spans="2:6" ht="14.1" customHeight="1" x14ac:dyDescent="0.2">
      <c r="B758" s="310"/>
      <c r="F758" s="141"/>
    </row>
    <row r="759" spans="2:6" ht="14.1" customHeight="1" x14ac:dyDescent="0.2">
      <c r="B759" s="310"/>
      <c r="F759" s="141"/>
    </row>
    <row r="760" spans="2:6" ht="14.1" customHeight="1" x14ac:dyDescent="0.2">
      <c r="B760" s="310"/>
      <c r="F760" s="141"/>
    </row>
    <row r="761" spans="2:6" ht="14.1" customHeight="1" x14ac:dyDescent="0.2">
      <c r="B761" s="310"/>
      <c r="F761" s="141"/>
    </row>
    <row r="762" spans="2:6" ht="14.1" customHeight="1" x14ac:dyDescent="0.2">
      <c r="B762" s="310"/>
      <c r="F762" s="141"/>
    </row>
    <row r="763" spans="2:6" ht="14.1" customHeight="1" x14ac:dyDescent="0.2">
      <c r="B763" s="310"/>
      <c r="F763" s="141"/>
    </row>
    <row r="764" spans="2:6" ht="14.1" customHeight="1" x14ac:dyDescent="0.2">
      <c r="B764" s="310"/>
      <c r="F764" s="141"/>
    </row>
    <row r="765" spans="2:6" ht="14.1" customHeight="1" x14ac:dyDescent="0.2">
      <c r="B765" s="310"/>
      <c r="F765" s="141"/>
    </row>
    <row r="766" spans="2:6" ht="14.1" customHeight="1" x14ac:dyDescent="0.2">
      <c r="B766" s="310"/>
      <c r="F766" s="141"/>
    </row>
    <row r="767" spans="2:6" ht="14.1" customHeight="1" x14ac:dyDescent="0.2">
      <c r="B767" s="310"/>
      <c r="F767" s="141"/>
    </row>
    <row r="768" spans="2:6" ht="14.1" customHeight="1" x14ac:dyDescent="0.2">
      <c r="B768" s="310"/>
      <c r="F768" s="141"/>
    </row>
    <row r="769" spans="2:6" ht="14.1" customHeight="1" x14ac:dyDescent="0.2">
      <c r="B769" s="310"/>
      <c r="F769" s="141"/>
    </row>
    <row r="770" spans="2:6" ht="14.1" customHeight="1" x14ac:dyDescent="0.2">
      <c r="B770" s="310"/>
      <c r="F770" s="141"/>
    </row>
    <row r="771" spans="2:6" ht="14.1" customHeight="1" x14ac:dyDescent="0.2">
      <c r="B771" s="310"/>
      <c r="F771" s="141"/>
    </row>
    <row r="772" spans="2:6" ht="14.1" customHeight="1" x14ac:dyDescent="0.2">
      <c r="B772" s="310"/>
      <c r="F772" s="141"/>
    </row>
    <row r="773" spans="2:6" ht="14.1" customHeight="1" x14ac:dyDescent="0.2">
      <c r="B773" s="310"/>
      <c r="F773" s="141"/>
    </row>
    <row r="774" spans="2:6" ht="14.1" customHeight="1" x14ac:dyDescent="0.2">
      <c r="B774" s="310"/>
      <c r="F774" s="141"/>
    </row>
    <row r="775" spans="2:6" ht="14.1" customHeight="1" x14ac:dyDescent="0.2">
      <c r="B775" s="310"/>
      <c r="F775" s="141"/>
    </row>
    <row r="776" spans="2:6" ht="14.1" customHeight="1" x14ac:dyDescent="0.2">
      <c r="B776" s="310"/>
    </row>
    <row r="777" spans="2:6" ht="14.1" customHeight="1" x14ac:dyDescent="0.2">
      <c r="B777" s="310"/>
    </row>
    <row r="778" spans="2:6" ht="14.1" customHeight="1" x14ac:dyDescent="0.2">
      <c r="B778" s="310"/>
    </row>
    <row r="779" spans="2:6" ht="14.1" customHeight="1" x14ac:dyDescent="0.2">
      <c r="B779" s="310"/>
    </row>
    <row r="780" spans="2:6" ht="14.1" customHeight="1" x14ac:dyDescent="0.2">
      <c r="B780" s="310"/>
    </row>
    <row r="781" spans="2:6" ht="14.1" customHeight="1" x14ac:dyDescent="0.2">
      <c r="B781" s="310"/>
    </row>
    <row r="782" spans="2:6" ht="14.1" customHeight="1" x14ac:dyDescent="0.2">
      <c r="B782" s="310"/>
    </row>
    <row r="783" spans="2:6" ht="14.1" customHeight="1" x14ac:dyDescent="0.2">
      <c r="B783" s="310"/>
    </row>
    <row r="784" spans="2:6" ht="14.1" customHeight="1" x14ac:dyDescent="0.2">
      <c r="B784" s="310"/>
    </row>
    <row r="785" spans="2:2" ht="14.1" customHeight="1" x14ac:dyDescent="0.2">
      <c r="B785" s="310"/>
    </row>
    <row r="786" spans="2:2" ht="14.1" customHeight="1" x14ac:dyDescent="0.2">
      <c r="B786" s="310"/>
    </row>
    <row r="787" spans="2:2" ht="14.1" customHeight="1" x14ac:dyDescent="0.2">
      <c r="B787" s="310"/>
    </row>
    <row r="788" spans="2:2" ht="14.1" customHeight="1" x14ac:dyDescent="0.2">
      <c r="B788" s="310"/>
    </row>
    <row r="789" spans="2:2" ht="14.1" customHeight="1" x14ac:dyDescent="0.2">
      <c r="B789" s="310"/>
    </row>
    <row r="790" spans="2:2" ht="14.1" customHeight="1" x14ac:dyDescent="0.2">
      <c r="B790" s="310"/>
    </row>
    <row r="791" spans="2:2" ht="14.1" customHeight="1" x14ac:dyDescent="0.2">
      <c r="B791" s="310"/>
    </row>
    <row r="792" spans="2:2" ht="14.1" customHeight="1" x14ac:dyDescent="0.2">
      <c r="B792" s="310"/>
    </row>
    <row r="793" spans="2:2" ht="14.1" customHeight="1" x14ac:dyDescent="0.2">
      <c r="B793" s="310"/>
    </row>
    <row r="794" spans="2:2" ht="14.1" customHeight="1" x14ac:dyDescent="0.2">
      <c r="B794" s="310"/>
    </row>
    <row r="795" spans="2:2" ht="14.1" customHeight="1" x14ac:dyDescent="0.2">
      <c r="B795" s="310"/>
    </row>
    <row r="796" spans="2:2" ht="14.1" customHeight="1" x14ac:dyDescent="0.2">
      <c r="B796" s="310"/>
    </row>
    <row r="797" spans="2:2" ht="14.1" customHeight="1" x14ac:dyDescent="0.2">
      <c r="B797" s="310"/>
    </row>
    <row r="798" spans="2:2" ht="14.1" customHeight="1" x14ac:dyDescent="0.2">
      <c r="B798" s="310"/>
    </row>
    <row r="799" spans="2:2" ht="14.1" customHeight="1" x14ac:dyDescent="0.2">
      <c r="B799" s="310"/>
    </row>
    <row r="800" spans="2:2" ht="14.1" customHeight="1" x14ac:dyDescent="0.2">
      <c r="B800" s="310"/>
    </row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</sheetData>
  <mergeCells count="95">
    <mergeCell ref="F175:G175"/>
    <mergeCell ref="A176:A181"/>
    <mergeCell ref="B176:B181"/>
    <mergeCell ref="A168:A172"/>
    <mergeCell ref="B168:B172"/>
    <mergeCell ref="A173:A175"/>
    <mergeCell ref="B173:B175"/>
    <mergeCell ref="F92:G92"/>
    <mergeCell ref="F93:G93"/>
    <mergeCell ref="F94:G94"/>
    <mergeCell ref="F95:G95"/>
    <mergeCell ref="E173:H173"/>
    <mergeCell ref="F174:G174"/>
    <mergeCell ref="F85:G85"/>
    <mergeCell ref="F86:G86"/>
    <mergeCell ref="A87:A95"/>
    <mergeCell ref="B87:B95"/>
    <mergeCell ref="F87:G87"/>
    <mergeCell ref="F88:G88"/>
    <mergeCell ref="F89:G89"/>
    <mergeCell ref="A76:A85"/>
    <mergeCell ref="F90:G90"/>
    <mergeCell ref="F91:G91"/>
    <mergeCell ref="B76:B8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71:G71"/>
    <mergeCell ref="A72:A75"/>
    <mergeCell ref="B72:B75"/>
    <mergeCell ref="F72:G72"/>
    <mergeCell ref="F73:G73"/>
    <mergeCell ref="F63:G63"/>
    <mergeCell ref="F64:G64"/>
    <mergeCell ref="A66:A71"/>
    <mergeCell ref="B66:B71"/>
    <mergeCell ref="F66:G66"/>
    <mergeCell ref="F67:G67"/>
    <mergeCell ref="F68:G68"/>
    <mergeCell ref="F69:G69"/>
    <mergeCell ref="F70:G70"/>
    <mergeCell ref="A45:A51"/>
    <mergeCell ref="B45:B51"/>
    <mergeCell ref="F49:G50"/>
    <mergeCell ref="F51:G51"/>
    <mergeCell ref="A58:A65"/>
    <mergeCell ref="B58:B65"/>
    <mergeCell ref="F59:G59"/>
    <mergeCell ref="F60:G60"/>
    <mergeCell ref="F62:G62"/>
    <mergeCell ref="F39:G39"/>
    <mergeCell ref="F40:G40"/>
    <mergeCell ref="F41:G41"/>
    <mergeCell ref="F42:G42"/>
    <mergeCell ref="F43:G43"/>
    <mergeCell ref="F44:G44"/>
    <mergeCell ref="A31:A38"/>
    <mergeCell ref="B31:B38"/>
    <mergeCell ref="A39:A44"/>
    <mergeCell ref="B39:B44"/>
    <mergeCell ref="A19:A25"/>
    <mergeCell ref="B19:B25"/>
    <mergeCell ref="F22:G22"/>
    <mergeCell ref="F23:G23"/>
    <mergeCell ref="E24:G25"/>
    <mergeCell ref="A26:A30"/>
    <mergeCell ref="B26:B30"/>
    <mergeCell ref="F13:G13"/>
    <mergeCell ref="F14:G14"/>
    <mergeCell ref="F15:G15"/>
    <mergeCell ref="F16:G16"/>
    <mergeCell ref="F17:G17"/>
    <mergeCell ref="F18:G18"/>
    <mergeCell ref="A6:A18"/>
    <mergeCell ref="B6:B18"/>
    <mergeCell ref="F6:G6"/>
    <mergeCell ref="F7:G7"/>
    <mergeCell ref="F8:G8"/>
    <mergeCell ref="F9:G9"/>
    <mergeCell ref="F10:G10"/>
    <mergeCell ref="F11:G11"/>
    <mergeCell ref="F12:G12"/>
    <mergeCell ref="A1:I1"/>
    <mergeCell ref="A3:A5"/>
    <mergeCell ref="B3:B5"/>
    <mergeCell ref="C3:C5"/>
    <mergeCell ref="E3:G4"/>
    <mergeCell ref="F5:G5"/>
    <mergeCell ref="H3:H5"/>
  </mergeCells>
  <hyperlinks>
    <hyperlink ref="C100" r:id="rId1"/>
    <hyperlink ref="C101" r:id="rId2"/>
    <hyperlink ref="C111" r:id="rId3"/>
    <hyperlink ref="C121" r:id="rId4"/>
    <hyperlink ref="C122" r:id="rId5"/>
    <hyperlink ref="C185" r:id="rId6"/>
    <hyperlink ref="C186" r:id="rId7"/>
    <hyperlink ref="C196" r:id="rId8"/>
    <hyperlink ref="C208" r:id="rId9"/>
    <hyperlink ref="C209" r:id="rId10"/>
    <hyperlink ref="C144" r:id="rId11"/>
    <hyperlink ref="C150" r:id="rId12"/>
    <hyperlink ref="C151" r:id="rId13"/>
    <hyperlink ref="C160" r:id="rId14"/>
    <hyperlink ref="C161" r:id="rId15"/>
    <hyperlink ref="C54" r:id="rId16"/>
    <hyperlink ref="C226" r:id="rId17"/>
    <hyperlink ref="C227" r:id="rId18"/>
    <hyperlink ref="C229" r:id="rId19" display="mailto:ani.kusuma@thepatrabali.com"/>
    <hyperlink ref="C238" r:id="rId20"/>
    <hyperlink ref="C239" r:id="rId21"/>
    <hyperlink ref="C260" r:id="rId22"/>
    <hyperlink ref="C261" r:id="rId23"/>
    <hyperlink ref="C271" r:id="rId24"/>
    <hyperlink ref="C272" r:id="rId25"/>
    <hyperlink ref="C285" r:id="rId26"/>
    <hyperlink ref="C286" r:id="rId27"/>
    <hyperlink ref="C293" r:id="rId28"/>
    <hyperlink ref="C297" r:id="rId29"/>
    <hyperlink ref="C307" r:id="rId30"/>
    <hyperlink ref="C317" r:id="rId31"/>
    <hyperlink ref="C325" r:id="rId32"/>
    <hyperlink ref="C332" r:id="rId33"/>
    <hyperlink ref="C333" r:id="rId34"/>
    <hyperlink ref="C341" r:id="rId35"/>
    <hyperlink ref="C342" r:id="rId36"/>
    <hyperlink ref="C350" r:id="rId37"/>
    <hyperlink ref="C372" r:id="rId38"/>
    <hyperlink ref="C376" r:id="rId39"/>
    <hyperlink ref="C403" r:id="rId40"/>
    <hyperlink ref="C404" r:id="rId41"/>
    <hyperlink ref="C410" r:id="rId42"/>
    <hyperlink ref="C411" r:id="rId43"/>
    <hyperlink ref="C421" r:id="rId44"/>
    <hyperlink ref="C422" r:id="rId45"/>
    <hyperlink ref="C430" r:id="rId46"/>
    <hyperlink ref="C431" r:id="rId47"/>
    <hyperlink ref="C436" r:id="rId48"/>
    <hyperlink ref="C458" r:id="rId49"/>
    <hyperlink ref="C459" r:id="rId50"/>
    <hyperlink ref="C464" r:id="rId51"/>
    <hyperlink ref="C470" r:id="rId52"/>
    <hyperlink ref="C471" r:id="rId53"/>
    <hyperlink ref="C480" r:id="rId54"/>
    <hyperlink ref="C481" r:id="rId55"/>
    <hyperlink ref="C492" r:id="rId56"/>
    <hyperlink ref="C491" r:id="rId57"/>
    <hyperlink ref="C515" r:id="rId58"/>
    <hyperlink ref="C503" r:id="rId59"/>
    <hyperlink ref="C504" r:id="rId60"/>
    <hyperlink ref="C524" r:id="rId61"/>
    <hyperlink ref="C525" r:id="rId62"/>
    <hyperlink ref="C536" r:id="rId63"/>
    <hyperlink ref="C537" r:id="rId64"/>
    <hyperlink ref="C542" r:id="rId65"/>
    <hyperlink ref="C557" r:id="rId66"/>
    <hyperlink ref="C568" r:id="rId67"/>
    <hyperlink ref="C569" r:id="rId68"/>
    <hyperlink ref="C579" r:id="rId69"/>
    <hyperlink ref="C580" r:id="rId70"/>
  </hyperlinks>
  <pageMargins left="0.7" right="0.7" top="0.75" bottom="0.75" header="0.3" footer="0.3"/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view="pageBreakPreview" zoomScale="90" zoomScaleNormal="100" zoomScaleSheetLayoutView="90" workbookViewId="0">
      <selection activeCell="D175" sqref="D175"/>
    </sheetView>
  </sheetViews>
  <sheetFormatPr defaultRowHeight="15" customHeight="1" x14ac:dyDescent="0.25"/>
  <cols>
    <col min="1" max="1" width="4.42578125" style="73" customWidth="1"/>
    <col min="2" max="2" width="52.42578125" style="166" bestFit="1" customWidth="1"/>
    <col min="3" max="3" width="46.85546875" style="73" bestFit="1" customWidth="1"/>
    <col min="4" max="4" width="35.5703125" style="73" bestFit="1" customWidth="1"/>
    <col min="5" max="5" width="13.42578125" style="443" bestFit="1" customWidth="1"/>
    <col min="6" max="9" width="11.140625" style="478" customWidth="1"/>
    <col min="10" max="10" width="97" style="73" customWidth="1"/>
    <col min="11" max="11" width="9.140625" style="73" customWidth="1"/>
    <col min="12" max="16384" width="9.140625" style="73"/>
  </cols>
  <sheetData>
    <row r="1" spans="1:10" s="7" customFormat="1" ht="21" customHeight="1" x14ac:dyDescent="0.3">
      <c r="A1" s="5"/>
      <c r="B1" s="1169" t="s">
        <v>582</v>
      </c>
      <c r="C1" s="1169"/>
      <c r="D1" s="1169"/>
      <c r="E1" s="1169"/>
      <c r="F1" s="6"/>
      <c r="G1" s="6"/>
      <c r="H1" s="6"/>
      <c r="I1" s="6"/>
    </row>
    <row r="2" spans="1:10" s="7" customFormat="1" ht="15" customHeight="1" x14ac:dyDescent="0.25">
      <c r="A2" s="5"/>
      <c r="B2" s="8"/>
      <c r="C2" s="9"/>
      <c r="D2" s="9"/>
      <c r="E2" s="443"/>
      <c r="F2" s="11"/>
      <c r="G2" s="11"/>
      <c r="H2" s="11"/>
      <c r="I2" s="11"/>
    </row>
    <row r="3" spans="1:10" s="7" customFormat="1" ht="15" customHeight="1" x14ac:dyDescent="0.25">
      <c r="A3" s="1170" t="s">
        <v>0</v>
      </c>
      <c r="B3" s="1173" t="s">
        <v>1</v>
      </c>
      <c r="C3" s="1170" t="s">
        <v>2</v>
      </c>
      <c r="D3" s="1170" t="s">
        <v>3</v>
      </c>
      <c r="E3" s="444"/>
      <c r="F3" s="1151" t="s">
        <v>120</v>
      </c>
      <c r="G3" s="1151"/>
      <c r="H3" s="1151"/>
      <c r="I3" s="1151"/>
      <c r="J3" s="1180" t="s">
        <v>4</v>
      </c>
    </row>
    <row r="4" spans="1:10" s="7" customFormat="1" ht="15" customHeight="1" x14ac:dyDescent="0.25">
      <c r="A4" s="1171"/>
      <c r="B4" s="1174"/>
      <c r="C4" s="1171"/>
      <c r="D4" s="1171"/>
      <c r="E4" s="445" t="s">
        <v>583</v>
      </c>
      <c r="F4" s="1151" t="s">
        <v>6</v>
      </c>
      <c r="G4" s="1151"/>
      <c r="H4" s="1151"/>
      <c r="I4" s="1151"/>
      <c r="J4" s="1181"/>
    </row>
    <row r="5" spans="1:10" s="7" customFormat="1" ht="15" customHeight="1" x14ac:dyDescent="0.25">
      <c r="A5" s="1171"/>
      <c r="B5" s="1174"/>
      <c r="C5" s="1171"/>
      <c r="D5" s="1171"/>
      <c r="E5" s="445"/>
      <c r="F5" s="1183" t="s">
        <v>176</v>
      </c>
      <c r="G5" s="1183"/>
      <c r="H5" s="1151" t="s">
        <v>8</v>
      </c>
      <c r="I5" s="1151"/>
      <c r="J5" s="1181"/>
    </row>
    <row r="6" spans="1:10" s="7" customFormat="1" ht="15" customHeight="1" x14ac:dyDescent="0.25">
      <c r="A6" s="1172"/>
      <c r="B6" s="1175"/>
      <c r="C6" s="1172"/>
      <c r="D6" s="1172"/>
      <c r="E6" s="446"/>
      <c r="F6" s="16" t="s">
        <v>9</v>
      </c>
      <c r="G6" s="17" t="s">
        <v>10</v>
      </c>
      <c r="H6" s="18" t="s">
        <v>9</v>
      </c>
      <c r="I6" s="19" t="s">
        <v>10</v>
      </c>
      <c r="J6" s="1182"/>
    </row>
    <row r="7" spans="1:10" s="7" customFormat="1" ht="15" customHeight="1" x14ac:dyDescent="0.2">
      <c r="A7" s="447"/>
      <c r="B7" s="21" t="s">
        <v>584</v>
      </c>
      <c r="C7" s="268"/>
      <c r="D7" s="269"/>
      <c r="E7" s="448"/>
      <c r="F7" s="271"/>
      <c r="G7" s="271"/>
      <c r="H7" s="271"/>
      <c r="I7" s="271"/>
      <c r="J7" s="26"/>
    </row>
    <row r="8" spans="1:10" s="452" customFormat="1" ht="15" customHeight="1" x14ac:dyDescent="0.25">
      <c r="A8" s="449"/>
      <c r="B8" s="28"/>
      <c r="C8" s="449"/>
      <c r="D8" s="61"/>
      <c r="E8" s="450"/>
      <c r="F8" s="451"/>
      <c r="G8" s="451"/>
      <c r="H8" s="451"/>
      <c r="I8" s="451"/>
      <c r="J8" s="449"/>
    </row>
    <row r="9" spans="1:10" s="452" customFormat="1" ht="15" customHeight="1" x14ac:dyDescent="0.2">
      <c r="A9" s="53"/>
      <c r="B9" s="453" t="s">
        <v>585</v>
      </c>
      <c r="C9" s="37" t="s">
        <v>586</v>
      </c>
      <c r="D9" s="38" t="s">
        <v>587</v>
      </c>
      <c r="E9" s="454">
        <v>1200000</v>
      </c>
      <c r="F9" s="455">
        <v>780000</v>
      </c>
      <c r="G9" s="455">
        <v>780000</v>
      </c>
      <c r="H9" s="455">
        <v>750000</v>
      </c>
      <c r="I9" s="455">
        <v>750000</v>
      </c>
      <c r="J9" s="41" t="s">
        <v>35</v>
      </c>
    </row>
    <row r="10" spans="1:10" s="452" customFormat="1" ht="15" customHeight="1" x14ac:dyDescent="0.2">
      <c r="A10" s="53"/>
      <c r="B10" s="453" t="s">
        <v>177</v>
      </c>
      <c r="C10" s="37" t="s">
        <v>588</v>
      </c>
      <c r="D10" s="38" t="s">
        <v>589</v>
      </c>
      <c r="E10" s="454">
        <v>1400000</v>
      </c>
      <c r="F10" s="455">
        <v>880000</v>
      </c>
      <c r="G10" s="455">
        <v>880000</v>
      </c>
      <c r="H10" s="455">
        <v>850000</v>
      </c>
      <c r="I10" s="455">
        <v>850000</v>
      </c>
      <c r="J10" s="41" t="s">
        <v>39</v>
      </c>
    </row>
    <row r="11" spans="1:10" s="452" customFormat="1" ht="15" customHeight="1" x14ac:dyDescent="0.25">
      <c r="A11" s="53"/>
      <c r="B11" s="36"/>
      <c r="C11" s="37" t="s">
        <v>590</v>
      </c>
      <c r="D11" s="38" t="s">
        <v>591</v>
      </c>
      <c r="E11" s="454">
        <v>1800000</v>
      </c>
      <c r="F11" s="455">
        <v>1500000</v>
      </c>
      <c r="G11" s="455">
        <v>1500000</v>
      </c>
      <c r="H11" s="455">
        <v>1300000</v>
      </c>
      <c r="I11" s="455">
        <v>1300000</v>
      </c>
      <c r="J11" s="41" t="s">
        <v>41</v>
      </c>
    </row>
    <row r="12" spans="1:10" s="452" customFormat="1" ht="15" customHeight="1" x14ac:dyDescent="0.25">
      <c r="A12" s="53"/>
      <c r="B12" s="36"/>
      <c r="C12" s="83" t="s">
        <v>592</v>
      </c>
      <c r="D12" s="54" t="s">
        <v>593</v>
      </c>
      <c r="E12" s="454">
        <v>3300000</v>
      </c>
      <c r="F12" s="455">
        <v>2500000</v>
      </c>
      <c r="G12" s="455">
        <v>2500000</v>
      </c>
      <c r="H12" s="455">
        <v>2000000</v>
      </c>
      <c r="I12" s="455">
        <v>2000000</v>
      </c>
      <c r="J12" s="41" t="s">
        <v>25</v>
      </c>
    </row>
    <row r="13" spans="1:10" s="452" customFormat="1" ht="15" customHeight="1" x14ac:dyDescent="0.25">
      <c r="A13" s="53"/>
      <c r="B13" s="36"/>
      <c r="C13" s="37"/>
      <c r="D13" s="54" t="s">
        <v>594</v>
      </c>
      <c r="E13" s="454">
        <v>4000000</v>
      </c>
      <c r="F13" s="455">
        <v>3000000</v>
      </c>
      <c r="G13" s="455">
        <v>3000000</v>
      </c>
      <c r="H13" s="455">
        <v>2500000</v>
      </c>
      <c r="I13" s="455">
        <v>2500000</v>
      </c>
      <c r="J13" s="41" t="s">
        <v>27</v>
      </c>
    </row>
    <row r="14" spans="1:10" s="452" customFormat="1" ht="15" customHeight="1" x14ac:dyDescent="0.25">
      <c r="A14" s="53"/>
      <c r="B14" s="36"/>
      <c r="C14" s="22" t="s">
        <v>595</v>
      </c>
      <c r="D14" s="54" t="s">
        <v>596</v>
      </c>
      <c r="E14" s="454">
        <v>11000000</v>
      </c>
      <c r="F14" s="455">
        <v>9000000</v>
      </c>
      <c r="G14" s="455">
        <v>9000000</v>
      </c>
      <c r="H14" s="455">
        <v>7500000</v>
      </c>
      <c r="I14" s="455">
        <v>7500000</v>
      </c>
      <c r="J14" s="235"/>
    </row>
    <row r="15" spans="1:10" s="452" customFormat="1" ht="15" customHeight="1" x14ac:dyDescent="0.25">
      <c r="A15" s="53"/>
      <c r="B15" s="36"/>
      <c r="C15" s="22"/>
      <c r="D15" s="54"/>
      <c r="E15" s="454"/>
      <c r="F15" s="455"/>
      <c r="G15" s="455"/>
      <c r="H15" s="455"/>
      <c r="I15" s="455"/>
      <c r="J15" s="190"/>
    </row>
    <row r="16" spans="1:10" s="452" customFormat="1" ht="15" customHeight="1" x14ac:dyDescent="0.25">
      <c r="A16" s="53"/>
      <c r="B16" s="36"/>
      <c r="C16" s="456" t="s">
        <v>597</v>
      </c>
      <c r="D16" s="54"/>
      <c r="E16" s="454"/>
      <c r="F16" s="455"/>
      <c r="G16" s="455"/>
      <c r="H16" s="455"/>
      <c r="I16" s="455"/>
      <c r="J16" s="457"/>
    </row>
    <row r="17" spans="1:10" s="452" customFormat="1" ht="15" customHeight="1" x14ac:dyDescent="0.25">
      <c r="A17" s="53"/>
      <c r="B17" s="36"/>
      <c r="C17" s="22"/>
      <c r="D17" s="54"/>
      <c r="E17" s="454"/>
      <c r="F17" s="455"/>
      <c r="G17" s="455"/>
      <c r="H17" s="455"/>
      <c r="I17" s="455"/>
      <c r="J17" s="458"/>
    </row>
    <row r="18" spans="1:10" s="210" customFormat="1" ht="15" customHeight="1" x14ac:dyDescent="0.25">
      <c r="A18" s="250"/>
      <c r="B18" s="28"/>
      <c r="C18" s="250"/>
      <c r="D18" s="249"/>
      <c r="E18" s="461"/>
      <c r="F18" s="470"/>
      <c r="G18" s="470"/>
      <c r="H18" s="470"/>
      <c r="I18" s="470"/>
      <c r="J18" s="250"/>
    </row>
    <row r="19" spans="1:10" s="210" customFormat="1" ht="15" customHeight="1" x14ac:dyDescent="0.25">
      <c r="A19" s="62"/>
      <c r="B19" s="52" t="s">
        <v>603</v>
      </c>
      <c r="C19" s="37" t="s">
        <v>604</v>
      </c>
      <c r="D19" s="38" t="s">
        <v>587</v>
      </c>
      <c r="E19" s="454">
        <v>1091500</v>
      </c>
      <c r="F19" s="455"/>
      <c r="G19" s="455"/>
      <c r="H19" s="455">
        <f>785123*21%+785123</f>
        <v>949998.83</v>
      </c>
      <c r="I19" s="455">
        <f>785123*21%+785123</f>
        <v>949998.83</v>
      </c>
      <c r="J19" s="41" t="s">
        <v>35</v>
      </c>
    </row>
    <row r="20" spans="1:10" s="210" customFormat="1" ht="15" customHeight="1" x14ac:dyDescent="0.25">
      <c r="A20" s="62"/>
      <c r="B20" s="36" t="s">
        <v>16</v>
      </c>
      <c r="C20" s="37" t="s">
        <v>605</v>
      </c>
      <c r="D20" s="38" t="s">
        <v>589</v>
      </c>
      <c r="E20" s="454">
        <v>1273000</v>
      </c>
      <c r="F20" s="455"/>
      <c r="G20" s="455"/>
      <c r="H20" s="455">
        <f>935123*21%+935123</f>
        <v>1131498.83</v>
      </c>
      <c r="I20" s="455">
        <f>935123*21%+935123</f>
        <v>1131498.83</v>
      </c>
      <c r="J20" s="41" t="s">
        <v>39</v>
      </c>
    </row>
    <row r="21" spans="1:10" s="210" customFormat="1" ht="15" customHeight="1" x14ac:dyDescent="0.25">
      <c r="A21" s="62"/>
      <c r="B21" s="36"/>
      <c r="C21" s="37" t="s">
        <v>606</v>
      </c>
      <c r="D21" s="38" t="s">
        <v>607</v>
      </c>
      <c r="E21" s="454">
        <v>1394000</v>
      </c>
      <c r="F21" s="455"/>
      <c r="G21" s="455"/>
      <c r="H21" s="455">
        <f>1035123*21%+1035123</f>
        <v>1252498.83</v>
      </c>
      <c r="I21" s="455">
        <f>1035123*21%+1035123</f>
        <v>1252498.83</v>
      </c>
      <c r="J21" s="41" t="s">
        <v>41</v>
      </c>
    </row>
    <row r="22" spans="1:10" s="210" customFormat="1" ht="15" customHeight="1" x14ac:dyDescent="0.25">
      <c r="A22" s="62"/>
      <c r="B22" s="36"/>
      <c r="C22" s="53" t="s">
        <v>608</v>
      </c>
      <c r="D22" s="54" t="s">
        <v>591</v>
      </c>
      <c r="E22" s="454">
        <v>1726750</v>
      </c>
      <c r="F22" s="455"/>
      <c r="G22" s="455"/>
      <c r="H22" s="455"/>
      <c r="I22" s="455"/>
      <c r="J22" s="41" t="s">
        <v>25</v>
      </c>
    </row>
    <row r="23" spans="1:10" s="210" customFormat="1" ht="15" customHeight="1" x14ac:dyDescent="0.25">
      <c r="A23" s="62"/>
      <c r="B23" s="36"/>
      <c r="C23" s="37"/>
      <c r="D23" s="54" t="s">
        <v>609</v>
      </c>
      <c r="E23" s="454">
        <v>2634250</v>
      </c>
      <c r="F23" s="455"/>
      <c r="G23" s="455"/>
      <c r="H23" s="455"/>
      <c r="I23" s="455"/>
      <c r="J23" s="41" t="s">
        <v>27</v>
      </c>
    </row>
    <row r="24" spans="1:10" s="210" customFormat="1" ht="15" customHeight="1" x14ac:dyDescent="0.25">
      <c r="A24" s="62"/>
      <c r="B24" s="36"/>
      <c r="C24" s="22" t="s">
        <v>610</v>
      </c>
      <c r="D24" s="54" t="s">
        <v>611</v>
      </c>
      <c r="E24" s="454">
        <v>3250000</v>
      </c>
      <c r="F24" s="455"/>
      <c r="G24" s="455"/>
      <c r="H24" s="455"/>
      <c r="I24" s="455"/>
      <c r="J24" s="45"/>
    </row>
    <row r="25" spans="1:10" s="210" customFormat="1" ht="15" customHeight="1" x14ac:dyDescent="0.25">
      <c r="A25" s="62"/>
      <c r="B25" s="36"/>
      <c r="C25" s="474"/>
      <c r="D25" s="54" t="s">
        <v>612</v>
      </c>
      <c r="E25" s="454">
        <v>3750000</v>
      </c>
      <c r="F25" s="455"/>
      <c r="G25" s="455"/>
      <c r="H25" s="455"/>
      <c r="I25" s="455"/>
      <c r="J25" s="45"/>
    </row>
    <row r="26" spans="1:10" s="210" customFormat="1" ht="15" customHeight="1" x14ac:dyDescent="0.25">
      <c r="A26" s="62"/>
      <c r="B26" s="36"/>
      <c r="C26" s="474"/>
      <c r="D26" s="54" t="s">
        <v>613</v>
      </c>
      <c r="E26" s="454">
        <v>5000000</v>
      </c>
      <c r="F26" s="455"/>
      <c r="G26" s="455"/>
      <c r="H26" s="455"/>
      <c r="I26" s="455"/>
      <c r="J26" s="45"/>
    </row>
    <row r="27" spans="1:10" s="210" customFormat="1" ht="15" customHeight="1" x14ac:dyDescent="0.25">
      <c r="A27" s="251"/>
      <c r="B27" s="57"/>
      <c r="C27" s="251"/>
      <c r="D27" s="208"/>
      <c r="E27" s="290"/>
      <c r="F27" s="473"/>
      <c r="G27" s="473"/>
      <c r="H27" s="473"/>
      <c r="I27" s="473"/>
      <c r="J27" s="251"/>
    </row>
    <row r="28" spans="1:10" s="141" customFormat="1" ht="15" customHeight="1" x14ac:dyDescent="0.25">
      <c r="A28" s="180"/>
      <c r="B28" s="1038" t="s">
        <v>614</v>
      </c>
      <c r="C28" s="418" t="s">
        <v>615</v>
      </c>
      <c r="D28" s="416" t="s">
        <v>14</v>
      </c>
      <c r="E28" s="831">
        <v>1408000</v>
      </c>
      <c r="F28" s="82"/>
      <c r="G28" s="82"/>
      <c r="H28" s="1129">
        <v>818000</v>
      </c>
      <c r="I28" s="1129">
        <v>818000</v>
      </c>
      <c r="J28" s="531" t="s">
        <v>732</v>
      </c>
    </row>
    <row r="29" spans="1:10" s="141" customFormat="1" ht="15" customHeight="1" x14ac:dyDescent="0.25">
      <c r="A29" s="180"/>
      <c r="B29" s="1038" t="s">
        <v>616</v>
      </c>
      <c r="C29" s="418" t="s">
        <v>617</v>
      </c>
      <c r="D29" s="416" t="s">
        <v>18</v>
      </c>
      <c r="E29" s="1130">
        <v>1568000</v>
      </c>
      <c r="F29" s="82"/>
      <c r="G29" s="82"/>
      <c r="H29" s="1129">
        <v>928000</v>
      </c>
      <c r="I29" s="1129">
        <v>928000</v>
      </c>
      <c r="J29" s="531" t="s">
        <v>736</v>
      </c>
    </row>
    <row r="30" spans="1:10" s="141" customFormat="1" ht="15" customHeight="1" x14ac:dyDescent="0.25">
      <c r="A30" s="180"/>
      <c r="B30" s="1038" t="s">
        <v>16</v>
      </c>
      <c r="C30" s="418" t="s">
        <v>618</v>
      </c>
      <c r="D30" s="416" t="s">
        <v>179</v>
      </c>
      <c r="E30" s="1130">
        <v>1908000</v>
      </c>
      <c r="F30" s="82"/>
      <c r="G30" s="82"/>
      <c r="H30" s="1129">
        <v>1158000</v>
      </c>
      <c r="I30" s="1129">
        <v>1158000</v>
      </c>
      <c r="J30" s="531" t="s">
        <v>178</v>
      </c>
    </row>
    <row r="31" spans="1:10" s="141" customFormat="1" ht="15" customHeight="1" x14ac:dyDescent="0.25">
      <c r="A31" s="180"/>
      <c r="B31" s="1038"/>
      <c r="C31" s="418" t="s">
        <v>3350</v>
      </c>
      <c r="D31" s="146" t="s">
        <v>3351</v>
      </c>
      <c r="E31" s="618">
        <v>2088000</v>
      </c>
      <c r="F31" s="1014"/>
      <c r="G31" s="1014"/>
      <c r="H31" s="1129">
        <v>1248000</v>
      </c>
      <c r="I31" s="1129">
        <v>1248000</v>
      </c>
      <c r="J31" s="531" t="s">
        <v>3352</v>
      </c>
    </row>
    <row r="32" spans="1:10" s="141" customFormat="1" ht="15" customHeight="1" x14ac:dyDescent="0.25">
      <c r="A32" s="180"/>
      <c r="B32" s="1038"/>
      <c r="C32" s="1" t="s">
        <v>620</v>
      </c>
      <c r="D32" s="416" t="s">
        <v>180</v>
      </c>
      <c r="E32" s="1130">
        <v>2838000</v>
      </c>
      <c r="F32" s="82"/>
      <c r="G32" s="82"/>
      <c r="H32" s="1129">
        <v>1928000</v>
      </c>
      <c r="I32" s="1129">
        <v>1928001</v>
      </c>
      <c r="J32" s="531" t="s">
        <v>3353</v>
      </c>
    </row>
    <row r="33" spans="1:10" s="141" customFormat="1" ht="15" customHeight="1" x14ac:dyDescent="0.25">
      <c r="A33" s="180"/>
      <c r="B33" s="1038"/>
      <c r="C33" s="75" t="s">
        <v>621</v>
      </c>
      <c r="D33" s="416"/>
      <c r="E33" s="954" t="s">
        <v>181</v>
      </c>
      <c r="F33" s="82"/>
      <c r="G33" s="82"/>
      <c r="H33" s="82"/>
      <c r="I33" s="82"/>
      <c r="J33" s="531" t="s">
        <v>3354</v>
      </c>
    </row>
    <row r="34" spans="1:10" s="141" customFormat="1" ht="15" customHeight="1" x14ac:dyDescent="0.25">
      <c r="A34" s="180"/>
      <c r="B34" s="1038"/>
      <c r="C34" s="418"/>
      <c r="D34" s="416"/>
      <c r="E34" s="616"/>
      <c r="F34" s="82"/>
      <c r="G34" s="82"/>
      <c r="H34" s="82"/>
      <c r="I34" s="82"/>
      <c r="J34" s="531" t="s">
        <v>3355</v>
      </c>
    </row>
    <row r="35" spans="1:10" s="141" customFormat="1" ht="15" customHeight="1" x14ac:dyDescent="0.25">
      <c r="A35" s="180"/>
      <c r="B35" s="1038"/>
      <c r="C35" s="418"/>
      <c r="D35" s="416"/>
      <c r="E35" s="616"/>
      <c r="F35" s="82"/>
      <c r="G35" s="82"/>
      <c r="H35" s="82"/>
      <c r="I35" s="82"/>
      <c r="J35" s="531" t="s">
        <v>2084</v>
      </c>
    </row>
    <row r="36" spans="1:10" s="141" customFormat="1" ht="15" customHeight="1" x14ac:dyDescent="0.25">
      <c r="A36" s="180"/>
      <c r="B36" s="1038"/>
      <c r="C36" s="418"/>
      <c r="D36" s="416"/>
      <c r="E36" s="616"/>
      <c r="F36" s="82"/>
      <c r="G36" s="82"/>
      <c r="H36" s="82"/>
      <c r="I36" s="82"/>
      <c r="J36" s="730" t="s">
        <v>3356</v>
      </c>
    </row>
    <row r="37" spans="1:10" s="141" customFormat="1" ht="15" customHeight="1" x14ac:dyDescent="0.25">
      <c r="A37" s="180"/>
      <c r="B37" s="1038"/>
      <c r="C37" s="418"/>
      <c r="D37" s="416"/>
      <c r="E37" s="616"/>
      <c r="F37" s="82"/>
      <c r="G37" s="82"/>
      <c r="H37" s="82"/>
      <c r="I37" s="82"/>
      <c r="J37" s="803" t="s">
        <v>182</v>
      </c>
    </row>
    <row r="38" spans="1:10" s="141" customFormat="1" ht="15" customHeight="1" x14ac:dyDescent="0.25">
      <c r="A38" s="155"/>
      <c r="B38" s="1056"/>
      <c r="C38" s="424"/>
      <c r="D38" s="422"/>
      <c r="E38" s="781"/>
      <c r="F38" s="77"/>
      <c r="G38" s="77"/>
      <c r="H38" s="77"/>
      <c r="I38" s="77"/>
      <c r="J38" s="1009"/>
    </row>
    <row r="39" spans="1:10" s="141" customFormat="1" ht="15" customHeight="1" x14ac:dyDescent="0.25">
      <c r="A39" s="539"/>
      <c r="B39" s="1038" t="s">
        <v>697</v>
      </c>
      <c r="C39" s="418" t="s">
        <v>3357</v>
      </c>
      <c r="D39" s="416" t="s">
        <v>14</v>
      </c>
      <c r="E39" s="831">
        <v>1000000</v>
      </c>
      <c r="F39" s="125"/>
      <c r="G39" s="125"/>
      <c r="H39" s="125">
        <v>558000</v>
      </c>
      <c r="I39" s="125">
        <v>558000</v>
      </c>
      <c r="J39" s="531" t="s">
        <v>732</v>
      </c>
    </row>
    <row r="40" spans="1:10" s="141" customFormat="1" ht="15" customHeight="1" x14ac:dyDescent="0.25">
      <c r="A40" s="539"/>
      <c r="B40" s="1038" t="s">
        <v>698</v>
      </c>
      <c r="C40" s="418" t="s">
        <v>3358</v>
      </c>
      <c r="D40" s="416" t="s">
        <v>18</v>
      </c>
      <c r="E40" s="831">
        <v>1200000</v>
      </c>
      <c r="F40" s="125"/>
      <c r="G40" s="125"/>
      <c r="H40" s="125">
        <v>598000</v>
      </c>
      <c r="I40" s="125">
        <v>598000</v>
      </c>
      <c r="J40" s="531" t="s">
        <v>736</v>
      </c>
    </row>
    <row r="41" spans="1:10" s="141" customFormat="1" ht="15" customHeight="1" x14ac:dyDescent="0.25">
      <c r="A41" s="539"/>
      <c r="B41" s="1038" t="s">
        <v>16</v>
      </c>
      <c r="C41" s="418" t="s">
        <v>3359</v>
      </c>
      <c r="D41" s="416" t="s">
        <v>179</v>
      </c>
      <c r="E41" s="831">
        <v>1400000</v>
      </c>
      <c r="F41" s="125"/>
      <c r="G41" s="125"/>
      <c r="H41" s="125">
        <v>638000</v>
      </c>
      <c r="I41" s="125">
        <v>638000</v>
      </c>
      <c r="J41" s="531" t="s">
        <v>178</v>
      </c>
    </row>
    <row r="42" spans="1:10" s="141" customFormat="1" ht="15" customHeight="1" x14ac:dyDescent="0.25">
      <c r="A42" s="539"/>
      <c r="B42" s="1038"/>
      <c r="C42" s="1" t="s">
        <v>699</v>
      </c>
      <c r="D42" s="416" t="s">
        <v>716</v>
      </c>
      <c r="E42" s="831">
        <v>2000000</v>
      </c>
      <c r="F42" s="125"/>
      <c r="G42" s="125"/>
      <c r="H42" s="125">
        <v>1400000</v>
      </c>
      <c r="I42" s="125">
        <v>1400000</v>
      </c>
      <c r="J42" s="531" t="s">
        <v>3360</v>
      </c>
    </row>
    <row r="43" spans="1:10" s="141" customFormat="1" ht="15" customHeight="1" x14ac:dyDescent="0.25">
      <c r="A43" s="539"/>
      <c r="B43" s="1038"/>
      <c r="C43" s="75" t="s">
        <v>700</v>
      </c>
      <c r="D43" s="416" t="s">
        <v>24</v>
      </c>
      <c r="E43" s="954">
        <v>2800000</v>
      </c>
      <c r="F43" s="125"/>
      <c r="G43" s="125"/>
      <c r="H43" s="125">
        <v>2000000</v>
      </c>
      <c r="I43" s="125">
        <v>2000000</v>
      </c>
      <c r="J43" s="531" t="s">
        <v>3354</v>
      </c>
    </row>
    <row r="44" spans="1:10" s="141" customFormat="1" ht="15" customHeight="1" x14ac:dyDescent="0.25">
      <c r="A44" s="539"/>
      <c r="B44" s="837"/>
      <c r="C44" s="539"/>
      <c r="D44" s="222"/>
      <c r="E44" s="616"/>
      <c r="F44" s="720"/>
      <c r="G44" s="617"/>
      <c r="H44" s="720"/>
      <c r="I44" s="617"/>
      <c r="J44" s="531" t="s">
        <v>3361</v>
      </c>
    </row>
    <row r="45" spans="1:10" s="141" customFormat="1" ht="15" customHeight="1" x14ac:dyDescent="0.25">
      <c r="A45" s="539"/>
      <c r="B45" s="837"/>
      <c r="C45" s="539"/>
      <c r="D45" s="222"/>
      <c r="E45" s="616"/>
      <c r="F45" s="720"/>
      <c r="G45" s="617"/>
      <c r="H45" s="720"/>
      <c r="I45" s="617"/>
      <c r="J45" s="1131" t="s">
        <v>2084</v>
      </c>
    </row>
    <row r="46" spans="1:10" s="141" customFormat="1" ht="15" customHeight="1" x14ac:dyDescent="0.25">
      <c r="A46" s="539"/>
      <c r="B46" s="837"/>
      <c r="C46" s="539"/>
      <c r="D46" s="222"/>
      <c r="E46" s="616"/>
      <c r="F46" s="720"/>
      <c r="G46" s="617"/>
      <c r="H46" s="720"/>
      <c r="I46" s="617"/>
      <c r="J46" s="730" t="s">
        <v>3079</v>
      </c>
    </row>
    <row r="47" spans="1:10" s="141" customFormat="1" ht="15" customHeight="1" x14ac:dyDescent="0.25">
      <c r="A47" s="539"/>
      <c r="B47" s="837"/>
      <c r="C47" s="539"/>
      <c r="D47" s="222"/>
      <c r="E47" s="616"/>
      <c r="F47" s="720"/>
      <c r="G47" s="617"/>
      <c r="H47" s="720"/>
      <c r="I47" s="617"/>
      <c r="J47" s="735" t="s">
        <v>182</v>
      </c>
    </row>
    <row r="48" spans="1:10" s="141" customFormat="1" ht="15" customHeight="1" x14ac:dyDescent="0.25">
      <c r="A48" s="539"/>
      <c r="B48" s="837" t="s">
        <v>3362</v>
      </c>
      <c r="C48" s="539" t="s">
        <v>3363</v>
      </c>
      <c r="D48" s="416" t="s">
        <v>18</v>
      </c>
      <c r="E48" s="618">
        <v>1357500</v>
      </c>
      <c r="F48" s="617"/>
      <c r="G48" s="617"/>
      <c r="H48" s="617">
        <v>668000</v>
      </c>
      <c r="I48" s="617">
        <v>668000</v>
      </c>
      <c r="J48" s="531" t="s">
        <v>1197</v>
      </c>
    </row>
    <row r="49" spans="1:10" s="141" customFormat="1" ht="15" customHeight="1" x14ac:dyDescent="0.25">
      <c r="A49" s="539"/>
      <c r="B49" s="837" t="s">
        <v>16</v>
      </c>
      <c r="C49" s="180" t="s">
        <v>703</v>
      </c>
      <c r="D49" s="416" t="s">
        <v>198</v>
      </c>
      <c r="E49" s="618">
        <v>1525000</v>
      </c>
      <c r="F49" s="617"/>
      <c r="G49" s="617"/>
      <c r="H49" s="617">
        <v>718000</v>
      </c>
      <c r="I49" s="617">
        <v>718000</v>
      </c>
      <c r="J49" s="531" t="s">
        <v>1200</v>
      </c>
    </row>
    <row r="50" spans="1:10" s="141" customFormat="1" ht="15" customHeight="1" x14ac:dyDescent="0.25">
      <c r="A50" s="539"/>
      <c r="B50" s="837"/>
      <c r="C50" s="539" t="s">
        <v>3364</v>
      </c>
      <c r="D50" s="560" t="s">
        <v>32</v>
      </c>
      <c r="E50" s="618">
        <v>2220000</v>
      </c>
      <c r="F50" s="617"/>
      <c r="G50" s="617"/>
      <c r="H50" s="617">
        <v>1018000</v>
      </c>
      <c r="I50" s="617">
        <v>1018000</v>
      </c>
      <c r="J50" s="531" t="s">
        <v>1202</v>
      </c>
    </row>
    <row r="51" spans="1:10" s="141" customFormat="1" ht="15" customHeight="1" x14ac:dyDescent="0.25">
      <c r="A51" s="539"/>
      <c r="B51" s="837"/>
      <c r="C51" s="83" t="s">
        <v>3365</v>
      </c>
      <c r="D51" s="560" t="s">
        <v>149</v>
      </c>
      <c r="E51" s="618">
        <v>3300000</v>
      </c>
      <c r="F51" s="617"/>
      <c r="G51" s="617"/>
      <c r="H51" s="617">
        <v>1168000</v>
      </c>
      <c r="I51" s="617">
        <v>1168000</v>
      </c>
      <c r="J51" s="531" t="s">
        <v>1385</v>
      </c>
    </row>
    <row r="52" spans="1:10" s="141" customFormat="1" ht="15" customHeight="1" x14ac:dyDescent="0.25">
      <c r="A52" s="539"/>
      <c r="B52" s="837"/>
      <c r="C52" s="83" t="s">
        <v>3366</v>
      </c>
      <c r="D52" s="560" t="s">
        <v>180</v>
      </c>
      <c r="E52" s="618">
        <v>6600000</v>
      </c>
      <c r="F52" s="617"/>
      <c r="G52" s="617"/>
      <c r="H52" s="617">
        <v>3000000</v>
      </c>
      <c r="I52" s="617">
        <v>3000000</v>
      </c>
      <c r="J52" s="531" t="s">
        <v>3367</v>
      </c>
    </row>
    <row r="53" spans="1:10" s="141" customFormat="1" ht="15" customHeight="1" x14ac:dyDescent="0.25">
      <c r="A53" s="539"/>
      <c r="B53" s="837"/>
      <c r="C53" s="539"/>
      <c r="D53" s="560" t="s">
        <v>63</v>
      </c>
      <c r="E53" s="618">
        <v>11000000</v>
      </c>
      <c r="F53" s="617"/>
      <c r="G53" s="617"/>
      <c r="H53" s="617" t="s">
        <v>3082</v>
      </c>
      <c r="I53" s="617" t="s">
        <v>3082</v>
      </c>
      <c r="J53" s="531" t="s">
        <v>2805</v>
      </c>
    </row>
    <row r="54" spans="1:10" s="141" customFormat="1" ht="15" customHeight="1" x14ac:dyDescent="0.25">
      <c r="A54" s="539"/>
      <c r="B54" s="837"/>
      <c r="C54" s="539"/>
      <c r="D54" s="539"/>
      <c r="E54" s="618"/>
      <c r="F54" s="617"/>
      <c r="G54" s="617"/>
      <c r="H54" s="617"/>
      <c r="I54" s="617"/>
      <c r="J54" s="556" t="s">
        <v>1638</v>
      </c>
    </row>
    <row r="55" spans="1:10" s="141" customFormat="1" ht="15" customHeight="1" x14ac:dyDescent="0.25">
      <c r="A55" s="539"/>
      <c r="B55" s="837"/>
      <c r="C55" s="539"/>
      <c r="D55" s="539"/>
      <c r="E55" s="618"/>
      <c r="F55" s="617"/>
      <c r="G55" s="617"/>
      <c r="H55" s="617"/>
      <c r="I55" s="617"/>
      <c r="J55" s="556" t="s">
        <v>1639</v>
      </c>
    </row>
    <row r="56" spans="1:10" s="141" customFormat="1" ht="15" customHeight="1" x14ac:dyDescent="0.25">
      <c r="A56" s="539"/>
      <c r="B56" s="837"/>
      <c r="C56" s="539"/>
      <c r="D56" s="539"/>
      <c r="E56" s="618"/>
      <c r="F56" s="617"/>
      <c r="G56" s="617"/>
      <c r="H56" s="617"/>
      <c r="I56" s="617"/>
      <c r="J56" s="953" t="s">
        <v>3368</v>
      </c>
    </row>
    <row r="57" spans="1:10" s="141" customFormat="1" ht="15" customHeight="1" x14ac:dyDescent="0.25">
      <c r="A57" s="563"/>
      <c r="B57" s="838"/>
      <c r="C57" s="563"/>
      <c r="D57" s="563"/>
      <c r="E57" s="748"/>
      <c r="F57" s="940"/>
      <c r="G57" s="940"/>
      <c r="H57" s="940"/>
      <c r="I57" s="940"/>
      <c r="J57" s="735" t="s">
        <v>182</v>
      </c>
    </row>
    <row r="58" spans="1:10" s="141" customFormat="1" ht="15" customHeight="1" x14ac:dyDescent="0.25">
      <c r="A58" s="539"/>
      <c r="B58" s="1132" t="s">
        <v>3369</v>
      </c>
      <c r="C58" s="141" t="s">
        <v>3370</v>
      </c>
      <c r="D58" s="222" t="s">
        <v>18</v>
      </c>
      <c r="E58" s="618">
        <v>1200000</v>
      </c>
      <c r="F58" s="720"/>
      <c r="G58" s="720"/>
      <c r="H58" s="720">
        <v>675000</v>
      </c>
      <c r="I58" s="720">
        <v>675000</v>
      </c>
      <c r="J58" s="556" t="s">
        <v>732</v>
      </c>
    </row>
    <row r="59" spans="1:10" s="141" customFormat="1" ht="15" customHeight="1" x14ac:dyDescent="0.25">
      <c r="A59" s="539"/>
      <c r="B59" s="837" t="s">
        <v>16</v>
      </c>
      <c r="C59" s="539" t="s">
        <v>703</v>
      </c>
      <c r="D59" s="222" t="s">
        <v>179</v>
      </c>
      <c r="E59" s="618">
        <v>1500000</v>
      </c>
      <c r="F59" s="720"/>
      <c r="G59" s="720"/>
      <c r="H59" s="720">
        <v>875000</v>
      </c>
      <c r="I59" s="720">
        <v>875000</v>
      </c>
      <c r="J59" s="556" t="s">
        <v>736</v>
      </c>
    </row>
    <row r="60" spans="1:10" s="141" customFormat="1" ht="15" customHeight="1" x14ac:dyDescent="0.25">
      <c r="A60" s="539"/>
      <c r="B60" s="837"/>
      <c r="C60" s="539" t="s">
        <v>3371</v>
      </c>
      <c r="D60" s="222" t="s">
        <v>3372</v>
      </c>
      <c r="E60" s="720" t="s">
        <v>3373</v>
      </c>
      <c r="G60" s="617"/>
      <c r="H60" s="720"/>
      <c r="I60" s="617"/>
      <c r="J60" s="556" t="s">
        <v>738</v>
      </c>
    </row>
    <row r="61" spans="1:10" s="141" customFormat="1" ht="15" customHeight="1" x14ac:dyDescent="0.25">
      <c r="A61" s="539"/>
      <c r="B61" s="837"/>
      <c r="C61" s="1133" t="s">
        <v>3374</v>
      </c>
      <c r="D61" s="222" t="s">
        <v>404</v>
      </c>
      <c r="E61" s="618"/>
      <c r="F61" s="720"/>
      <c r="G61" s="617"/>
      <c r="H61" s="720"/>
      <c r="I61" s="617"/>
      <c r="J61" s="556" t="s">
        <v>1625</v>
      </c>
    </row>
    <row r="62" spans="1:10" s="141" customFormat="1" ht="15" customHeight="1" x14ac:dyDescent="0.25">
      <c r="A62" s="539"/>
      <c r="B62" s="837"/>
      <c r="D62" s="222" t="s">
        <v>32</v>
      </c>
      <c r="E62" s="618"/>
      <c r="F62" s="720"/>
      <c r="G62" s="617"/>
      <c r="H62" s="720"/>
      <c r="I62" s="617"/>
      <c r="J62" s="531" t="s">
        <v>2695</v>
      </c>
    </row>
    <row r="63" spans="1:10" s="141" customFormat="1" ht="15" customHeight="1" x14ac:dyDescent="0.25">
      <c r="A63" s="539"/>
      <c r="B63" s="837"/>
      <c r="C63" s="539" t="s">
        <v>2416</v>
      </c>
      <c r="D63" s="222" t="s">
        <v>180</v>
      </c>
      <c r="E63" s="618"/>
      <c r="F63" s="720"/>
      <c r="G63" s="617"/>
      <c r="H63" s="720"/>
      <c r="I63" s="617"/>
      <c r="J63" s="531" t="s">
        <v>3375</v>
      </c>
    </row>
    <row r="64" spans="1:10" s="141" customFormat="1" ht="15" customHeight="1" x14ac:dyDescent="0.25">
      <c r="A64" s="539"/>
      <c r="B64" s="837"/>
      <c r="C64" s="539" t="s">
        <v>2418</v>
      </c>
      <c r="D64" s="222" t="s">
        <v>279</v>
      </c>
      <c r="E64" s="618"/>
      <c r="F64" s="720"/>
      <c r="G64" s="617"/>
      <c r="H64" s="720"/>
      <c r="I64" s="617"/>
      <c r="J64" s="556" t="s">
        <v>3376</v>
      </c>
    </row>
    <row r="65" spans="1:10" s="141" customFormat="1" ht="15" customHeight="1" x14ac:dyDescent="0.25">
      <c r="A65" s="539"/>
      <c r="B65" s="837"/>
      <c r="C65" s="539" t="s">
        <v>2420</v>
      </c>
      <c r="D65" s="222"/>
      <c r="E65" s="618"/>
      <c r="F65" s="720"/>
      <c r="G65" s="617"/>
      <c r="H65" s="720"/>
      <c r="I65" s="617"/>
      <c r="J65" s="730" t="s">
        <v>2421</v>
      </c>
    </row>
    <row r="66" spans="1:10" s="141" customFormat="1" ht="15" customHeight="1" x14ac:dyDescent="0.25">
      <c r="A66" s="563"/>
      <c r="B66" s="838"/>
      <c r="C66" s="563" t="s">
        <v>2422</v>
      </c>
      <c r="D66" s="226"/>
      <c r="E66" s="748"/>
      <c r="F66" s="721"/>
      <c r="G66" s="940"/>
      <c r="H66" s="721"/>
      <c r="I66" s="940"/>
      <c r="J66" s="823" t="s">
        <v>2423</v>
      </c>
    </row>
    <row r="67" spans="1:10" ht="15" customHeight="1" x14ac:dyDescent="0.2">
      <c r="B67" s="21" t="s">
        <v>623</v>
      </c>
      <c r="J67" s="504"/>
    </row>
    <row r="68" spans="1:10" ht="15" customHeight="1" x14ac:dyDescent="0.25">
      <c r="A68" s="85"/>
      <c r="B68" s="78"/>
      <c r="C68" s="85"/>
      <c r="D68" s="85"/>
      <c r="E68" s="461"/>
      <c r="F68" s="274"/>
      <c r="G68" s="274"/>
      <c r="H68" s="274"/>
      <c r="I68" s="274"/>
      <c r="J68" s="33"/>
    </row>
    <row r="69" spans="1:10" ht="15" customHeight="1" x14ac:dyDescent="0.25">
      <c r="A69" s="87"/>
      <c r="B69" s="162" t="s">
        <v>624</v>
      </c>
      <c r="C69" s="87" t="s">
        <v>625</v>
      </c>
      <c r="D69" s="126" t="s">
        <v>626</v>
      </c>
      <c r="E69" s="288">
        <v>774400</v>
      </c>
      <c r="F69" s="471"/>
      <c r="G69" s="471"/>
      <c r="H69" s="471">
        <f>442149*21%+442149</f>
        <v>535000.29</v>
      </c>
      <c r="I69" s="471">
        <f>442149*21%+442149</f>
        <v>535000.29</v>
      </c>
      <c r="J69" s="41" t="s">
        <v>35</v>
      </c>
    </row>
    <row r="70" spans="1:10" ht="15" customHeight="1" x14ac:dyDescent="0.25">
      <c r="A70" s="87"/>
      <c r="B70" s="162" t="s">
        <v>66</v>
      </c>
      <c r="C70" s="87" t="s">
        <v>627</v>
      </c>
      <c r="D70" s="126" t="s">
        <v>628</v>
      </c>
      <c r="E70" s="479">
        <v>822800</v>
      </c>
      <c r="F70" s="471"/>
      <c r="G70" s="471"/>
      <c r="H70" s="471"/>
      <c r="I70" s="471"/>
      <c r="J70" s="41" t="s">
        <v>39</v>
      </c>
    </row>
    <row r="71" spans="1:10" ht="15" customHeight="1" x14ac:dyDescent="0.25">
      <c r="A71" s="87"/>
      <c r="B71" s="162"/>
      <c r="C71" s="161" t="s">
        <v>1028</v>
      </c>
      <c r="D71" s="126" t="s">
        <v>629</v>
      </c>
      <c r="E71" s="288">
        <v>955900</v>
      </c>
      <c r="F71" s="471"/>
      <c r="G71" s="471"/>
      <c r="H71" s="471"/>
      <c r="I71" s="471"/>
      <c r="J71" s="41" t="s">
        <v>41</v>
      </c>
    </row>
    <row r="72" spans="1:10" ht="15" customHeight="1" x14ac:dyDescent="0.25">
      <c r="A72" s="87"/>
      <c r="B72" s="162"/>
      <c r="D72" s="126" t="s">
        <v>630</v>
      </c>
      <c r="E72" s="288">
        <v>1004300</v>
      </c>
      <c r="F72" s="471"/>
      <c r="G72" s="471"/>
      <c r="H72" s="471"/>
      <c r="I72" s="471"/>
      <c r="J72" s="41" t="s">
        <v>25</v>
      </c>
    </row>
    <row r="73" spans="1:10" ht="15" customHeight="1" x14ac:dyDescent="0.25">
      <c r="A73" s="87"/>
      <c r="B73" s="162"/>
      <c r="C73" s="81" t="s">
        <v>186</v>
      </c>
      <c r="D73" s="126" t="s">
        <v>631</v>
      </c>
      <c r="E73" s="288">
        <v>1439900</v>
      </c>
      <c r="F73" s="471"/>
      <c r="G73" s="471"/>
      <c r="H73" s="471"/>
      <c r="I73" s="471"/>
      <c r="J73" s="41" t="s">
        <v>27</v>
      </c>
    </row>
    <row r="74" spans="1:10" ht="15" customHeight="1" x14ac:dyDescent="0.25">
      <c r="A74" s="87"/>
      <c r="B74" s="162"/>
      <c r="C74" s="53" t="s">
        <v>188</v>
      </c>
      <c r="D74" s="126" t="s">
        <v>632</v>
      </c>
      <c r="E74" s="288">
        <v>1488300</v>
      </c>
      <c r="F74" s="471"/>
      <c r="G74" s="471"/>
      <c r="H74" s="471"/>
      <c r="I74" s="471"/>
      <c r="J74" s="55"/>
    </row>
    <row r="75" spans="1:10" ht="15" customHeight="1" x14ac:dyDescent="0.25">
      <c r="A75" s="87"/>
      <c r="B75" s="162"/>
      <c r="C75" s="83" t="s">
        <v>190</v>
      </c>
      <c r="D75" s="126"/>
      <c r="E75" s="288"/>
      <c r="F75" s="471"/>
      <c r="G75" s="471"/>
      <c r="H75" s="471"/>
      <c r="I75" s="471"/>
      <c r="J75" s="55"/>
    </row>
    <row r="76" spans="1:10" ht="15" customHeight="1" x14ac:dyDescent="0.25">
      <c r="A76" s="89"/>
      <c r="B76" s="164"/>
      <c r="C76" s="89"/>
      <c r="D76" s="89"/>
      <c r="E76" s="290"/>
      <c r="F76" s="480"/>
      <c r="G76" s="480"/>
      <c r="H76" s="480"/>
      <c r="I76" s="480"/>
      <c r="J76" s="48"/>
    </row>
    <row r="77" spans="1:10" s="210" customFormat="1" ht="15" customHeight="1" x14ac:dyDescent="0.25">
      <c r="A77" s="94"/>
      <c r="B77" s="469"/>
      <c r="C77" s="481"/>
      <c r="D77" s="94"/>
      <c r="E77" s="461"/>
      <c r="F77" s="462"/>
      <c r="G77" s="462"/>
      <c r="H77" s="462"/>
      <c r="I77" s="462"/>
      <c r="J77" s="279"/>
    </row>
    <row r="78" spans="1:10" s="210" customFormat="1" ht="15" customHeight="1" x14ac:dyDescent="0.25">
      <c r="A78" s="23"/>
      <c r="B78" s="52" t="s">
        <v>633</v>
      </c>
      <c r="C78" s="37" t="s">
        <v>604</v>
      </c>
      <c r="D78" s="20" t="s">
        <v>65</v>
      </c>
      <c r="E78" s="288"/>
      <c r="F78" s="482"/>
      <c r="G78" s="482"/>
      <c r="H78" s="482">
        <v>499000</v>
      </c>
      <c r="I78" s="482">
        <v>499000</v>
      </c>
      <c r="J78" s="41" t="s">
        <v>35</v>
      </c>
    </row>
    <row r="79" spans="1:10" s="210" customFormat="1" ht="15" customHeight="1" x14ac:dyDescent="0.25">
      <c r="A79" s="23"/>
      <c r="B79" s="52" t="s">
        <v>66</v>
      </c>
      <c r="C79" s="37" t="s">
        <v>605</v>
      </c>
      <c r="D79" s="23"/>
      <c r="E79" s="288"/>
      <c r="F79" s="463"/>
      <c r="G79" s="463"/>
      <c r="H79" s="463"/>
      <c r="I79" s="463"/>
      <c r="J79" s="41" t="s">
        <v>39</v>
      </c>
    </row>
    <row r="80" spans="1:10" s="210" customFormat="1" ht="15" customHeight="1" x14ac:dyDescent="0.25">
      <c r="A80" s="23"/>
      <c r="B80" s="52"/>
      <c r="C80" s="37" t="s">
        <v>634</v>
      </c>
      <c r="D80" s="23"/>
      <c r="E80" s="288"/>
      <c r="F80" s="463"/>
      <c r="G80" s="463"/>
      <c r="H80" s="463"/>
      <c r="I80" s="463"/>
      <c r="J80" s="41" t="s">
        <v>41</v>
      </c>
    </row>
    <row r="81" spans="1:10" s="210" customFormat="1" ht="15" customHeight="1" x14ac:dyDescent="0.25">
      <c r="A81" s="23"/>
      <c r="B81" s="52"/>
      <c r="C81" s="22" t="s">
        <v>635</v>
      </c>
      <c r="D81" s="23"/>
      <c r="E81" s="288"/>
      <c r="F81" s="463"/>
      <c r="G81" s="463"/>
      <c r="H81" s="463"/>
      <c r="I81" s="463"/>
      <c r="J81" s="41" t="s">
        <v>25</v>
      </c>
    </row>
    <row r="82" spans="1:10" s="210" customFormat="1" ht="15" customHeight="1" x14ac:dyDescent="0.25">
      <c r="A82" s="23"/>
      <c r="B82" s="52"/>
      <c r="C82" s="465"/>
      <c r="D82" s="23"/>
      <c r="E82" s="288"/>
      <c r="F82" s="463"/>
      <c r="G82" s="463"/>
      <c r="H82" s="463"/>
      <c r="I82" s="463"/>
      <c r="J82" s="41" t="s">
        <v>27</v>
      </c>
    </row>
    <row r="83" spans="1:10" s="210" customFormat="1" ht="15" customHeight="1" x14ac:dyDescent="0.25">
      <c r="A83" s="119"/>
      <c r="B83" s="466"/>
      <c r="C83" s="467"/>
      <c r="D83" s="119"/>
      <c r="E83" s="290"/>
      <c r="F83" s="468"/>
      <c r="G83" s="468"/>
      <c r="H83" s="468"/>
      <c r="I83" s="468"/>
      <c r="J83" s="129"/>
    </row>
    <row r="84" spans="1:10" s="210" customFormat="1" ht="15" customHeight="1" x14ac:dyDescent="0.25">
      <c r="A84" s="23"/>
      <c r="B84" s="52"/>
      <c r="C84" s="465"/>
      <c r="D84" s="23"/>
      <c r="E84" s="288"/>
      <c r="F84" s="463"/>
      <c r="G84" s="463"/>
      <c r="H84" s="463"/>
      <c r="I84" s="463"/>
      <c r="J84" s="279"/>
    </row>
    <row r="85" spans="1:10" s="210" customFormat="1" ht="15" customHeight="1" x14ac:dyDescent="0.2">
      <c r="A85" s="23"/>
      <c r="B85" s="453" t="s">
        <v>637</v>
      </c>
      <c r="C85" s="484" t="s">
        <v>638</v>
      </c>
      <c r="D85" s="485" t="s">
        <v>639</v>
      </c>
      <c r="E85" s="288">
        <v>720000</v>
      </c>
      <c r="F85" s="471"/>
      <c r="G85" s="471"/>
      <c r="H85" s="471">
        <v>435600</v>
      </c>
      <c r="I85" s="471">
        <v>435600</v>
      </c>
      <c r="J85" s="486" t="s">
        <v>640</v>
      </c>
    </row>
    <row r="86" spans="1:10" s="210" customFormat="1" ht="15" customHeight="1" x14ac:dyDescent="0.2">
      <c r="A86" s="23"/>
      <c r="B86" s="453" t="s">
        <v>66</v>
      </c>
      <c r="C86" s="484" t="s">
        <v>641</v>
      </c>
      <c r="D86" s="485" t="s">
        <v>642</v>
      </c>
      <c r="E86" s="288">
        <v>750000</v>
      </c>
      <c r="F86" s="471"/>
      <c r="G86" s="471"/>
      <c r="H86" s="471">
        <v>453750</v>
      </c>
      <c r="I86" s="471">
        <v>453750</v>
      </c>
      <c r="J86" s="342" t="s">
        <v>643</v>
      </c>
    </row>
    <row r="87" spans="1:10" s="210" customFormat="1" ht="15" customHeight="1" x14ac:dyDescent="0.25">
      <c r="A87" s="23"/>
      <c r="B87" s="52"/>
      <c r="C87" s="484" t="s">
        <v>644</v>
      </c>
      <c r="D87" s="485" t="s">
        <v>645</v>
      </c>
      <c r="E87" s="487"/>
      <c r="F87" s="471"/>
      <c r="G87" s="471"/>
      <c r="H87" s="471"/>
      <c r="I87" s="471"/>
      <c r="J87" s="488" t="s">
        <v>646</v>
      </c>
    </row>
    <row r="88" spans="1:10" s="210" customFormat="1" ht="15" customHeight="1" x14ac:dyDescent="0.25">
      <c r="A88" s="23"/>
      <c r="B88" s="52"/>
      <c r="C88" s="484" t="s">
        <v>647</v>
      </c>
      <c r="D88" s="485" t="s">
        <v>648</v>
      </c>
      <c r="E88" s="288"/>
      <c r="F88" s="471"/>
      <c r="G88" s="471"/>
      <c r="H88" s="471"/>
      <c r="I88" s="471"/>
      <c r="J88" s="342" t="s">
        <v>649</v>
      </c>
    </row>
    <row r="89" spans="1:10" s="210" customFormat="1" ht="15" customHeight="1" x14ac:dyDescent="0.25">
      <c r="A89" s="23"/>
      <c r="B89" s="52"/>
      <c r="C89" s="464"/>
      <c r="D89" s="485" t="s">
        <v>601</v>
      </c>
      <c r="E89" s="288">
        <v>920000</v>
      </c>
      <c r="F89" s="471"/>
      <c r="G89" s="471"/>
      <c r="H89" s="471">
        <v>556600</v>
      </c>
      <c r="I89" s="471">
        <v>556600</v>
      </c>
      <c r="J89" s="342" t="s">
        <v>650</v>
      </c>
    </row>
    <row r="90" spans="1:10" s="210" customFormat="1" ht="15" customHeight="1" x14ac:dyDescent="0.25">
      <c r="A90" s="23"/>
      <c r="B90" s="52"/>
      <c r="C90" s="464" t="s">
        <v>651</v>
      </c>
      <c r="D90" s="485" t="s">
        <v>602</v>
      </c>
      <c r="E90" s="288">
        <v>950000</v>
      </c>
      <c r="F90" s="471"/>
      <c r="G90" s="471"/>
      <c r="H90" s="471">
        <v>574750</v>
      </c>
      <c r="I90" s="471">
        <v>574750</v>
      </c>
      <c r="J90" s="190" t="s">
        <v>726</v>
      </c>
    </row>
    <row r="91" spans="1:10" s="210" customFormat="1" ht="15" customHeight="1" x14ac:dyDescent="0.25">
      <c r="A91" s="23"/>
      <c r="B91" s="52"/>
      <c r="C91" s="464"/>
      <c r="D91" s="38" t="s">
        <v>652</v>
      </c>
      <c r="E91" s="288">
        <v>1200000</v>
      </c>
      <c r="F91" s="471"/>
      <c r="G91" s="471"/>
      <c r="H91" s="471">
        <v>726000</v>
      </c>
      <c r="I91" s="471">
        <v>726000</v>
      </c>
      <c r="J91" s="457" t="s">
        <v>598</v>
      </c>
    </row>
    <row r="92" spans="1:10" s="210" customFormat="1" ht="15" customHeight="1" x14ac:dyDescent="0.25">
      <c r="A92" s="23"/>
      <c r="B92" s="52"/>
      <c r="C92" s="464"/>
      <c r="D92" s="38" t="s">
        <v>653</v>
      </c>
      <c r="E92" s="288">
        <v>1500000</v>
      </c>
      <c r="F92" s="471"/>
      <c r="G92" s="471"/>
      <c r="H92" s="471">
        <v>907500</v>
      </c>
      <c r="I92" s="471">
        <v>907500</v>
      </c>
      <c r="J92" s="342"/>
    </row>
    <row r="93" spans="1:10" s="210" customFormat="1" ht="15" customHeight="1" x14ac:dyDescent="0.25">
      <c r="A93" s="119"/>
      <c r="B93" s="466"/>
      <c r="C93" s="467"/>
      <c r="D93" s="206"/>
      <c r="E93" s="290"/>
      <c r="F93" s="468"/>
      <c r="G93" s="468"/>
      <c r="H93" s="468"/>
      <c r="I93" s="468"/>
      <c r="J93" s="129"/>
    </row>
    <row r="94" spans="1:10" ht="15" customHeight="1" x14ac:dyDescent="0.25">
      <c r="A94" s="94"/>
      <c r="B94" s="469"/>
      <c r="C94" s="481"/>
      <c r="D94" s="94"/>
      <c r="E94" s="461"/>
      <c r="F94" s="462"/>
      <c r="G94" s="462"/>
      <c r="H94" s="462"/>
      <c r="I94" s="462"/>
      <c r="J94" s="279"/>
    </row>
    <row r="95" spans="1:10" ht="15" customHeight="1" x14ac:dyDescent="0.2">
      <c r="A95" s="23"/>
      <c r="B95" s="453" t="s">
        <v>654</v>
      </c>
      <c r="C95" s="37" t="s">
        <v>655</v>
      </c>
      <c r="D95" s="485" t="s">
        <v>645</v>
      </c>
      <c r="E95" s="288">
        <v>769500</v>
      </c>
      <c r="F95" s="471"/>
      <c r="G95" s="471"/>
      <c r="H95" s="471">
        <v>490000</v>
      </c>
      <c r="I95" s="471">
        <v>490000</v>
      </c>
      <c r="J95" s="41" t="s">
        <v>35</v>
      </c>
    </row>
    <row r="96" spans="1:10" ht="15" customHeight="1" x14ac:dyDescent="0.25">
      <c r="A96" s="23"/>
      <c r="B96" s="52" t="s">
        <v>66</v>
      </c>
      <c r="C96" s="489" t="s">
        <v>656</v>
      </c>
      <c r="D96" s="485" t="s">
        <v>648</v>
      </c>
      <c r="E96" s="288">
        <v>815000</v>
      </c>
      <c r="F96" s="471"/>
      <c r="G96" s="471"/>
      <c r="H96" s="471">
        <v>530000</v>
      </c>
      <c r="I96" s="471">
        <v>530000</v>
      </c>
      <c r="J96" s="41" t="s">
        <v>39</v>
      </c>
    </row>
    <row r="97" spans="1:10" ht="15" customHeight="1" x14ac:dyDescent="0.25">
      <c r="A97" s="23"/>
      <c r="B97" s="162"/>
      <c r="C97" s="37" t="s">
        <v>657</v>
      </c>
      <c r="D97" s="485" t="s">
        <v>658</v>
      </c>
      <c r="E97" s="288">
        <v>847500</v>
      </c>
      <c r="F97" s="471"/>
      <c r="G97" s="471"/>
      <c r="H97" s="471">
        <v>535000</v>
      </c>
      <c r="I97" s="471">
        <v>535000</v>
      </c>
      <c r="J97" s="41" t="s">
        <v>41</v>
      </c>
    </row>
    <row r="98" spans="1:10" ht="15" customHeight="1" x14ac:dyDescent="0.25">
      <c r="A98" s="23"/>
      <c r="B98" s="52"/>
      <c r="C98" s="53" t="s">
        <v>659</v>
      </c>
      <c r="D98" s="485" t="s">
        <v>660</v>
      </c>
      <c r="E98" s="288">
        <v>893000</v>
      </c>
      <c r="F98" s="471"/>
      <c r="G98" s="471"/>
      <c r="H98" s="471">
        <v>535000</v>
      </c>
      <c r="I98" s="471">
        <v>535000</v>
      </c>
      <c r="J98" s="41" t="s">
        <v>25</v>
      </c>
    </row>
    <row r="99" spans="1:10" ht="15" customHeight="1" x14ac:dyDescent="0.25">
      <c r="A99" s="23"/>
      <c r="B99" s="52"/>
      <c r="C99" s="37"/>
      <c r="D99" s="38" t="s">
        <v>661</v>
      </c>
      <c r="E99" s="288">
        <v>984000</v>
      </c>
      <c r="F99" s="471"/>
      <c r="G99" s="471"/>
      <c r="H99" s="471">
        <v>575000</v>
      </c>
      <c r="I99" s="471">
        <v>575000</v>
      </c>
      <c r="J99" s="41" t="s">
        <v>27</v>
      </c>
    </row>
    <row r="100" spans="1:10" ht="15" customHeight="1" x14ac:dyDescent="0.25">
      <c r="A100" s="23"/>
      <c r="B100" s="52"/>
      <c r="C100" s="22" t="s">
        <v>662</v>
      </c>
      <c r="D100" s="54" t="s">
        <v>663</v>
      </c>
      <c r="E100" s="288"/>
      <c r="F100" s="471"/>
      <c r="G100" s="471"/>
      <c r="H100" s="471"/>
      <c r="I100" s="471"/>
      <c r="J100" s="457" t="s">
        <v>598</v>
      </c>
    </row>
    <row r="101" spans="1:10" ht="15" customHeight="1" x14ac:dyDescent="0.25">
      <c r="A101" s="23"/>
      <c r="B101" s="52"/>
      <c r="C101" s="465"/>
      <c r="D101" s="54" t="s">
        <v>664</v>
      </c>
      <c r="E101" s="288">
        <v>1075000</v>
      </c>
      <c r="F101" s="490"/>
      <c r="G101" s="490"/>
      <c r="H101" s="490">
        <v>655000</v>
      </c>
      <c r="I101" s="490">
        <v>655000</v>
      </c>
      <c r="J101" s="4"/>
    </row>
    <row r="102" spans="1:10" ht="15" customHeight="1" x14ac:dyDescent="0.25">
      <c r="A102" s="23"/>
      <c r="B102" s="52"/>
      <c r="C102" s="465"/>
      <c r="D102" s="54" t="s">
        <v>665</v>
      </c>
      <c r="E102" s="288">
        <v>1100000</v>
      </c>
      <c r="F102" s="490"/>
      <c r="G102" s="490"/>
      <c r="H102" s="490">
        <v>700000</v>
      </c>
      <c r="I102" s="490">
        <v>700000</v>
      </c>
      <c r="J102" s="4"/>
    </row>
    <row r="103" spans="1:10" ht="15" customHeight="1" x14ac:dyDescent="0.25">
      <c r="A103" s="23"/>
      <c r="B103" s="52"/>
      <c r="C103" s="465"/>
      <c r="D103" s="54" t="s">
        <v>666</v>
      </c>
      <c r="E103" s="288">
        <v>2500000</v>
      </c>
      <c r="F103" s="490"/>
      <c r="G103" s="490"/>
      <c r="H103" s="490">
        <v>710000</v>
      </c>
      <c r="I103" s="490">
        <v>710000</v>
      </c>
      <c r="J103" s="4"/>
    </row>
    <row r="104" spans="1:10" ht="15" customHeight="1" x14ac:dyDescent="0.25">
      <c r="A104" s="23"/>
      <c r="B104" s="52"/>
      <c r="C104" s="465"/>
      <c r="D104" s="54" t="s">
        <v>667</v>
      </c>
      <c r="E104" s="288">
        <v>299900</v>
      </c>
      <c r="F104" s="490"/>
      <c r="G104" s="490"/>
      <c r="H104" s="490">
        <v>230000</v>
      </c>
      <c r="I104" s="490">
        <v>230000</v>
      </c>
      <c r="J104" s="190"/>
    </row>
    <row r="105" spans="1:10" ht="15" customHeight="1" x14ac:dyDescent="0.25">
      <c r="A105" s="23"/>
      <c r="B105" s="52"/>
      <c r="C105" s="465"/>
      <c r="D105" s="54"/>
      <c r="E105" s="288"/>
      <c r="F105" s="463"/>
      <c r="G105" s="463"/>
      <c r="H105" s="463"/>
      <c r="I105" s="463"/>
      <c r="J105" s="457"/>
    </row>
    <row r="106" spans="1:10" ht="15" customHeight="1" x14ac:dyDescent="0.25">
      <c r="A106" s="119"/>
      <c r="B106" s="466"/>
      <c r="C106" s="467"/>
      <c r="D106" s="59"/>
      <c r="E106" s="290"/>
      <c r="F106" s="468"/>
      <c r="G106" s="468"/>
      <c r="H106" s="468"/>
      <c r="I106" s="468"/>
      <c r="J106" s="117"/>
    </row>
    <row r="107" spans="1:10" ht="15" customHeight="1" x14ac:dyDescent="0.25">
      <c r="A107" s="94"/>
      <c r="B107" s="28"/>
      <c r="C107" s="94"/>
      <c r="D107" s="94"/>
      <c r="E107" s="461"/>
      <c r="F107" s="462"/>
      <c r="G107" s="462"/>
      <c r="H107" s="462"/>
      <c r="I107" s="462"/>
      <c r="J107" s="279"/>
    </row>
    <row r="108" spans="1:10" ht="15" customHeight="1" x14ac:dyDescent="0.25">
      <c r="A108" s="23"/>
      <c r="B108" s="36" t="s">
        <v>668</v>
      </c>
      <c r="C108" s="489" t="s">
        <v>669</v>
      </c>
      <c r="D108" s="358" t="s">
        <v>670</v>
      </c>
      <c r="E108" s="491">
        <v>124.2</v>
      </c>
      <c r="F108" s="471"/>
      <c r="G108" s="471"/>
      <c r="H108" s="471">
        <v>534000</v>
      </c>
      <c r="I108" s="471">
        <v>534000</v>
      </c>
      <c r="J108" s="41" t="s">
        <v>35</v>
      </c>
    </row>
    <row r="109" spans="1:10" ht="15" customHeight="1" x14ac:dyDescent="0.25">
      <c r="A109" s="23"/>
      <c r="B109" s="36" t="s">
        <v>66</v>
      </c>
      <c r="C109" s="489" t="s">
        <v>671</v>
      </c>
      <c r="D109" s="358" t="s">
        <v>672</v>
      </c>
      <c r="E109" s="491"/>
      <c r="F109" s="471"/>
      <c r="G109" s="471"/>
      <c r="H109" s="471"/>
      <c r="I109" s="471"/>
      <c r="J109" s="41" t="s">
        <v>39</v>
      </c>
    </row>
    <row r="110" spans="1:10" ht="15" customHeight="1" x14ac:dyDescent="0.25">
      <c r="A110" s="23"/>
      <c r="B110" s="36"/>
      <c r="C110" s="489" t="s">
        <v>673</v>
      </c>
      <c r="D110" s="358" t="s">
        <v>658</v>
      </c>
      <c r="E110" s="491">
        <v>138</v>
      </c>
      <c r="F110" s="471"/>
      <c r="G110" s="471"/>
      <c r="H110" s="471">
        <v>574000</v>
      </c>
      <c r="I110" s="471">
        <v>574000</v>
      </c>
      <c r="J110" s="41" t="s">
        <v>41</v>
      </c>
    </row>
    <row r="111" spans="1:10" ht="15" customHeight="1" x14ac:dyDescent="0.25">
      <c r="A111" s="23"/>
      <c r="B111" s="36"/>
      <c r="C111" s="492" t="s">
        <v>674</v>
      </c>
      <c r="D111" s="358" t="s">
        <v>660</v>
      </c>
      <c r="E111" s="491"/>
      <c r="F111" s="471"/>
      <c r="G111" s="471"/>
      <c r="H111" s="471"/>
      <c r="I111" s="471"/>
      <c r="J111" s="41" t="s">
        <v>25</v>
      </c>
    </row>
    <row r="112" spans="1:10" ht="15" customHeight="1" x14ac:dyDescent="0.25">
      <c r="A112" s="23"/>
      <c r="B112" s="36"/>
      <c r="C112" s="37"/>
      <c r="D112" s="358" t="s">
        <v>675</v>
      </c>
      <c r="E112" s="491">
        <v>149.5</v>
      </c>
      <c r="F112" s="471"/>
      <c r="G112" s="471"/>
      <c r="H112" s="471">
        <v>614000</v>
      </c>
      <c r="I112" s="471">
        <v>614000</v>
      </c>
      <c r="J112" s="41" t="s">
        <v>27</v>
      </c>
    </row>
    <row r="113" spans="1:10" ht="15" customHeight="1" x14ac:dyDescent="0.25">
      <c r="A113" s="23"/>
      <c r="B113" s="36"/>
      <c r="C113" s="22" t="s">
        <v>676</v>
      </c>
      <c r="D113" s="358" t="s">
        <v>677</v>
      </c>
      <c r="E113" s="491"/>
      <c r="F113" s="471"/>
      <c r="G113" s="471"/>
      <c r="H113" s="471">
        <v>654000</v>
      </c>
      <c r="I113" s="471">
        <v>654000</v>
      </c>
      <c r="J113" s="493" t="s">
        <v>727</v>
      </c>
    </row>
    <row r="114" spans="1:10" ht="15" customHeight="1" x14ac:dyDescent="0.25">
      <c r="A114" s="23"/>
      <c r="B114" s="36"/>
      <c r="C114" s="23"/>
      <c r="D114" s="54" t="s">
        <v>591</v>
      </c>
      <c r="E114" s="491">
        <v>204.7</v>
      </c>
      <c r="F114" s="471"/>
      <c r="G114" s="471"/>
      <c r="H114" s="471">
        <v>1014000</v>
      </c>
      <c r="I114" s="471">
        <v>1014000</v>
      </c>
      <c r="J114" s="493"/>
    </row>
    <row r="115" spans="1:10" ht="15" customHeight="1" x14ac:dyDescent="0.25">
      <c r="A115" s="23"/>
      <c r="B115" s="36"/>
      <c r="C115" s="23"/>
      <c r="D115" s="54" t="s">
        <v>593</v>
      </c>
      <c r="E115" s="491"/>
      <c r="F115" s="471"/>
      <c r="G115" s="471"/>
      <c r="H115" s="471">
        <v>1054000</v>
      </c>
      <c r="I115" s="471">
        <v>1054000</v>
      </c>
      <c r="J115" s="494"/>
    </row>
    <row r="116" spans="1:10" ht="15" customHeight="1" x14ac:dyDescent="0.25">
      <c r="A116" s="23"/>
      <c r="B116" s="36"/>
      <c r="C116" s="23"/>
      <c r="D116" s="54" t="s">
        <v>678</v>
      </c>
      <c r="E116" s="491">
        <v>391</v>
      </c>
      <c r="F116" s="471"/>
      <c r="G116" s="471"/>
      <c r="H116" s="471">
        <v>1494000</v>
      </c>
      <c r="I116" s="471">
        <v>1494000</v>
      </c>
      <c r="J116" s="190"/>
    </row>
    <row r="117" spans="1:10" ht="15" customHeight="1" x14ac:dyDescent="0.25">
      <c r="A117" s="119"/>
      <c r="B117" s="57"/>
      <c r="C117" s="119"/>
      <c r="D117" s="59"/>
      <c r="E117" s="472"/>
      <c r="F117" s="468"/>
      <c r="G117" s="468"/>
      <c r="H117" s="468"/>
      <c r="I117" s="468"/>
      <c r="J117" s="117"/>
    </row>
    <row r="118" spans="1:10" ht="15" customHeight="1" x14ac:dyDescent="0.25">
      <c r="A118" s="94"/>
      <c r="B118" s="28"/>
      <c r="C118" s="199"/>
      <c r="D118" s="61"/>
      <c r="E118" s="461"/>
      <c r="F118" s="462"/>
      <c r="G118" s="462"/>
      <c r="H118" s="462"/>
      <c r="I118" s="462"/>
      <c r="J118" s="200"/>
    </row>
    <row r="119" spans="1:10" ht="15" customHeight="1" x14ac:dyDescent="0.25">
      <c r="A119" s="23"/>
      <c r="B119" s="36" t="s">
        <v>679</v>
      </c>
      <c r="C119" s="53" t="s">
        <v>680</v>
      </c>
      <c r="D119" s="483" t="s">
        <v>681</v>
      </c>
      <c r="E119" s="495">
        <v>532654</v>
      </c>
      <c r="F119" s="455"/>
      <c r="G119" s="455"/>
      <c r="H119" s="455">
        <v>398000</v>
      </c>
      <c r="I119" s="455">
        <v>398000</v>
      </c>
      <c r="J119" s="41" t="s">
        <v>35</v>
      </c>
    </row>
    <row r="120" spans="1:10" ht="15" customHeight="1" x14ac:dyDescent="0.25">
      <c r="A120" s="23"/>
      <c r="B120" s="36" t="s">
        <v>66</v>
      </c>
      <c r="C120" s="37" t="s">
        <v>682</v>
      </c>
      <c r="D120" s="483" t="s">
        <v>587</v>
      </c>
      <c r="E120" s="495">
        <v>772191</v>
      </c>
      <c r="F120" s="455"/>
      <c r="G120" s="455"/>
      <c r="H120" s="455">
        <v>488000</v>
      </c>
      <c r="I120" s="455">
        <v>488000</v>
      </c>
      <c r="J120" s="41" t="s">
        <v>39</v>
      </c>
    </row>
    <row r="121" spans="1:10" ht="15" customHeight="1" x14ac:dyDescent="0.25">
      <c r="A121" s="23"/>
      <c r="B121" s="36"/>
      <c r="C121" s="496" t="s">
        <v>683</v>
      </c>
      <c r="D121" s="483" t="s">
        <v>589</v>
      </c>
      <c r="E121" s="495">
        <v>893010</v>
      </c>
      <c r="F121" s="455"/>
      <c r="G121" s="455"/>
      <c r="H121" s="455">
        <v>558000</v>
      </c>
      <c r="I121" s="455">
        <v>558000</v>
      </c>
      <c r="J121" s="41" t="s">
        <v>41</v>
      </c>
    </row>
    <row r="122" spans="1:10" ht="15" customHeight="1" x14ac:dyDescent="0.25">
      <c r="A122" s="23"/>
      <c r="B122" s="36"/>
      <c r="C122" s="474" t="s">
        <v>684</v>
      </c>
      <c r="D122" s="483" t="s">
        <v>591</v>
      </c>
      <c r="E122" s="495">
        <v>958000</v>
      </c>
      <c r="F122" s="455"/>
      <c r="G122" s="455"/>
      <c r="H122" s="455">
        <v>698000</v>
      </c>
      <c r="I122" s="455">
        <v>698000</v>
      </c>
      <c r="J122" s="41" t="s">
        <v>25</v>
      </c>
    </row>
    <row r="123" spans="1:10" ht="15" customHeight="1" x14ac:dyDescent="0.25">
      <c r="A123" s="23"/>
      <c r="B123" s="36"/>
      <c r="C123" s="474"/>
      <c r="D123" s="483" t="s">
        <v>685</v>
      </c>
      <c r="E123" s="495">
        <v>1008000</v>
      </c>
      <c r="F123" s="455"/>
      <c r="G123" s="455"/>
      <c r="H123" s="455">
        <v>908000</v>
      </c>
      <c r="I123" s="455">
        <v>908000</v>
      </c>
      <c r="J123" s="41" t="s">
        <v>27</v>
      </c>
    </row>
    <row r="124" spans="1:10" ht="15" customHeight="1" x14ac:dyDescent="0.25">
      <c r="A124" s="23"/>
      <c r="B124" s="36"/>
      <c r="C124" s="22" t="s">
        <v>686</v>
      </c>
      <c r="D124" s="483" t="s">
        <v>687</v>
      </c>
      <c r="E124" s="495">
        <v>1058000</v>
      </c>
      <c r="F124" s="455"/>
      <c r="G124" s="455"/>
      <c r="H124" s="455">
        <v>938000</v>
      </c>
      <c r="I124" s="455">
        <v>938000</v>
      </c>
      <c r="J124" s="457" t="s">
        <v>598</v>
      </c>
    </row>
    <row r="125" spans="1:10" ht="15" customHeight="1" x14ac:dyDescent="0.25">
      <c r="A125" s="23"/>
      <c r="B125" s="36"/>
      <c r="C125" s="22"/>
      <c r="D125" s="483" t="s">
        <v>667</v>
      </c>
      <c r="E125" s="495"/>
      <c r="F125" s="455"/>
      <c r="G125" s="455"/>
      <c r="H125" s="455"/>
      <c r="I125" s="455"/>
      <c r="J125" s="474"/>
    </row>
    <row r="126" spans="1:10" ht="15" customHeight="1" x14ac:dyDescent="0.25">
      <c r="A126" s="119"/>
      <c r="B126" s="57"/>
      <c r="C126" s="64"/>
      <c r="D126" s="459"/>
      <c r="E126" s="497"/>
      <c r="F126" s="498"/>
      <c r="G126" s="498"/>
      <c r="H126" s="498"/>
      <c r="I126" s="498"/>
      <c r="J126" s="499"/>
    </row>
    <row r="127" spans="1:10" ht="15" customHeight="1" x14ac:dyDescent="0.2">
      <c r="B127" s="21" t="s">
        <v>690</v>
      </c>
      <c r="J127" s="503"/>
    </row>
    <row r="128" spans="1:10" ht="15" customHeight="1" x14ac:dyDescent="0.25">
      <c r="A128" s="94"/>
      <c r="B128" s="28"/>
      <c r="C128" s="94"/>
      <c r="D128" s="94"/>
      <c r="E128" s="450"/>
      <c r="F128" s="462"/>
      <c r="G128" s="462"/>
      <c r="H128" s="462"/>
      <c r="I128" s="462"/>
      <c r="J128" s="41" t="s">
        <v>35</v>
      </c>
    </row>
    <row r="129" spans="1:10" ht="15" customHeight="1" x14ac:dyDescent="0.25">
      <c r="A129" s="23"/>
      <c r="B129" s="36" t="s">
        <v>691</v>
      </c>
      <c r="C129" s="87" t="s">
        <v>692</v>
      </c>
      <c r="D129" s="501" t="s">
        <v>200</v>
      </c>
      <c r="E129" s="475">
        <v>1160000</v>
      </c>
      <c r="F129" s="471"/>
      <c r="G129" s="471"/>
      <c r="H129" s="471">
        <f>520309*21%+520309</f>
        <v>629573.89</v>
      </c>
      <c r="I129" s="471">
        <f>520309*21%+520309</f>
        <v>629573.89</v>
      </c>
      <c r="J129" s="41" t="s">
        <v>39</v>
      </c>
    </row>
    <row r="130" spans="1:10" ht="15" customHeight="1" x14ac:dyDescent="0.25">
      <c r="A130" s="23"/>
      <c r="B130" s="36" t="s">
        <v>16</v>
      </c>
      <c r="C130" s="87" t="s">
        <v>693</v>
      </c>
      <c r="D130" s="79" t="s">
        <v>201</v>
      </c>
      <c r="E130" s="475">
        <v>1450000</v>
      </c>
      <c r="F130" s="471"/>
      <c r="G130" s="471"/>
      <c r="H130" s="471">
        <f>689896*21%+689896</f>
        <v>834774.16</v>
      </c>
      <c r="I130" s="471">
        <f>689896*21%+689896</f>
        <v>834774.16</v>
      </c>
      <c r="J130" s="41" t="s">
        <v>41</v>
      </c>
    </row>
    <row r="131" spans="1:10" ht="15" customHeight="1" x14ac:dyDescent="0.25">
      <c r="A131" s="23"/>
      <c r="B131" s="36"/>
      <c r="C131" s="87" t="s">
        <v>694</v>
      </c>
      <c r="D131" s="79" t="s">
        <v>688</v>
      </c>
      <c r="E131" s="475">
        <v>3600000</v>
      </c>
      <c r="F131" s="471"/>
      <c r="G131" s="471"/>
      <c r="H131" s="471"/>
      <c r="I131" s="471"/>
      <c r="J131" s="41" t="s">
        <v>25</v>
      </c>
    </row>
    <row r="132" spans="1:10" ht="15" customHeight="1" x14ac:dyDescent="0.25">
      <c r="A132" s="23"/>
      <c r="B132" s="36"/>
      <c r="C132" s="87" t="s">
        <v>695</v>
      </c>
      <c r="D132" s="54" t="s">
        <v>24</v>
      </c>
      <c r="E132" s="475">
        <v>4100000</v>
      </c>
      <c r="F132" s="463"/>
      <c r="G132" s="463"/>
      <c r="H132" s="463"/>
      <c r="I132" s="463"/>
      <c r="J132" s="41" t="s">
        <v>27</v>
      </c>
    </row>
    <row r="133" spans="1:10" ht="15" customHeight="1" x14ac:dyDescent="0.25">
      <c r="A133" s="23"/>
      <c r="B133" s="36"/>
      <c r="C133" s="23"/>
      <c r="D133" s="54"/>
      <c r="E133" s="505"/>
      <c r="F133" s="463"/>
      <c r="G133" s="463"/>
      <c r="H133" s="463"/>
      <c r="I133" s="463"/>
      <c r="J133" s="45" t="s">
        <v>696</v>
      </c>
    </row>
    <row r="134" spans="1:10" ht="15" customHeight="1" x14ac:dyDescent="0.25">
      <c r="A134" s="119"/>
      <c r="B134" s="57"/>
      <c r="C134" s="119"/>
      <c r="D134" s="59"/>
      <c r="E134" s="477"/>
      <c r="F134" s="468"/>
      <c r="G134" s="468"/>
      <c r="H134" s="468"/>
      <c r="I134" s="468"/>
      <c r="J134" s="129"/>
    </row>
    <row r="135" spans="1:10" ht="15" customHeight="1" x14ac:dyDescent="0.2">
      <c r="B135" s="21" t="s">
        <v>704</v>
      </c>
      <c r="J135" s="248"/>
    </row>
    <row r="136" spans="1:10" ht="15" customHeight="1" x14ac:dyDescent="0.25">
      <c r="A136" s="94"/>
      <c r="B136" s="28"/>
      <c r="C136" s="94"/>
      <c r="D136" s="94"/>
      <c r="E136" s="461"/>
      <c r="F136" s="462"/>
      <c r="G136" s="462"/>
      <c r="H136" s="462"/>
      <c r="I136" s="462"/>
      <c r="J136" s="41" t="s">
        <v>35</v>
      </c>
    </row>
    <row r="137" spans="1:10" ht="15" customHeight="1" x14ac:dyDescent="0.25">
      <c r="A137" s="23"/>
      <c r="B137" s="36" t="s">
        <v>705</v>
      </c>
      <c r="C137" s="23" t="s">
        <v>706</v>
      </c>
      <c r="D137" s="35" t="s">
        <v>205</v>
      </c>
      <c r="E137" s="288"/>
      <c r="F137" s="463"/>
      <c r="G137" s="463"/>
      <c r="H137" s="463">
        <f>694619*21%+694619</f>
        <v>840488.99</v>
      </c>
      <c r="I137" s="463">
        <f>694619*21%+694619</f>
        <v>840488.99</v>
      </c>
      <c r="J137" s="41" t="s">
        <v>39</v>
      </c>
    </row>
    <row r="138" spans="1:10" ht="15" customHeight="1" x14ac:dyDescent="0.25">
      <c r="A138" s="23"/>
      <c r="B138" s="36" t="s">
        <v>16</v>
      </c>
      <c r="C138" s="73" t="s">
        <v>703</v>
      </c>
      <c r="D138" s="35" t="s">
        <v>18</v>
      </c>
      <c r="E138" s="288"/>
      <c r="F138" s="463"/>
      <c r="G138" s="463"/>
      <c r="H138" s="463">
        <f>777264*21%+777264</f>
        <v>940489.44</v>
      </c>
      <c r="I138" s="463">
        <f>777264*21%+777264</f>
        <v>940489.44</v>
      </c>
      <c r="J138" s="41" t="s">
        <v>41</v>
      </c>
    </row>
    <row r="139" spans="1:10" ht="15" customHeight="1" x14ac:dyDescent="0.25">
      <c r="A139" s="23"/>
      <c r="B139" s="36"/>
      <c r="C139" s="23" t="s">
        <v>707</v>
      </c>
      <c r="D139" s="35" t="s">
        <v>114</v>
      </c>
      <c r="E139" s="288"/>
      <c r="F139" s="463"/>
      <c r="G139" s="463"/>
      <c r="H139" s="463"/>
      <c r="I139" s="463"/>
      <c r="J139" s="41" t="s">
        <v>25</v>
      </c>
    </row>
    <row r="140" spans="1:10" ht="15" customHeight="1" x14ac:dyDescent="0.25">
      <c r="A140" s="23"/>
      <c r="B140" s="36"/>
      <c r="C140" s="83" t="s">
        <v>708</v>
      </c>
      <c r="D140" s="35" t="s">
        <v>24</v>
      </c>
      <c r="E140" s="288"/>
      <c r="F140" s="463"/>
      <c r="G140" s="463"/>
      <c r="H140" s="463"/>
      <c r="I140" s="463"/>
      <c r="J140" s="41" t="s">
        <v>27</v>
      </c>
    </row>
    <row r="141" spans="1:10" ht="15" customHeight="1" x14ac:dyDescent="0.25">
      <c r="A141" s="23"/>
      <c r="B141" s="36"/>
      <c r="C141" s="23"/>
      <c r="D141" s="87"/>
      <c r="E141" s="126"/>
      <c r="F141" s="463"/>
      <c r="G141" s="463"/>
      <c r="H141" s="463"/>
      <c r="I141" s="463"/>
      <c r="J141" s="45" t="s">
        <v>696</v>
      </c>
    </row>
    <row r="142" spans="1:10" ht="15" customHeight="1" x14ac:dyDescent="0.25">
      <c r="A142" s="119"/>
      <c r="B142" s="57"/>
      <c r="C142" s="119"/>
      <c r="D142" s="119"/>
      <c r="E142" s="290"/>
      <c r="F142" s="468"/>
      <c r="G142" s="468"/>
      <c r="H142" s="468"/>
      <c r="I142" s="468"/>
      <c r="J142" s="129"/>
    </row>
    <row r="143" spans="1:10" ht="15" customHeight="1" x14ac:dyDescent="0.25">
      <c r="A143" s="94"/>
      <c r="B143" s="28"/>
      <c r="C143" s="94"/>
      <c r="D143" s="94"/>
      <c r="E143" s="461"/>
      <c r="F143" s="462"/>
      <c r="G143" s="462"/>
      <c r="H143" s="462"/>
      <c r="I143" s="462"/>
      <c r="J143" s="41" t="s">
        <v>35</v>
      </c>
    </row>
    <row r="144" spans="1:10" ht="15" customHeight="1" x14ac:dyDescent="0.25">
      <c r="A144" s="23"/>
      <c r="B144" s="36" t="s">
        <v>709</v>
      </c>
      <c r="C144" s="23" t="s">
        <v>710</v>
      </c>
      <c r="D144" s="35" t="s">
        <v>205</v>
      </c>
      <c r="E144" s="288"/>
      <c r="F144" s="463"/>
      <c r="G144" s="463"/>
      <c r="H144" s="463">
        <f>605000*21%+605000</f>
        <v>732050</v>
      </c>
      <c r="I144" s="463">
        <f>605000*21%+605000</f>
        <v>732050</v>
      </c>
      <c r="J144" s="41" t="s">
        <v>39</v>
      </c>
    </row>
    <row r="145" spans="1:10" ht="15" customHeight="1" x14ac:dyDescent="0.25">
      <c r="A145" s="23"/>
      <c r="B145" s="36" t="s">
        <v>16</v>
      </c>
      <c r="C145" s="23" t="s">
        <v>711</v>
      </c>
      <c r="D145" s="35" t="s">
        <v>712</v>
      </c>
      <c r="E145" s="288"/>
      <c r="F145" s="463"/>
      <c r="G145" s="463"/>
      <c r="H145" s="463">
        <f>755000*21%+755000</f>
        <v>913550</v>
      </c>
      <c r="I145" s="463">
        <f>755000*21%+755000</f>
        <v>913550</v>
      </c>
      <c r="J145" s="41" t="s">
        <v>41</v>
      </c>
    </row>
    <row r="146" spans="1:10" ht="15" customHeight="1" x14ac:dyDescent="0.25">
      <c r="A146" s="23"/>
      <c r="B146" s="36"/>
      <c r="C146" s="23" t="s">
        <v>713</v>
      </c>
      <c r="D146" s="35" t="s">
        <v>714</v>
      </c>
      <c r="E146" s="288"/>
      <c r="F146" s="463"/>
      <c r="G146" s="463"/>
      <c r="H146" s="463">
        <f>905000*21%+905000</f>
        <v>1095050</v>
      </c>
      <c r="I146" s="463">
        <f>905000*21%+905000</f>
        <v>1095050</v>
      </c>
      <c r="J146" s="41" t="s">
        <v>25</v>
      </c>
    </row>
    <row r="147" spans="1:10" ht="15" customHeight="1" x14ac:dyDescent="0.25">
      <c r="A147" s="23"/>
      <c r="B147" s="36"/>
      <c r="C147" s="83" t="s">
        <v>715</v>
      </c>
      <c r="D147" s="35" t="s">
        <v>716</v>
      </c>
      <c r="E147" s="288"/>
      <c r="F147" s="463"/>
      <c r="G147" s="463"/>
      <c r="H147" s="463">
        <f>1405000*21%+1405000</f>
        <v>1700050</v>
      </c>
      <c r="I147" s="463">
        <f>1405000*21%+1405000</f>
        <v>1700050</v>
      </c>
      <c r="J147" s="41" t="s">
        <v>27</v>
      </c>
    </row>
    <row r="148" spans="1:10" ht="15" customHeight="1" x14ac:dyDescent="0.25">
      <c r="A148" s="23"/>
      <c r="B148" s="36"/>
      <c r="C148" s="23"/>
      <c r="D148" s="23"/>
      <c r="E148" s="288"/>
      <c r="F148" s="463"/>
      <c r="G148" s="463"/>
      <c r="H148" s="463"/>
      <c r="I148" s="463"/>
      <c r="J148" s="45" t="s">
        <v>696</v>
      </c>
    </row>
    <row r="149" spans="1:10" ht="15" customHeight="1" x14ac:dyDescent="0.25">
      <c r="A149" s="119"/>
      <c r="B149" s="57"/>
      <c r="C149" s="119"/>
      <c r="D149" s="119"/>
      <c r="E149" s="290"/>
      <c r="F149" s="468"/>
      <c r="G149" s="468"/>
      <c r="H149" s="468"/>
      <c r="I149" s="468"/>
      <c r="J149" s="129"/>
    </row>
    <row r="150" spans="1:10" ht="15" customHeight="1" x14ac:dyDescent="0.25">
      <c r="A150" s="94"/>
      <c r="B150" s="28" t="s">
        <v>717</v>
      </c>
      <c r="C150" s="94"/>
      <c r="D150" s="198" t="s">
        <v>589</v>
      </c>
      <c r="E150" s="461"/>
      <c r="F150" s="462"/>
      <c r="G150" s="462"/>
      <c r="H150" s="462">
        <v>675000</v>
      </c>
      <c r="I150" s="462">
        <v>675000</v>
      </c>
      <c r="J150" s="41" t="s">
        <v>35</v>
      </c>
    </row>
    <row r="151" spans="1:10" ht="15" customHeight="1" x14ac:dyDescent="0.25">
      <c r="A151" s="23"/>
      <c r="B151" s="36"/>
      <c r="C151" s="23"/>
      <c r="D151" s="20" t="s">
        <v>636</v>
      </c>
      <c r="E151" s="288"/>
      <c r="F151" s="463"/>
      <c r="G151" s="463"/>
      <c r="H151" s="463">
        <v>875000</v>
      </c>
      <c r="I151" s="463">
        <v>875000</v>
      </c>
      <c r="J151" s="41" t="s">
        <v>39</v>
      </c>
    </row>
    <row r="152" spans="1:10" ht="15" customHeight="1" x14ac:dyDescent="0.25">
      <c r="A152" s="23"/>
      <c r="B152" s="36"/>
      <c r="C152" s="23"/>
      <c r="D152" s="23"/>
      <c r="E152" s="288"/>
      <c r="F152" s="463"/>
      <c r="G152" s="463"/>
      <c r="H152" s="463"/>
      <c r="I152" s="463"/>
      <c r="J152" s="41" t="s">
        <v>41</v>
      </c>
    </row>
    <row r="153" spans="1:10" ht="15" customHeight="1" x14ac:dyDescent="0.25">
      <c r="A153" s="23"/>
      <c r="B153" s="36"/>
      <c r="C153" s="23"/>
      <c r="D153" s="23"/>
      <c r="E153" s="288"/>
      <c r="F153" s="463"/>
      <c r="G153" s="463"/>
      <c r="H153" s="463"/>
      <c r="I153" s="463"/>
      <c r="J153" s="41" t="s">
        <v>25</v>
      </c>
    </row>
    <row r="154" spans="1:10" ht="15" customHeight="1" x14ac:dyDescent="0.25">
      <c r="A154" s="119"/>
      <c r="B154" s="57"/>
      <c r="C154" s="119"/>
      <c r="D154" s="119"/>
      <c r="E154" s="290"/>
      <c r="F154" s="468"/>
      <c r="G154" s="468"/>
      <c r="H154" s="468"/>
      <c r="I154" s="468"/>
      <c r="J154" s="41" t="s">
        <v>27</v>
      </c>
    </row>
    <row r="155" spans="1:10" ht="15" customHeight="1" x14ac:dyDescent="0.2">
      <c r="A155" s="506"/>
      <c r="B155" s="21" t="s">
        <v>718</v>
      </c>
      <c r="C155" s="506"/>
      <c r="D155" s="506"/>
      <c r="E155" s="460"/>
      <c r="F155" s="507"/>
      <c r="G155" s="507"/>
      <c r="H155" s="507"/>
      <c r="I155" s="507"/>
      <c r="J155" s="508"/>
    </row>
    <row r="156" spans="1:10" ht="15" customHeight="1" x14ac:dyDescent="0.25">
      <c r="A156" s="85"/>
      <c r="B156" s="78"/>
      <c r="C156" s="85"/>
      <c r="D156" s="85"/>
      <c r="E156" s="461"/>
      <c r="F156" s="274"/>
      <c r="G156" s="274"/>
      <c r="H156" s="274"/>
      <c r="I156" s="274"/>
      <c r="J156" s="85"/>
    </row>
    <row r="157" spans="1:10" s="141" customFormat="1" ht="15" customHeight="1" x14ac:dyDescent="0.25">
      <c r="A157" s="180"/>
      <c r="B157" s="1038" t="s">
        <v>720</v>
      </c>
      <c r="C157" s="418" t="s">
        <v>721</v>
      </c>
      <c r="D157" s="416" t="s">
        <v>30</v>
      </c>
      <c r="E157" s="831">
        <v>945000</v>
      </c>
      <c r="F157" s="125"/>
      <c r="G157" s="125"/>
      <c r="H157" s="1014">
        <v>651000</v>
      </c>
      <c r="I157" s="1014">
        <v>651000</v>
      </c>
      <c r="J157" s="531" t="s">
        <v>35</v>
      </c>
    </row>
    <row r="158" spans="1:10" s="141" customFormat="1" ht="15" customHeight="1" x14ac:dyDescent="0.25">
      <c r="A158" s="180"/>
      <c r="B158" s="1038" t="s">
        <v>66</v>
      </c>
      <c r="C158" s="418" t="s">
        <v>722</v>
      </c>
      <c r="D158" s="102" t="s">
        <v>31</v>
      </c>
      <c r="E158" s="1130">
        <v>1470000</v>
      </c>
      <c r="F158" s="125"/>
      <c r="G158" s="125"/>
      <c r="H158" s="1014">
        <v>858000</v>
      </c>
      <c r="I158" s="1014">
        <v>858000</v>
      </c>
      <c r="J158" s="531" t="s">
        <v>3382</v>
      </c>
    </row>
    <row r="159" spans="1:10" s="141" customFormat="1" ht="15" customHeight="1" x14ac:dyDescent="0.25">
      <c r="A159" s="180"/>
      <c r="B159" s="1038"/>
      <c r="C159" s="180" t="s">
        <v>723</v>
      </c>
      <c r="D159" s="416" t="s">
        <v>32</v>
      </c>
      <c r="E159" s="831">
        <v>1148000</v>
      </c>
      <c r="F159" s="125"/>
      <c r="G159" s="125"/>
      <c r="H159" s="1014">
        <v>1208000</v>
      </c>
      <c r="I159" s="1014">
        <v>1208000</v>
      </c>
      <c r="J159" s="531" t="s">
        <v>3381</v>
      </c>
    </row>
    <row r="160" spans="1:10" s="141" customFormat="1" ht="15" customHeight="1" x14ac:dyDescent="0.25">
      <c r="A160" s="180"/>
      <c r="B160" s="1038"/>
      <c r="C160" s="75" t="s">
        <v>3380</v>
      </c>
      <c r="D160" s="416"/>
      <c r="E160" s="618"/>
      <c r="F160" s="1014"/>
      <c r="G160" s="1014"/>
      <c r="H160" s="1014"/>
      <c r="I160" s="1014"/>
      <c r="J160" s="531" t="s">
        <v>3379</v>
      </c>
    </row>
    <row r="161" spans="1:10" s="141" customFormat="1" ht="15" customHeight="1" x14ac:dyDescent="0.25">
      <c r="A161" s="180"/>
      <c r="B161" s="1038"/>
      <c r="C161" s="75" t="s">
        <v>3378</v>
      </c>
      <c r="D161" s="416"/>
      <c r="E161" s="618"/>
      <c r="F161" s="1014"/>
      <c r="G161" s="1014"/>
      <c r="H161" s="1014"/>
      <c r="I161" s="1014"/>
      <c r="J161" s="531" t="s">
        <v>25</v>
      </c>
    </row>
    <row r="162" spans="1:10" s="141" customFormat="1" ht="15" customHeight="1" x14ac:dyDescent="0.25">
      <c r="A162" s="180"/>
      <c r="B162" s="1038"/>
      <c r="C162" s="783"/>
      <c r="D162" s="180"/>
      <c r="E162" s="618"/>
      <c r="F162" s="1014"/>
      <c r="G162" s="1014"/>
      <c r="H162" s="1014"/>
      <c r="I162" s="1014"/>
      <c r="J162" s="531" t="s">
        <v>27</v>
      </c>
    </row>
    <row r="163" spans="1:10" s="141" customFormat="1" ht="15" customHeight="1" x14ac:dyDescent="0.25">
      <c r="A163" s="180"/>
      <c r="B163" s="1038"/>
      <c r="C163" s="784"/>
      <c r="D163" s="180"/>
      <c r="E163" s="618"/>
      <c r="F163" s="1014"/>
      <c r="G163" s="1014"/>
      <c r="H163" s="1014"/>
      <c r="I163" s="1014"/>
      <c r="J163" s="531" t="s">
        <v>3377</v>
      </c>
    </row>
    <row r="164" spans="1:10" s="141" customFormat="1" ht="15" customHeight="1" x14ac:dyDescent="0.25">
      <c r="A164" s="180"/>
      <c r="B164" s="1038"/>
      <c r="C164" s="180"/>
      <c r="D164" s="180"/>
      <c r="E164" s="618"/>
      <c r="F164" s="1014"/>
      <c r="G164" s="1014"/>
      <c r="H164" s="1014"/>
      <c r="I164" s="1014"/>
      <c r="J164" s="730" t="s">
        <v>1689</v>
      </c>
    </row>
    <row r="165" spans="1:10" s="141" customFormat="1" ht="15" customHeight="1" x14ac:dyDescent="0.25">
      <c r="A165" s="180"/>
      <c r="B165" s="1038"/>
      <c r="C165" s="83"/>
      <c r="D165" s="180"/>
      <c r="E165" s="618"/>
      <c r="F165" s="1014"/>
      <c r="G165" s="1014"/>
      <c r="H165" s="1014"/>
      <c r="I165" s="1014"/>
      <c r="J165" s="735" t="s">
        <v>1579</v>
      </c>
    </row>
    <row r="166" spans="1:10" ht="15" customHeight="1" x14ac:dyDescent="0.25">
      <c r="A166" s="89"/>
      <c r="B166" s="164"/>
      <c r="C166" s="89"/>
      <c r="D166" s="89"/>
      <c r="E166" s="290"/>
      <c r="F166" s="480"/>
      <c r="G166" s="480"/>
      <c r="H166" s="480"/>
      <c r="I166" s="480"/>
      <c r="J166" s="48"/>
    </row>
    <row r="167" spans="1:10" ht="15" customHeight="1" x14ac:dyDescent="0.2">
      <c r="A167" s="23"/>
      <c r="B167" s="21" t="s">
        <v>725</v>
      </c>
      <c r="C167" s="476"/>
      <c r="D167" s="54"/>
      <c r="E167" s="288"/>
      <c r="F167" s="510"/>
      <c r="G167" s="510"/>
      <c r="H167" s="510"/>
      <c r="I167" s="510"/>
      <c r="J167" s="165"/>
    </row>
  </sheetData>
  <mergeCells count="10">
    <mergeCell ref="J3:J6"/>
    <mergeCell ref="F4:I4"/>
    <mergeCell ref="F5:G5"/>
    <mergeCell ref="H5:I5"/>
    <mergeCell ref="B1:E1"/>
    <mergeCell ref="A3:A6"/>
    <mergeCell ref="B3:B6"/>
    <mergeCell ref="C3:C6"/>
    <mergeCell ref="D3:D6"/>
    <mergeCell ref="F3:I3"/>
  </mergeCells>
  <hyperlinks>
    <hyperlink ref="C14" r:id="rId1" display="welcome@hotelborobudur.com"/>
    <hyperlink ref="C24" r:id="rId2" display="welcome@hotelborobudur.com"/>
    <hyperlink ref="C90" r:id="rId3" display="welcome@hotelborobudur.com"/>
    <hyperlink ref="C100" r:id="rId4" display="welcome@hotelborobudur.com"/>
    <hyperlink ref="C113" r:id="rId5" display="welcome@hotelborobudur.com"/>
    <hyperlink ref="C124" r:id="rId6" display="welcome@hotelborobudur.com"/>
    <hyperlink ref="C12" r:id="rId7"/>
    <hyperlink ref="C75" r:id="rId8"/>
    <hyperlink ref="C81" r:id="rId9" display="welcome@hotelborobudur.com"/>
    <hyperlink ref="C140" r:id="rId10"/>
    <hyperlink ref="C147" r:id="rId11"/>
    <hyperlink ref="C32" r:id="rId12"/>
    <hyperlink ref="C33" r:id="rId13"/>
    <hyperlink ref="C42" r:id="rId14"/>
    <hyperlink ref="C43" r:id="rId15"/>
    <hyperlink ref="C51" r:id="rId16"/>
    <hyperlink ref="C52" r:id="rId17"/>
    <hyperlink ref="C61" r:id="rId18"/>
    <hyperlink ref="C160" r:id="rId19"/>
    <hyperlink ref="C161" r:id="rId20"/>
  </hyperlinks>
  <printOptions horizontalCentered="1"/>
  <pageMargins left="0.17" right="0.19685039370078741" top="0.59055118110236227" bottom="0.39370078740157483" header="0.31496062992125984" footer="0.31496062992125984"/>
  <pageSetup paperSize="9" scale="59" orientation="landscape" horizontalDpi="300" verticalDpi="3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selection activeCell="F5" sqref="F5:G6"/>
    </sheetView>
  </sheetViews>
  <sheetFormatPr defaultRowHeight="15" x14ac:dyDescent="0.25"/>
  <cols>
    <col min="1" max="1" width="4.5703125" style="513" customWidth="1"/>
    <col min="2" max="2" width="45.85546875" style="598" bestFit="1" customWidth="1"/>
    <col min="3" max="3" width="44.42578125" style="515" bestFit="1" customWidth="1"/>
    <col min="4" max="4" width="40.5703125" style="513" bestFit="1" customWidth="1"/>
    <col min="5" max="5" width="12.140625" style="599" bestFit="1" customWidth="1"/>
    <col min="6" max="7" width="11.140625" style="11" bestFit="1" customWidth="1"/>
    <col min="8" max="9" width="12.140625" style="11" customWidth="1"/>
    <col min="10" max="10" width="125.28515625" style="512" customWidth="1"/>
    <col min="11" max="11" width="10.140625" style="512" customWidth="1"/>
    <col min="12" max="12" width="12.42578125" style="512" bestFit="1" customWidth="1"/>
    <col min="13" max="14" width="11" style="512" bestFit="1" customWidth="1"/>
    <col min="15" max="16384" width="9.140625" style="512"/>
  </cols>
  <sheetData>
    <row r="1" spans="1:10" ht="36" customHeight="1" x14ac:dyDescent="0.2">
      <c r="B1" s="1243" t="s">
        <v>1035</v>
      </c>
      <c r="C1" s="1243"/>
      <c r="D1" s="1243"/>
      <c r="E1" s="1243"/>
      <c r="F1" s="1243"/>
      <c r="G1" s="1243"/>
      <c r="H1" s="1243"/>
      <c r="I1" s="1243"/>
    </row>
    <row r="2" spans="1:10" ht="15" customHeight="1" x14ac:dyDescent="0.25">
      <c r="F2" s="600"/>
      <c r="G2" s="600"/>
      <c r="H2" s="600"/>
      <c r="I2" s="600"/>
    </row>
    <row r="3" spans="1:10" ht="15" customHeight="1" x14ac:dyDescent="0.25">
      <c r="A3" s="1154" t="s">
        <v>1036</v>
      </c>
      <c r="B3" s="1166" t="s">
        <v>1</v>
      </c>
      <c r="C3" s="1154" t="s">
        <v>2</v>
      </c>
      <c r="D3" s="1154" t="s">
        <v>3</v>
      </c>
      <c r="E3" s="601"/>
      <c r="F3" s="1241" t="s">
        <v>120</v>
      </c>
      <c r="G3" s="1241"/>
      <c r="H3" s="1241"/>
      <c r="I3" s="1241"/>
      <c r="J3" s="1148" t="s">
        <v>4</v>
      </c>
    </row>
    <row r="4" spans="1:10" ht="15" customHeight="1" x14ac:dyDescent="0.25">
      <c r="A4" s="1155"/>
      <c r="B4" s="1244"/>
      <c r="C4" s="1155"/>
      <c r="D4" s="1155"/>
      <c r="E4" s="602" t="s">
        <v>5</v>
      </c>
      <c r="F4" s="1241" t="s">
        <v>6</v>
      </c>
      <c r="G4" s="1241"/>
      <c r="H4" s="1241"/>
      <c r="I4" s="1241"/>
      <c r="J4" s="1149"/>
    </row>
    <row r="5" spans="1:10" ht="15" customHeight="1" x14ac:dyDescent="0.25">
      <c r="A5" s="1155"/>
      <c r="B5" s="1244"/>
      <c r="C5" s="1155"/>
      <c r="D5" s="1155"/>
      <c r="E5" s="602"/>
      <c r="F5" s="1242" t="s">
        <v>7</v>
      </c>
      <c r="G5" s="1242"/>
      <c r="H5" s="1241" t="s">
        <v>8</v>
      </c>
      <c r="I5" s="1241"/>
      <c r="J5" s="1149"/>
    </row>
    <row r="6" spans="1:10" ht="15" customHeight="1" x14ac:dyDescent="0.25">
      <c r="A6" s="1156"/>
      <c r="B6" s="1245"/>
      <c r="C6" s="1156"/>
      <c r="D6" s="1156"/>
      <c r="E6" s="603"/>
      <c r="F6" s="604" t="s">
        <v>9</v>
      </c>
      <c r="G6" s="605" t="s">
        <v>10</v>
      </c>
      <c r="H6" s="606" t="s">
        <v>9</v>
      </c>
      <c r="I6" s="607" t="s">
        <v>10</v>
      </c>
      <c r="J6" s="1150"/>
    </row>
    <row r="7" spans="1:10" ht="15" customHeight="1" x14ac:dyDescent="0.2">
      <c r="A7" s="560"/>
      <c r="B7" s="523"/>
      <c r="C7" s="22"/>
      <c r="D7" s="560"/>
      <c r="E7" s="608"/>
      <c r="F7" s="609"/>
      <c r="G7" s="609"/>
      <c r="H7" s="609"/>
      <c r="I7" s="610"/>
      <c r="J7" s="611"/>
    </row>
    <row r="8" spans="1:10" ht="15" customHeight="1" x14ac:dyDescent="0.25">
      <c r="A8" s="557"/>
      <c r="B8" s="612" t="s">
        <v>163</v>
      </c>
      <c r="C8" s="558" t="s">
        <v>1037</v>
      </c>
      <c r="D8" s="557" t="s">
        <v>165</v>
      </c>
      <c r="E8" s="613">
        <v>600000</v>
      </c>
      <c r="F8" s="614"/>
      <c r="G8" s="614"/>
      <c r="H8" s="614">
        <v>390000</v>
      </c>
      <c r="I8" s="614">
        <v>390000</v>
      </c>
      <c r="J8" s="559" t="s">
        <v>1038</v>
      </c>
    </row>
    <row r="9" spans="1:10" ht="15" customHeight="1" x14ac:dyDescent="0.25">
      <c r="A9" s="560"/>
      <c r="B9" s="615"/>
      <c r="C9" s="543" t="s">
        <v>1039</v>
      </c>
      <c r="D9" s="222"/>
      <c r="E9" s="616"/>
      <c r="F9" s="617"/>
      <c r="G9" s="617"/>
      <c r="H9" s="617"/>
      <c r="I9" s="617"/>
      <c r="J9" s="556" t="s">
        <v>1040</v>
      </c>
    </row>
    <row r="10" spans="1:10" ht="15" customHeight="1" x14ac:dyDescent="0.25">
      <c r="A10" s="560"/>
      <c r="B10" s="615"/>
      <c r="C10" s="543" t="s">
        <v>1041</v>
      </c>
      <c r="D10" s="222"/>
      <c r="E10" s="616"/>
      <c r="F10" s="617"/>
      <c r="G10" s="617"/>
      <c r="H10" s="617"/>
      <c r="I10" s="617"/>
      <c r="J10" s="556" t="s">
        <v>1042</v>
      </c>
    </row>
    <row r="11" spans="1:10" ht="15" customHeight="1" x14ac:dyDescent="0.25">
      <c r="A11" s="560"/>
      <c r="B11" s="615"/>
      <c r="C11" s="543" t="s">
        <v>1043</v>
      </c>
      <c r="D11" s="222"/>
      <c r="E11" s="616"/>
      <c r="F11" s="617"/>
      <c r="G11" s="617"/>
      <c r="H11" s="617"/>
      <c r="I11" s="617"/>
      <c r="J11" s="556" t="s">
        <v>1044</v>
      </c>
    </row>
    <row r="12" spans="1:10" ht="15" customHeight="1" x14ac:dyDescent="0.25">
      <c r="A12" s="560"/>
      <c r="B12" s="615"/>
      <c r="C12" s="543"/>
      <c r="D12" s="222"/>
      <c r="E12" s="616"/>
      <c r="F12" s="617"/>
      <c r="G12" s="617"/>
      <c r="H12" s="617"/>
      <c r="I12" s="617"/>
      <c r="J12" s="556" t="s">
        <v>1045</v>
      </c>
    </row>
    <row r="13" spans="1:10" ht="15" customHeight="1" x14ac:dyDescent="0.25">
      <c r="A13" s="560"/>
      <c r="B13" s="615"/>
      <c r="C13" s="22"/>
      <c r="D13" s="560"/>
      <c r="E13" s="618"/>
      <c r="F13" s="619"/>
      <c r="G13" s="619"/>
      <c r="H13" s="619"/>
      <c r="I13" s="619"/>
      <c r="J13" s="556" t="s">
        <v>1046</v>
      </c>
    </row>
    <row r="14" spans="1:10" ht="15" customHeight="1" x14ac:dyDescent="0.25">
      <c r="A14" s="560"/>
      <c r="B14" s="615"/>
      <c r="C14" s="22"/>
      <c r="D14" s="560"/>
      <c r="E14" s="618"/>
      <c r="F14" s="619"/>
      <c r="G14" s="619"/>
      <c r="H14" s="619"/>
      <c r="I14" s="619"/>
      <c r="J14" s="556"/>
    </row>
    <row r="15" spans="1:10" ht="15" customHeight="1" x14ac:dyDescent="0.25">
      <c r="A15" s="620"/>
      <c r="B15" s="621"/>
      <c r="C15" s="64"/>
      <c r="D15" s="620"/>
      <c r="E15" s="622"/>
      <c r="F15" s="623"/>
      <c r="G15" s="623"/>
      <c r="H15" s="623"/>
      <c r="I15" s="623"/>
      <c r="J15" s="565"/>
    </row>
    <row r="16" spans="1:10" ht="15" customHeight="1" x14ac:dyDescent="0.25">
      <c r="A16" s="624"/>
      <c r="B16" s="625" t="s">
        <v>1047</v>
      </c>
      <c r="C16" s="216" t="s">
        <v>1048</v>
      </c>
      <c r="D16" s="560" t="s">
        <v>14</v>
      </c>
      <c r="E16" s="618">
        <v>1100000</v>
      </c>
      <c r="F16" s="619"/>
      <c r="G16" s="619"/>
      <c r="H16" s="619">
        <v>500000</v>
      </c>
      <c r="I16" s="619">
        <v>500000</v>
      </c>
      <c r="J16" s="556" t="s">
        <v>1049</v>
      </c>
    </row>
    <row r="17" spans="1:10" ht="15" customHeight="1" x14ac:dyDescent="0.25">
      <c r="A17" s="624"/>
      <c r="B17" s="615" t="s">
        <v>16</v>
      </c>
      <c r="C17" s="216" t="s">
        <v>1050</v>
      </c>
      <c r="D17" s="222" t="s">
        <v>1051</v>
      </c>
      <c r="E17" s="618">
        <v>1230000</v>
      </c>
      <c r="F17" s="619"/>
      <c r="G17" s="619"/>
      <c r="H17" s="619">
        <v>550000</v>
      </c>
      <c r="I17" s="619">
        <v>550000</v>
      </c>
      <c r="J17" s="556" t="s">
        <v>1052</v>
      </c>
    </row>
    <row r="18" spans="1:10" ht="15" customHeight="1" x14ac:dyDescent="0.25">
      <c r="A18" s="624"/>
      <c r="B18" s="615"/>
      <c r="C18" s="456"/>
      <c r="D18" s="222" t="s">
        <v>225</v>
      </c>
      <c r="E18" s="618">
        <v>1400000</v>
      </c>
      <c r="F18" s="619"/>
      <c r="G18" s="619"/>
      <c r="H18" s="619">
        <v>600000</v>
      </c>
      <c r="I18" s="619">
        <v>600000</v>
      </c>
      <c r="J18" s="556" t="s">
        <v>1053</v>
      </c>
    </row>
    <row r="19" spans="1:10" ht="15" customHeight="1" x14ac:dyDescent="0.25">
      <c r="A19" s="624"/>
      <c r="B19" s="615"/>
      <c r="C19" s="22"/>
      <c r="D19" s="222" t="s">
        <v>1054</v>
      </c>
      <c r="E19" s="618">
        <v>1600000</v>
      </c>
      <c r="F19" s="619"/>
      <c r="G19" s="619"/>
      <c r="H19" s="619">
        <v>650000</v>
      </c>
      <c r="I19" s="619">
        <v>650000</v>
      </c>
      <c r="J19" s="556" t="s">
        <v>1055</v>
      </c>
    </row>
    <row r="20" spans="1:10" ht="15" customHeight="1" x14ac:dyDescent="0.25">
      <c r="A20" s="624"/>
      <c r="B20" s="615"/>
      <c r="C20" s="22"/>
      <c r="D20" s="222" t="s">
        <v>227</v>
      </c>
      <c r="E20" s="618">
        <v>1950000</v>
      </c>
      <c r="F20" s="619"/>
      <c r="G20" s="619"/>
      <c r="H20" s="619">
        <v>950000</v>
      </c>
      <c r="I20" s="619">
        <v>950000</v>
      </c>
      <c r="J20" s="556"/>
    </row>
    <row r="21" spans="1:10" ht="15" customHeight="1" x14ac:dyDescent="0.25">
      <c r="A21" s="624"/>
      <c r="B21" s="615"/>
      <c r="C21" s="22"/>
      <c r="D21" s="222" t="s">
        <v>1056</v>
      </c>
      <c r="E21" s="618">
        <v>2100000</v>
      </c>
      <c r="F21" s="619"/>
      <c r="G21" s="619"/>
      <c r="H21" s="619">
        <v>1000000</v>
      </c>
      <c r="I21" s="619">
        <v>1000000</v>
      </c>
      <c r="J21" s="556"/>
    </row>
    <row r="22" spans="1:10" ht="15" customHeight="1" x14ac:dyDescent="0.25">
      <c r="A22" s="624"/>
      <c r="B22" s="615"/>
      <c r="C22" s="22"/>
      <c r="D22" s="222" t="s">
        <v>24</v>
      </c>
      <c r="E22" s="618">
        <v>2300000</v>
      </c>
      <c r="F22" s="619"/>
      <c r="G22" s="619"/>
      <c r="H22" s="619">
        <v>1250000</v>
      </c>
      <c r="I22" s="619">
        <v>1250000</v>
      </c>
      <c r="J22" s="421"/>
    </row>
    <row r="23" spans="1:10" ht="15" customHeight="1" x14ac:dyDescent="0.25">
      <c r="A23" s="624"/>
      <c r="B23" s="615"/>
      <c r="C23" s="22"/>
      <c r="D23" s="222" t="s">
        <v>1057</v>
      </c>
      <c r="E23" s="618">
        <v>2500000</v>
      </c>
      <c r="F23" s="619"/>
      <c r="G23" s="619"/>
      <c r="H23" s="619">
        <v>1550000</v>
      </c>
      <c r="I23" s="619">
        <v>1550000</v>
      </c>
      <c r="J23" s="556"/>
    </row>
    <row r="24" spans="1:10" ht="15" customHeight="1" x14ac:dyDescent="0.25">
      <c r="A24" s="624"/>
      <c r="B24" s="615"/>
      <c r="C24" s="22"/>
      <c r="D24" s="222" t="s">
        <v>1058</v>
      </c>
      <c r="E24" s="618">
        <v>2800000</v>
      </c>
      <c r="F24" s="619"/>
      <c r="G24" s="619"/>
      <c r="H24" s="619">
        <v>2200000</v>
      </c>
      <c r="I24" s="619">
        <v>2200000</v>
      </c>
      <c r="J24" s="556"/>
    </row>
    <row r="25" spans="1:10" ht="15" customHeight="1" x14ac:dyDescent="0.25">
      <c r="A25" s="624"/>
      <c r="B25" s="615"/>
      <c r="C25" s="22"/>
      <c r="D25" s="560" t="s">
        <v>1059</v>
      </c>
      <c r="E25" s="618">
        <v>3000000</v>
      </c>
      <c r="F25" s="619"/>
      <c r="G25" s="619"/>
      <c r="H25" s="619">
        <v>2200000</v>
      </c>
      <c r="I25" s="619">
        <v>2200000</v>
      </c>
      <c r="J25" s="556"/>
    </row>
    <row r="26" spans="1:10" ht="15" customHeight="1" x14ac:dyDescent="0.25">
      <c r="A26" s="624"/>
      <c r="B26" s="615"/>
      <c r="C26" s="22"/>
      <c r="D26" s="560" t="s">
        <v>600</v>
      </c>
      <c r="E26" s="618">
        <v>3000000</v>
      </c>
      <c r="F26" s="619"/>
      <c r="G26" s="619"/>
      <c r="H26" s="619">
        <v>2200000</v>
      </c>
      <c r="I26" s="619">
        <v>2200000</v>
      </c>
      <c r="J26" s="556"/>
    </row>
    <row r="27" spans="1:10" ht="15" customHeight="1" x14ac:dyDescent="0.25">
      <c r="A27" s="624"/>
      <c r="B27" s="615"/>
      <c r="C27" s="22"/>
      <c r="D27" s="560" t="s">
        <v>1060</v>
      </c>
      <c r="E27" s="618">
        <v>3650000</v>
      </c>
      <c r="F27" s="619"/>
      <c r="G27" s="619"/>
      <c r="H27" s="619">
        <v>2300000</v>
      </c>
      <c r="I27" s="619">
        <v>2300000</v>
      </c>
      <c r="J27" s="556"/>
    </row>
    <row r="28" spans="1:10" ht="15" customHeight="1" x14ac:dyDescent="0.25">
      <c r="A28" s="624"/>
      <c r="B28" s="615"/>
      <c r="C28" s="22"/>
      <c r="D28" s="560" t="s">
        <v>1061</v>
      </c>
      <c r="E28" s="618">
        <v>3650000</v>
      </c>
      <c r="F28" s="619"/>
      <c r="G28" s="619"/>
      <c r="H28" s="619">
        <v>230000</v>
      </c>
      <c r="I28" s="619">
        <v>2300000</v>
      </c>
      <c r="J28" s="556"/>
    </row>
    <row r="29" spans="1:10" ht="15" customHeight="1" x14ac:dyDescent="0.25">
      <c r="A29" s="624"/>
      <c r="B29" s="626"/>
      <c r="C29" s="22"/>
      <c r="D29" s="560" t="s">
        <v>364</v>
      </c>
      <c r="E29" s="618">
        <v>4800000</v>
      </c>
      <c r="F29" s="619"/>
      <c r="G29" s="619"/>
      <c r="H29" s="619">
        <v>3000000</v>
      </c>
      <c r="I29" s="619">
        <v>3000000</v>
      </c>
      <c r="J29" s="556"/>
    </row>
    <row r="30" spans="1:10" ht="15" customHeight="1" x14ac:dyDescent="0.25">
      <c r="A30" s="557"/>
      <c r="B30" s="650" t="s">
        <v>1062</v>
      </c>
      <c r="C30" s="211" t="s">
        <v>1063</v>
      </c>
      <c r="D30" s="557" t="s">
        <v>14</v>
      </c>
      <c r="E30" s="627"/>
      <c r="F30" s="628"/>
      <c r="G30" s="628"/>
      <c r="H30" s="629">
        <v>500000</v>
      </c>
      <c r="I30" s="614">
        <v>500000</v>
      </c>
      <c r="J30" s="559" t="s">
        <v>1064</v>
      </c>
    </row>
    <row r="31" spans="1:10" ht="15" customHeight="1" x14ac:dyDescent="0.25">
      <c r="A31" s="560"/>
      <c r="B31" s="630" t="s">
        <v>16</v>
      </c>
      <c r="C31" s="651" t="s">
        <v>1065</v>
      </c>
      <c r="D31" s="560" t="s">
        <v>18</v>
      </c>
      <c r="E31" s="616"/>
      <c r="F31" s="631"/>
      <c r="G31" s="631"/>
      <c r="H31" s="631">
        <v>575000</v>
      </c>
      <c r="I31" s="631">
        <v>575000</v>
      </c>
      <c r="J31" s="556" t="s">
        <v>1066</v>
      </c>
    </row>
    <row r="32" spans="1:10" ht="15" customHeight="1" x14ac:dyDescent="0.25">
      <c r="A32" s="560"/>
      <c r="B32" s="630"/>
      <c r="C32" s="652" t="s">
        <v>1067</v>
      </c>
      <c r="D32" s="560" t="s">
        <v>226</v>
      </c>
      <c r="E32" s="618"/>
      <c r="F32" s="619"/>
      <c r="G32" s="619"/>
      <c r="H32" s="619">
        <v>720000</v>
      </c>
      <c r="I32" s="619">
        <v>720000</v>
      </c>
      <c r="J32" s="556" t="s">
        <v>1068</v>
      </c>
    </row>
    <row r="33" spans="1:16" ht="15" customHeight="1" x14ac:dyDescent="0.25">
      <c r="A33" s="560"/>
      <c r="B33" s="630"/>
      <c r="C33" s="652" t="s">
        <v>1069</v>
      </c>
      <c r="D33" s="560" t="s">
        <v>1070</v>
      </c>
      <c r="E33" s="616"/>
      <c r="F33" s="631"/>
      <c r="G33" s="631"/>
      <c r="H33" s="631">
        <v>1050000</v>
      </c>
      <c r="I33" s="631">
        <v>1050000</v>
      </c>
      <c r="J33" s="556" t="s">
        <v>1071</v>
      </c>
    </row>
    <row r="34" spans="1:16" ht="15" customHeight="1" x14ac:dyDescent="0.25">
      <c r="A34" s="560"/>
      <c r="B34" s="630"/>
      <c r="C34" s="75" t="s">
        <v>1072</v>
      </c>
      <c r="D34" s="560" t="s">
        <v>24</v>
      </c>
      <c r="E34" s="618"/>
      <c r="F34" s="619"/>
      <c r="G34" s="619"/>
      <c r="H34" s="619">
        <v>1550000</v>
      </c>
      <c r="I34" s="619">
        <v>1550000</v>
      </c>
      <c r="J34" s="556" t="s">
        <v>1073</v>
      </c>
    </row>
    <row r="35" spans="1:16" ht="15" customHeight="1" x14ac:dyDescent="0.25">
      <c r="A35" s="560"/>
      <c r="B35" s="630"/>
      <c r="C35" s="83" t="s">
        <v>1074</v>
      </c>
      <c r="D35" s="560" t="s">
        <v>279</v>
      </c>
      <c r="E35" s="616"/>
      <c r="F35" s="631"/>
      <c r="G35" s="631"/>
      <c r="H35" s="631">
        <v>2300000</v>
      </c>
      <c r="I35" s="631">
        <v>2300000</v>
      </c>
      <c r="J35" s="556" t="s">
        <v>1075</v>
      </c>
    </row>
    <row r="36" spans="1:16" ht="15" customHeight="1" x14ac:dyDescent="0.25">
      <c r="A36" s="560"/>
      <c r="B36" s="630"/>
      <c r="C36" s="22"/>
      <c r="D36" s="560"/>
      <c r="E36" s="616"/>
      <c r="F36" s="619"/>
      <c r="G36" s="619"/>
      <c r="H36" s="619"/>
      <c r="I36" s="619"/>
      <c r="J36" s="632" t="s">
        <v>1076</v>
      </c>
    </row>
    <row r="37" spans="1:16" ht="15" customHeight="1" x14ac:dyDescent="0.25">
      <c r="A37" s="560"/>
      <c r="B37" s="630"/>
      <c r="C37" s="64"/>
      <c r="D37" s="560"/>
      <c r="E37" s="616"/>
      <c r="F37" s="631"/>
      <c r="G37" s="631"/>
      <c r="H37" s="631"/>
      <c r="I37" s="631"/>
      <c r="J37" s="556" t="s">
        <v>1077</v>
      </c>
    </row>
    <row r="38" spans="1:16" ht="15" customHeight="1" x14ac:dyDescent="0.25">
      <c r="A38" s="557"/>
      <c r="B38" s="612" t="s">
        <v>1078</v>
      </c>
      <c r="C38" s="211" t="s">
        <v>1079</v>
      </c>
      <c r="D38" s="557" t="s">
        <v>1080</v>
      </c>
      <c r="E38" s="633"/>
      <c r="F38" s="614"/>
      <c r="G38" s="614"/>
      <c r="H38" s="614">
        <v>675000</v>
      </c>
      <c r="I38" s="614"/>
      <c r="J38" s="559" t="s">
        <v>1081</v>
      </c>
    </row>
    <row r="39" spans="1:16" ht="15" customHeight="1" x14ac:dyDescent="0.25">
      <c r="A39" s="634"/>
      <c r="B39" s="635" t="s">
        <v>66</v>
      </c>
      <c r="C39" s="543" t="s">
        <v>1082</v>
      </c>
      <c r="D39" s="222" t="s">
        <v>1083</v>
      </c>
      <c r="E39" s="636"/>
      <c r="F39" s="619"/>
      <c r="G39" s="619"/>
      <c r="H39" s="617">
        <v>975000</v>
      </c>
      <c r="I39" s="617"/>
      <c r="J39" s="556" t="s">
        <v>1084</v>
      </c>
      <c r="M39" s="637"/>
      <c r="N39" s="637"/>
      <c r="O39" s="638"/>
      <c r="P39" s="638"/>
    </row>
    <row r="40" spans="1:16" ht="15" customHeight="1" x14ac:dyDescent="0.25">
      <c r="A40" s="560"/>
      <c r="B40" s="615"/>
      <c r="C40" s="543" t="s">
        <v>1085</v>
      </c>
      <c r="D40" s="222" t="s">
        <v>1086</v>
      </c>
      <c r="E40" s="636"/>
      <c r="F40" s="619"/>
      <c r="G40" s="619"/>
      <c r="H40" s="617">
        <v>1525000</v>
      </c>
      <c r="I40" s="617"/>
      <c r="J40" s="556" t="s">
        <v>1087</v>
      </c>
      <c r="M40" s="637"/>
      <c r="N40" s="637"/>
      <c r="O40" s="638"/>
      <c r="P40" s="638"/>
    </row>
    <row r="41" spans="1:16" ht="15" customHeight="1" x14ac:dyDescent="0.25">
      <c r="A41" s="560"/>
      <c r="B41" s="615"/>
      <c r="C41" s="543" t="s">
        <v>1088</v>
      </c>
      <c r="D41" s="222" t="s">
        <v>1018</v>
      </c>
      <c r="E41" s="636"/>
      <c r="F41" s="619"/>
      <c r="G41" s="619"/>
      <c r="H41" s="619">
        <v>2985000</v>
      </c>
      <c r="I41" s="619"/>
      <c r="J41" s="556" t="s">
        <v>1089</v>
      </c>
    </row>
    <row r="42" spans="1:16" ht="15" customHeight="1" x14ac:dyDescent="0.25">
      <c r="A42" s="560"/>
      <c r="B42" s="615"/>
      <c r="C42" s="83" t="s">
        <v>1090</v>
      </c>
      <c r="D42" s="222"/>
      <c r="E42" s="636"/>
      <c r="F42" s="619"/>
      <c r="G42" s="619"/>
      <c r="H42" s="619"/>
      <c r="I42" s="619"/>
      <c r="J42" s="556" t="s">
        <v>1091</v>
      </c>
    </row>
    <row r="43" spans="1:16" ht="15" customHeight="1" x14ac:dyDescent="0.25">
      <c r="A43" s="560"/>
      <c r="B43" s="615"/>
      <c r="C43" s="22"/>
      <c r="D43" s="222"/>
      <c r="E43" s="636"/>
      <c r="F43" s="619"/>
      <c r="G43" s="619"/>
      <c r="H43" s="617"/>
      <c r="I43" s="617"/>
      <c r="J43" s="556" t="s">
        <v>1092</v>
      </c>
    </row>
    <row r="44" spans="1:16" ht="15" customHeight="1" x14ac:dyDescent="0.25">
      <c r="A44" s="560"/>
      <c r="B44" s="615"/>
      <c r="C44" s="22"/>
      <c r="D44" s="222"/>
      <c r="E44" s="636"/>
      <c r="F44" s="619"/>
      <c r="G44" s="619"/>
      <c r="H44" s="617"/>
      <c r="I44" s="617"/>
      <c r="J44" s="556" t="s">
        <v>1093</v>
      </c>
    </row>
    <row r="45" spans="1:16" ht="15" customHeight="1" x14ac:dyDescent="0.25">
      <c r="A45" s="560"/>
      <c r="B45" s="615"/>
      <c r="C45" s="22"/>
      <c r="D45" s="222"/>
      <c r="E45" s="636"/>
      <c r="F45" s="619"/>
      <c r="G45" s="619"/>
      <c r="H45" s="617"/>
      <c r="I45" s="617"/>
      <c r="J45" s="556" t="s">
        <v>1094</v>
      </c>
    </row>
    <row r="46" spans="1:16" ht="15" customHeight="1" x14ac:dyDescent="0.25">
      <c r="A46" s="560"/>
      <c r="B46" s="615"/>
      <c r="C46" s="22"/>
      <c r="D46" s="222"/>
      <c r="E46" s="636"/>
      <c r="F46" s="619"/>
      <c r="G46" s="619"/>
      <c r="H46" s="617"/>
      <c r="I46" s="617"/>
      <c r="J46" s="556" t="s">
        <v>1095</v>
      </c>
    </row>
    <row r="47" spans="1:16" ht="15" customHeight="1" x14ac:dyDescent="0.25">
      <c r="A47" s="560"/>
      <c r="B47" s="615"/>
      <c r="C47" s="22"/>
      <c r="D47" s="222"/>
      <c r="E47" s="636"/>
      <c r="F47" s="619"/>
      <c r="G47" s="619"/>
      <c r="H47" s="617"/>
      <c r="I47" s="617"/>
      <c r="J47" s="556" t="s">
        <v>1096</v>
      </c>
    </row>
    <row r="48" spans="1:16" ht="15" customHeight="1" x14ac:dyDescent="0.25">
      <c r="A48" s="560"/>
      <c r="B48" s="615"/>
      <c r="C48" s="22"/>
      <c r="D48" s="222"/>
      <c r="E48" s="639"/>
      <c r="F48" s="619"/>
      <c r="G48" s="619"/>
      <c r="H48" s="617"/>
      <c r="I48" s="617"/>
      <c r="J48" s="556"/>
    </row>
    <row r="49" spans="1:12" ht="15" customHeight="1" x14ac:dyDescent="0.25">
      <c r="A49" s="561"/>
      <c r="B49" s="640"/>
      <c r="C49" s="64"/>
      <c r="D49" s="226"/>
      <c r="E49" s="641"/>
      <c r="F49" s="623"/>
      <c r="G49" s="623"/>
      <c r="H49" s="623"/>
      <c r="I49" s="623"/>
      <c r="J49" s="565"/>
    </row>
    <row r="50" spans="1:12" ht="15" customHeight="1" x14ac:dyDescent="0.25">
      <c r="A50" s="557"/>
      <c r="B50" s="612" t="s">
        <v>1097</v>
      </c>
      <c r="C50" s="558" t="s">
        <v>1098</v>
      </c>
      <c r="D50" s="557" t="s">
        <v>14</v>
      </c>
      <c r="E50" s="633">
        <v>888000</v>
      </c>
      <c r="F50" s="614"/>
      <c r="G50" s="614"/>
      <c r="H50" s="614">
        <v>328000</v>
      </c>
      <c r="I50" s="614"/>
      <c r="J50" s="559" t="s">
        <v>1099</v>
      </c>
      <c r="K50" s="642"/>
    </row>
    <row r="51" spans="1:12" ht="15" customHeight="1" x14ac:dyDescent="0.25">
      <c r="A51" s="634"/>
      <c r="B51" s="615"/>
      <c r="C51" s="543" t="s">
        <v>1100</v>
      </c>
      <c r="D51" s="222" t="s">
        <v>18</v>
      </c>
      <c r="E51" s="636">
        <v>998000</v>
      </c>
      <c r="F51" s="619"/>
      <c r="G51" s="619"/>
      <c r="H51" s="619">
        <v>358000</v>
      </c>
      <c r="I51" s="619"/>
      <c r="J51" s="556" t="s">
        <v>1101</v>
      </c>
      <c r="K51" s="643"/>
      <c r="L51" s="643"/>
    </row>
    <row r="52" spans="1:12" ht="15" customHeight="1" x14ac:dyDescent="0.25">
      <c r="A52" s="560"/>
      <c r="B52" s="615"/>
      <c r="C52" s="543" t="s">
        <v>1102</v>
      </c>
      <c r="D52" s="222" t="s">
        <v>485</v>
      </c>
      <c r="E52" s="636">
        <v>1688000</v>
      </c>
      <c r="F52" s="619"/>
      <c r="G52" s="619"/>
      <c r="H52" s="619">
        <v>689000</v>
      </c>
      <c r="I52" s="619"/>
      <c r="J52" s="556" t="s">
        <v>1103</v>
      </c>
      <c r="K52" s="643"/>
      <c r="L52" s="643"/>
    </row>
    <row r="53" spans="1:12" ht="15" customHeight="1" x14ac:dyDescent="0.25">
      <c r="A53" s="560"/>
      <c r="B53" s="615"/>
      <c r="C53" s="543" t="s">
        <v>1104</v>
      </c>
      <c r="D53" s="222"/>
      <c r="E53" s="636"/>
      <c r="F53" s="619"/>
      <c r="G53" s="619"/>
      <c r="H53" s="619"/>
      <c r="I53" s="619"/>
      <c r="J53" s="556" t="s">
        <v>1105</v>
      </c>
      <c r="K53" s="643"/>
      <c r="L53" s="644"/>
    </row>
    <row r="54" spans="1:12" ht="15" customHeight="1" x14ac:dyDescent="0.25">
      <c r="A54" s="560"/>
      <c r="B54" s="615"/>
      <c r="C54" s="83" t="s">
        <v>1106</v>
      </c>
      <c r="D54" s="222"/>
      <c r="E54" s="636"/>
      <c r="F54" s="619"/>
      <c r="G54" s="619"/>
      <c r="H54" s="619"/>
      <c r="I54" s="619"/>
      <c r="J54" s="556" t="s">
        <v>1107</v>
      </c>
      <c r="K54" s="643"/>
      <c r="L54" s="643"/>
    </row>
    <row r="55" spans="1:12" ht="15" customHeight="1" x14ac:dyDescent="0.25">
      <c r="A55" s="560"/>
      <c r="B55" s="615"/>
      <c r="C55" s="83" t="s">
        <v>1108</v>
      </c>
      <c r="D55" s="222"/>
      <c r="E55" s="636"/>
      <c r="F55" s="631"/>
      <c r="G55" s="631"/>
      <c r="H55" s="631"/>
      <c r="I55" s="631"/>
      <c r="J55" s="556"/>
      <c r="K55" s="643"/>
      <c r="L55" s="643"/>
    </row>
    <row r="56" spans="1:12" ht="15" customHeight="1" x14ac:dyDescent="0.25">
      <c r="A56" s="560"/>
      <c r="B56" s="615"/>
      <c r="C56" s="539"/>
      <c r="D56" s="560"/>
      <c r="E56" s="636"/>
      <c r="F56" s="645"/>
      <c r="G56" s="645"/>
      <c r="H56" s="645"/>
      <c r="I56" s="619"/>
      <c r="J56" s="556"/>
    </row>
    <row r="57" spans="1:12" ht="15" customHeight="1" x14ac:dyDescent="0.25">
      <c r="A57" s="557"/>
      <c r="B57" s="612" t="s">
        <v>1109</v>
      </c>
      <c r="C57" s="558" t="s">
        <v>1110</v>
      </c>
      <c r="D57" s="557" t="s">
        <v>14</v>
      </c>
      <c r="E57" s="633"/>
      <c r="F57" s="614"/>
      <c r="G57" s="614"/>
      <c r="H57" s="614">
        <v>585000</v>
      </c>
      <c r="I57" s="614"/>
      <c r="J57" s="559" t="s">
        <v>1084</v>
      </c>
    </row>
    <row r="58" spans="1:12" ht="15" customHeight="1" x14ac:dyDescent="0.2">
      <c r="A58" s="634"/>
      <c r="B58" s="646" t="s">
        <v>1111</v>
      </c>
      <c r="C58" s="543" t="s">
        <v>1065</v>
      </c>
      <c r="D58" s="647" t="s">
        <v>225</v>
      </c>
      <c r="E58" s="636"/>
      <c r="F58" s="631"/>
      <c r="G58" s="631"/>
      <c r="H58" s="631">
        <v>650000</v>
      </c>
      <c r="I58" s="619"/>
      <c r="J58" s="556" t="s">
        <v>1112</v>
      </c>
    </row>
    <row r="59" spans="1:12" ht="15" customHeight="1" x14ac:dyDescent="0.25">
      <c r="A59" s="560"/>
      <c r="B59" s="615" t="s">
        <v>16</v>
      </c>
      <c r="C59" s="543" t="s">
        <v>1113</v>
      </c>
      <c r="D59" s="647" t="s">
        <v>1114</v>
      </c>
      <c r="E59" s="636"/>
      <c r="F59" s="631"/>
      <c r="G59" s="631"/>
      <c r="H59" s="631">
        <v>1180000</v>
      </c>
      <c r="I59" s="619"/>
      <c r="J59" s="556" t="s">
        <v>1115</v>
      </c>
    </row>
    <row r="60" spans="1:12" ht="15" customHeight="1" x14ac:dyDescent="0.25">
      <c r="A60" s="560"/>
      <c r="B60" s="615"/>
      <c r="C60" s="543" t="s">
        <v>1116</v>
      </c>
      <c r="D60" s="647" t="s">
        <v>1117</v>
      </c>
      <c r="E60" s="636"/>
      <c r="F60" s="631"/>
      <c r="G60" s="631"/>
      <c r="H60" s="631">
        <v>1500000</v>
      </c>
      <c r="I60" s="619"/>
      <c r="J60" s="556" t="s">
        <v>1118</v>
      </c>
    </row>
    <row r="61" spans="1:12" ht="15" customHeight="1" x14ac:dyDescent="0.25">
      <c r="A61" s="560"/>
      <c r="B61" s="615"/>
      <c r="C61" s="22"/>
      <c r="D61" s="647" t="s">
        <v>24</v>
      </c>
      <c r="E61" s="636"/>
      <c r="F61" s="631"/>
      <c r="G61" s="631"/>
      <c r="H61" s="631">
        <v>3050000</v>
      </c>
      <c r="I61" s="619"/>
      <c r="J61" s="556"/>
    </row>
    <row r="62" spans="1:12" ht="15" customHeight="1" x14ac:dyDescent="0.25">
      <c r="A62" s="560"/>
      <c r="B62" s="615"/>
      <c r="C62" s="22"/>
      <c r="D62" s="647" t="s">
        <v>1119</v>
      </c>
      <c r="E62" s="636"/>
      <c r="F62" s="631"/>
      <c r="G62" s="631"/>
      <c r="H62" s="631">
        <v>4500000</v>
      </c>
      <c r="I62" s="619"/>
      <c r="J62" s="556"/>
    </row>
    <row r="63" spans="1:12" ht="15" customHeight="1" x14ac:dyDescent="0.25">
      <c r="A63" s="560"/>
      <c r="B63" s="615"/>
      <c r="C63" s="539"/>
      <c r="D63" s="647" t="s">
        <v>1120</v>
      </c>
      <c r="E63" s="636"/>
      <c r="F63" s="631"/>
      <c r="G63" s="631"/>
      <c r="H63" s="631">
        <v>8500000</v>
      </c>
      <c r="I63" s="619"/>
      <c r="J63" s="556"/>
    </row>
    <row r="64" spans="1:12" ht="15" customHeight="1" x14ac:dyDescent="0.25">
      <c r="A64" s="560"/>
      <c r="B64" s="615"/>
      <c r="C64" s="539"/>
      <c r="D64" s="647" t="s">
        <v>1121</v>
      </c>
      <c r="E64" s="636"/>
      <c r="F64" s="631"/>
      <c r="G64" s="631"/>
      <c r="H64" s="631">
        <v>350000</v>
      </c>
      <c r="I64" s="619"/>
      <c r="J64" s="556"/>
    </row>
    <row r="65" spans="1:10" ht="15" customHeight="1" x14ac:dyDescent="0.25">
      <c r="A65" s="561"/>
      <c r="B65" s="640"/>
      <c r="C65" s="563"/>
      <c r="D65" s="648"/>
      <c r="E65" s="649"/>
      <c r="F65" s="623"/>
      <c r="G65" s="623"/>
      <c r="H65" s="623"/>
      <c r="I65" s="623"/>
      <c r="J65" s="565"/>
    </row>
    <row r="66" spans="1:10" s="141" customFormat="1" ht="15" customHeight="1" x14ac:dyDescent="0.25">
      <c r="A66" s="429"/>
      <c r="B66" s="1138"/>
      <c r="C66" s="29"/>
      <c r="D66" s="429"/>
      <c r="E66" s="1137"/>
      <c r="F66" s="214"/>
      <c r="G66" s="285"/>
      <c r="H66" s="214"/>
      <c r="I66" s="285"/>
      <c r="J66" s="810"/>
    </row>
    <row r="67" spans="1:10" s="141" customFormat="1" ht="15" customHeight="1" x14ac:dyDescent="0.25">
      <c r="A67" s="418"/>
      <c r="B67" s="1083" t="s">
        <v>3390</v>
      </c>
      <c r="C67" s="160" t="s">
        <v>3389</v>
      </c>
      <c r="D67" s="219" t="s">
        <v>205</v>
      </c>
      <c r="E67" s="1078">
        <v>1600000</v>
      </c>
      <c r="F67" s="40"/>
      <c r="G67" s="40"/>
      <c r="H67" s="40">
        <v>678000</v>
      </c>
      <c r="I67" s="40">
        <v>678000</v>
      </c>
      <c r="J67" s="632" t="s">
        <v>1197</v>
      </c>
    </row>
    <row r="68" spans="1:10" s="141" customFormat="1" ht="15" customHeight="1" x14ac:dyDescent="0.25">
      <c r="A68" s="418"/>
      <c r="B68" s="1083" t="s">
        <v>698</v>
      </c>
      <c r="C68" s="180" t="s">
        <v>3388</v>
      </c>
      <c r="D68" s="219" t="s">
        <v>18</v>
      </c>
      <c r="E68" s="1078">
        <v>1800000</v>
      </c>
      <c r="F68" s="40"/>
      <c r="G68" s="40"/>
      <c r="H68" s="40">
        <v>908000</v>
      </c>
      <c r="I68" s="40">
        <v>908000</v>
      </c>
      <c r="J68" s="632" t="s">
        <v>1200</v>
      </c>
    </row>
    <row r="69" spans="1:10" s="141" customFormat="1" ht="15" customHeight="1" x14ac:dyDescent="0.25">
      <c r="A69" s="418"/>
      <c r="B69" s="1083" t="s">
        <v>16</v>
      </c>
      <c r="C69" s="160" t="s">
        <v>3387</v>
      </c>
      <c r="D69" s="219" t="s">
        <v>32</v>
      </c>
      <c r="E69" s="1078">
        <v>2400000</v>
      </c>
      <c r="F69" s="40"/>
      <c r="G69" s="40"/>
      <c r="H69" s="40">
        <v>1508000</v>
      </c>
      <c r="I69" s="40">
        <v>1508000</v>
      </c>
      <c r="J69" s="632" t="s">
        <v>1202</v>
      </c>
    </row>
    <row r="70" spans="1:10" s="141" customFormat="1" ht="15" customHeight="1" x14ac:dyDescent="0.25">
      <c r="A70" s="418"/>
      <c r="B70" s="941"/>
      <c r="C70" s="75" t="s">
        <v>3386</v>
      </c>
      <c r="D70" s="222" t="s">
        <v>24</v>
      </c>
      <c r="E70" s="1078">
        <v>2700000</v>
      </c>
      <c r="F70" s="40"/>
      <c r="G70" s="40"/>
      <c r="H70" s="1136">
        <v>1768000</v>
      </c>
      <c r="I70" s="1136">
        <v>1768000</v>
      </c>
      <c r="J70" s="632" t="s">
        <v>1385</v>
      </c>
    </row>
    <row r="71" spans="1:10" s="141" customFormat="1" ht="15" customHeight="1" x14ac:dyDescent="0.25">
      <c r="A71" s="418"/>
      <c r="B71" s="941"/>
      <c r="C71" s="75" t="s">
        <v>3385</v>
      </c>
      <c r="D71" s="222" t="s">
        <v>3384</v>
      </c>
      <c r="E71" s="1078">
        <v>8000000</v>
      </c>
      <c r="F71" s="40"/>
      <c r="G71" s="86"/>
      <c r="H71" s="1136">
        <v>8000000</v>
      </c>
      <c r="I71" s="1136">
        <v>8000000</v>
      </c>
      <c r="J71" s="556" t="s">
        <v>1486</v>
      </c>
    </row>
    <row r="72" spans="1:10" s="141" customFormat="1" ht="15" customHeight="1" x14ac:dyDescent="0.25">
      <c r="A72" s="418"/>
      <c r="B72" s="941"/>
      <c r="D72" s="180"/>
      <c r="E72" s="1135" t="s">
        <v>181</v>
      </c>
      <c r="F72" s="180"/>
      <c r="G72" s="180"/>
      <c r="H72" s="180"/>
      <c r="I72" s="180"/>
      <c r="J72" s="556" t="s">
        <v>1487</v>
      </c>
    </row>
    <row r="73" spans="1:10" s="141" customFormat="1" ht="15" customHeight="1" x14ac:dyDescent="0.25">
      <c r="A73" s="418"/>
      <c r="B73" s="941"/>
      <c r="C73" s="783"/>
      <c r="D73" s="418"/>
      <c r="E73" s="861"/>
      <c r="F73" s="40"/>
      <c r="G73" s="86"/>
      <c r="H73" s="40"/>
      <c r="I73" s="86"/>
      <c r="J73" s="531" t="s">
        <v>3383</v>
      </c>
    </row>
    <row r="74" spans="1:10" s="141" customFormat="1" ht="15" customHeight="1" x14ac:dyDescent="0.25">
      <c r="A74" s="418"/>
      <c r="B74" s="941"/>
      <c r="C74" s="784"/>
      <c r="D74" s="418"/>
      <c r="E74" s="861"/>
      <c r="F74" s="40"/>
      <c r="G74" s="86"/>
      <c r="H74" s="40"/>
      <c r="I74" s="86"/>
      <c r="J74" s="730" t="s">
        <v>1396</v>
      </c>
    </row>
    <row r="75" spans="1:10" s="141" customFormat="1" ht="15" customHeight="1" x14ac:dyDescent="0.25">
      <c r="A75" s="418"/>
      <c r="B75" s="941"/>
      <c r="C75" s="180"/>
      <c r="D75" s="418"/>
      <c r="E75" s="861"/>
      <c r="F75" s="40"/>
      <c r="G75" s="86"/>
      <c r="H75" s="40"/>
      <c r="I75" s="86"/>
      <c r="J75" s="803" t="s">
        <v>199</v>
      </c>
    </row>
    <row r="76" spans="1:10" s="141" customFormat="1" ht="15" customHeight="1" x14ac:dyDescent="0.25">
      <c r="A76" s="424"/>
      <c r="B76" s="1134"/>
      <c r="C76" s="58"/>
      <c r="D76" s="424"/>
      <c r="E76" s="1029"/>
      <c r="F76" s="291"/>
      <c r="G76" s="284"/>
      <c r="H76" s="291"/>
      <c r="I76" s="284"/>
      <c r="J76" s="809"/>
    </row>
    <row r="77" spans="1:10" s="141" customFormat="1" ht="15" customHeight="1" x14ac:dyDescent="0.25">
      <c r="A77" s="418"/>
      <c r="B77" s="529" t="s">
        <v>3400</v>
      </c>
      <c r="C77" s="418" t="s">
        <v>3399</v>
      </c>
      <c r="D77" s="219" t="s">
        <v>14</v>
      </c>
      <c r="E77" s="861">
        <v>840000</v>
      </c>
      <c r="F77" s="40"/>
      <c r="G77" s="40"/>
      <c r="H77" s="40">
        <v>525000</v>
      </c>
      <c r="I77" s="40">
        <v>525000</v>
      </c>
      <c r="J77" s="556" t="s">
        <v>1152</v>
      </c>
    </row>
    <row r="78" spans="1:10" s="141" customFormat="1" ht="15" customHeight="1" x14ac:dyDescent="0.25">
      <c r="A78" s="418"/>
      <c r="B78" s="529" t="s">
        <v>16</v>
      </c>
      <c r="C78" s="418" t="s">
        <v>3398</v>
      </c>
      <c r="D78" s="219" t="s">
        <v>18</v>
      </c>
      <c r="E78" s="861">
        <v>924000</v>
      </c>
      <c r="F78" s="40"/>
      <c r="G78" s="40"/>
      <c r="H78" s="40">
        <v>625000</v>
      </c>
      <c r="I78" s="40">
        <v>625000</v>
      </c>
      <c r="J78" s="556" t="s">
        <v>736</v>
      </c>
    </row>
    <row r="79" spans="1:10" s="141" customFormat="1" ht="15" customHeight="1" x14ac:dyDescent="0.25">
      <c r="A79" s="418"/>
      <c r="B79" s="529"/>
      <c r="C79" s="418" t="s">
        <v>3397</v>
      </c>
      <c r="D79" s="219" t="s">
        <v>3396</v>
      </c>
      <c r="E79" s="861">
        <v>1440000</v>
      </c>
      <c r="F79" s="40"/>
      <c r="G79" s="40"/>
      <c r="H79" s="40">
        <v>1200000</v>
      </c>
      <c r="I79" s="40">
        <v>1200000</v>
      </c>
      <c r="J79" s="556" t="s">
        <v>1219</v>
      </c>
    </row>
    <row r="80" spans="1:10" s="141" customFormat="1" ht="15" customHeight="1" x14ac:dyDescent="0.25">
      <c r="A80" s="418"/>
      <c r="B80" s="529"/>
      <c r="C80" s="75" t="s">
        <v>3395</v>
      </c>
      <c r="D80" s="219"/>
      <c r="E80" s="861"/>
      <c r="F80" s="40"/>
      <c r="G80" s="40"/>
      <c r="H80" s="40"/>
      <c r="I80" s="40"/>
      <c r="J80" s="632" t="s">
        <v>1266</v>
      </c>
    </row>
    <row r="81" spans="1:10" s="141" customFormat="1" ht="15" customHeight="1" x14ac:dyDescent="0.25">
      <c r="A81" s="418"/>
      <c r="B81" s="529"/>
      <c r="C81" s="75" t="s">
        <v>3394</v>
      </c>
      <c r="D81" s="219"/>
      <c r="E81" s="861"/>
      <c r="F81" s="40"/>
      <c r="G81" s="40"/>
      <c r="H81" s="40"/>
      <c r="I81" s="40"/>
      <c r="J81" s="767" t="s">
        <v>3393</v>
      </c>
    </row>
    <row r="82" spans="1:10" s="141" customFormat="1" ht="15" customHeight="1" x14ac:dyDescent="0.25">
      <c r="A82" s="418"/>
      <c r="B82" s="529"/>
      <c r="C82" s="418"/>
      <c r="D82" s="219"/>
      <c r="E82" s="861"/>
      <c r="F82" s="1139"/>
      <c r="G82" s="1139"/>
      <c r="H82" s="1139"/>
      <c r="I82" s="1139"/>
      <c r="J82" s="768" t="s">
        <v>1277</v>
      </c>
    </row>
    <row r="83" spans="1:10" s="141" customFormat="1" ht="15" customHeight="1" x14ac:dyDescent="0.25">
      <c r="A83" s="418"/>
      <c r="B83" s="529"/>
      <c r="C83" s="418"/>
      <c r="D83" s="219"/>
      <c r="E83" s="861"/>
      <c r="F83" s="1139"/>
      <c r="G83" s="1139"/>
      <c r="H83" s="1139"/>
      <c r="I83" s="1139"/>
      <c r="J83" s="180" t="s">
        <v>3392</v>
      </c>
    </row>
    <row r="84" spans="1:10" s="141" customFormat="1" ht="15" customHeight="1" x14ac:dyDescent="0.25">
      <c r="A84" s="418"/>
      <c r="B84" s="529"/>
      <c r="C84" s="418"/>
      <c r="D84" s="219"/>
      <c r="E84" s="861"/>
      <c r="F84" s="1139"/>
      <c r="G84" s="1139"/>
      <c r="H84" s="1139"/>
      <c r="I84" s="1139"/>
      <c r="J84" s="960" t="s">
        <v>3391</v>
      </c>
    </row>
    <row r="85" spans="1:10" s="141" customFormat="1" ht="15" customHeight="1" x14ac:dyDescent="0.25">
      <c r="A85" s="418"/>
      <c r="B85" s="529"/>
      <c r="C85" s="418"/>
      <c r="D85" s="219"/>
      <c r="E85" s="861"/>
      <c r="F85" s="1139"/>
      <c r="G85" s="1139"/>
      <c r="H85" s="1139"/>
      <c r="I85" s="1139"/>
      <c r="J85" s="769" t="s">
        <v>3204</v>
      </c>
    </row>
    <row r="86" spans="1:10" s="141" customFormat="1" ht="15" customHeight="1" x14ac:dyDescent="0.25">
      <c r="A86" s="418"/>
      <c r="B86" s="529" t="s">
        <v>3408</v>
      </c>
      <c r="C86" s="418" t="s">
        <v>3409</v>
      </c>
      <c r="D86" s="416" t="s">
        <v>14</v>
      </c>
      <c r="E86" s="831">
        <v>1050000</v>
      </c>
      <c r="F86" s="125"/>
      <c r="G86" s="125"/>
      <c r="H86" s="40">
        <v>578000</v>
      </c>
      <c r="I86" s="40">
        <v>578000</v>
      </c>
      <c r="J86" s="531" t="s">
        <v>1197</v>
      </c>
    </row>
    <row r="87" spans="1:10" s="141" customFormat="1" ht="15" customHeight="1" x14ac:dyDescent="0.25">
      <c r="A87" s="418"/>
      <c r="B87" s="529" t="s">
        <v>66</v>
      </c>
      <c r="C87" s="418" t="s">
        <v>3410</v>
      </c>
      <c r="D87" s="416" t="s">
        <v>18</v>
      </c>
      <c r="E87" s="831">
        <v>1160000</v>
      </c>
      <c r="F87" s="125"/>
      <c r="G87" s="125"/>
      <c r="H87" s="40">
        <v>648000</v>
      </c>
      <c r="I87" s="40">
        <v>648000</v>
      </c>
      <c r="J87" s="531" t="s">
        <v>1200</v>
      </c>
    </row>
    <row r="88" spans="1:10" s="141" customFormat="1" ht="15" customHeight="1" x14ac:dyDescent="0.25">
      <c r="A88" s="418"/>
      <c r="B88" s="529"/>
      <c r="C88" s="418" t="s">
        <v>3411</v>
      </c>
      <c r="D88" s="416" t="s">
        <v>32</v>
      </c>
      <c r="E88" s="831">
        <v>2310000</v>
      </c>
      <c r="F88" s="125"/>
      <c r="G88" s="125"/>
      <c r="H88" s="40">
        <v>1188000</v>
      </c>
      <c r="I88" s="40">
        <v>1188000</v>
      </c>
      <c r="J88" s="531" t="s">
        <v>1202</v>
      </c>
    </row>
    <row r="89" spans="1:10" s="141" customFormat="1" ht="15" customHeight="1" x14ac:dyDescent="0.25">
      <c r="A89" s="418"/>
      <c r="B89" s="529"/>
      <c r="C89" s="1" t="s">
        <v>3412</v>
      </c>
      <c r="D89" s="416" t="s">
        <v>24</v>
      </c>
      <c r="E89" s="831">
        <v>3680000</v>
      </c>
      <c r="F89" s="125"/>
      <c r="G89" s="125"/>
      <c r="H89" s="40">
        <v>1888000</v>
      </c>
      <c r="I89" s="40">
        <v>1888000</v>
      </c>
      <c r="J89" s="531" t="s">
        <v>1204</v>
      </c>
    </row>
    <row r="90" spans="1:10" s="141" customFormat="1" ht="15" customHeight="1" x14ac:dyDescent="0.25">
      <c r="A90" s="418"/>
      <c r="B90" s="529"/>
      <c r="C90" s="75" t="s">
        <v>3413</v>
      </c>
      <c r="D90" s="416" t="s">
        <v>1387</v>
      </c>
      <c r="E90" s="831">
        <v>3995000</v>
      </c>
      <c r="F90" s="125"/>
      <c r="G90" s="125"/>
      <c r="H90" s="40">
        <v>2888000</v>
      </c>
      <c r="I90" s="40">
        <v>2888000</v>
      </c>
      <c r="J90" s="531" t="s">
        <v>1385</v>
      </c>
    </row>
    <row r="91" spans="1:10" s="141" customFormat="1" ht="15" customHeight="1" x14ac:dyDescent="0.25">
      <c r="A91" s="418"/>
      <c r="B91" s="529"/>
      <c r="C91" s="418"/>
      <c r="D91" s="418"/>
      <c r="E91" s="954" t="s">
        <v>181</v>
      </c>
      <c r="F91" s="125"/>
      <c r="G91" s="125"/>
      <c r="H91" s="125"/>
      <c r="I91" s="125"/>
      <c r="J91" s="531" t="s">
        <v>3414</v>
      </c>
    </row>
    <row r="92" spans="1:10" s="141" customFormat="1" ht="15" customHeight="1" x14ac:dyDescent="0.25">
      <c r="A92" s="418"/>
      <c r="B92" s="529"/>
      <c r="C92" s="783"/>
      <c r="D92" s="418"/>
      <c r="E92" s="831"/>
      <c r="F92" s="125"/>
      <c r="G92" s="125"/>
      <c r="H92" s="125"/>
      <c r="I92" s="125"/>
      <c r="J92" s="531" t="s">
        <v>3415</v>
      </c>
    </row>
    <row r="93" spans="1:10" s="141" customFormat="1" ht="15" customHeight="1" x14ac:dyDescent="0.25">
      <c r="A93" s="418"/>
      <c r="B93" s="529"/>
      <c r="C93" s="784"/>
      <c r="D93" s="418"/>
      <c r="E93" s="831"/>
      <c r="F93" s="125"/>
      <c r="G93" s="125"/>
      <c r="H93" s="125"/>
      <c r="I93" s="125"/>
      <c r="J93" s="531" t="s">
        <v>747</v>
      </c>
    </row>
    <row r="94" spans="1:10" s="141" customFormat="1" ht="15" customHeight="1" x14ac:dyDescent="0.25">
      <c r="A94" s="418"/>
      <c r="B94" s="529"/>
      <c r="C94" s="180"/>
      <c r="D94" s="418"/>
      <c r="E94" s="831"/>
      <c r="F94" s="125"/>
      <c r="G94" s="125"/>
      <c r="H94" s="125"/>
      <c r="I94" s="125"/>
      <c r="J94" s="953" t="s">
        <v>2000</v>
      </c>
    </row>
    <row r="95" spans="1:10" s="141" customFormat="1" ht="15" customHeight="1" x14ac:dyDescent="0.25">
      <c r="A95" s="418"/>
      <c r="B95" s="529"/>
      <c r="C95" s="83"/>
      <c r="D95" s="418"/>
      <c r="E95" s="831"/>
      <c r="F95" s="125"/>
      <c r="G95" s="125"/>
      <c r="H95" s="125"/>
      <c r="I95" s="125"/>
      <c r="J95" s="803" t="s">
        <v>199</v>
      </c>
    </row>
    <row r="96" spans="1:10" s="141" customFormat="1" ht="15" customHeight="1" x14ac:dyDescent="0.25">
      <c r="A96" s="424"/>
      <c r="B96" s="868"/>
      <c r="C96" s="424"/>
      <c r="D96" s="424"/>
      <c r="E96" s="958"/>
      <c r="F96" s="131"/>
      <c r="G96" s="131"/>
      <c r="H96" s="131"/>
      <c r="I96" s="131"/>
      <c r="J96" s="426"/>
    </row>
    <row r="97" spans="1:10" s="141" customFormat="1" ht="15" customHeight="1" x14ac:dyDescent="0.2">
      <c r="A97" s="418"/>
      <c r="B97" s="726" t="s">
        <v>3401</v>
      </c>
      <c r="C97" s="418"/>
      <c r="D97" s="219"/>
      <c r="E97" s="831"/>
      <c r="F97" s="125"/>
      <c r="G97" s="125"/>
      <c r="H97" s="125"/>
      <c r="I97" s="125"/>
      <c r="J97" s="531"/>
    </row>
    <row r="98" spans="1:10" s="141" customFormat="1" ht="15" customHeight="1" x14ac:dyDescent="0.25">
      <c r="A98" s="429"/>
      <c r="B98" s="536"/>
      <c r="C98" s="429"/>
      <c r="D98" s="1030"/>
      <c r="E98" s="959"/>
      <c r="F98" s="957"/>
      <c r="G98" s="957"/>
      <c r="H98" s="957"/>
      <c r="I98" s="957"/>
      <c r="J98" s="432"/>
    </row>
    <row r="99" spans="1:10" s="141" customFormat="1" ht="15" customHeight="1" x14ac:dyDescent="0.25">
      <c r="A99" s="418"/>
      <c r="B99" s="728" t="s">
        <v>3402</v>
      </c>
      <c r="C99" s="418" t="s">
        <v>3403</v>
      </c>
      <c r="D99" s="783" t="s">
        <v>3253</v>
      </c>
      <c r="E99" s="828">
        <v>838000</v>
      </c>
      <c r="F99" s="125"/>
      <c r="G99" s="125"/>
      <c r="H99" s="832">
        <v>418000</v>
      </c>
      <c r="I99" s="832">
        <v>418000</v>
      </c>
      <c r="J99" s="556" t="s">
        <v>732</v>
      </c>
    </row>
    <row r="100" spans="1:10" s="141" customFormat="1" ht="15" customHeight="1" x14ac:dyDescent="0.25">
      <c r="A100" s="418"/>
      <c r="B100" s="529" t="s">
        <v>116</v>
      </c>
      <c r="C100" s="418" t="s">
        <v>3404</v>
      </c>
      <c r="D100" s="783" t="s">
        <v>205</v>
      </c>
      <c r="E100" s="828">
        <v>938000</v>
      </c>
      <c r="F100" s="125"/>
      <c r="G100" s="125"/>
      <c r="H100" s="832">
        <v>498000</v>
      </c>
      <c r="I100" s="832">
        <v>498000</v>
      </c>
      <c r="J100" s="556" t="s">
        <v>736</v>
      </c>
    </row>
    <row r="101" spans="1:10" s="141" customFormat="1" ht="15" customHeight="1" x14ac:dyDescent="0.25">
      <c r="A101" s="418"/>
      <c r="B101" s="529"/>
      <c r="C101" s="75" t="s">
        <v>3405</v>
      </c>
      <c r="D101" s="783" t="s">
        <v>3406</v>
      </c>
      <c r="E101" s="828">
        <v>1038000</v>
      </c>
      <c r="F101" s="125"/>
      <c r="G101" s="125"/>
      <c r="H101" s="832">
        <v>568000</v>
      </c>
      <c r="I101" s="832">
        <v>568000</v>
      </c>
      <c r="J101" s="556" t="s">
        <v>738</v>
      </c>
    </row>
    <row r="102" spans="1:10" s="141" customFormat="1" ht="15" customHeight="1" x14ac:dyDescent="0.25">
      <c r="A102" s="418"/>
      <c r="B102" s="529"/>
      <c r="C102" s="75" t="s">
        <v>193</v>
      </c>
      <c r="D102" s="180" t="s">
        <v>785</v>
      </c>
      <c r="E102" s="828">
        <v>1300000</v>
      </c>
      <c r="F102" s="125"/>
      <c r="G102" s="125"/>
      <c r="H102" s="832">
        <v>998000</v>
      </c>
      <c r="I102" s="832">
        <v>998000</v>
      </c>
      <c r="J102" s="556" t="s">
        <v>746</v>
      </c>
    </row>
    <row r="103" spans="1:10" s="141" customFormat="1" ht="15" customHeight="1" x14ac:dyDescent="0.25">
      <c r="A103" s="418"/>
      <c r="B103" s="529"/>
      <c r="C103" s="180"/>
      <c r="D103" s="180" t="s">
        <v>3407</v>
      </c>
      <c r="E103" s="828">
        <v>2500000</v>
      </c>
      <c r="F103" s="125"/>
      <c r="G103" s="125"/>
      <c r="H103" s="832">
        <v>1278000</v>
      </c>
      <c r="I103" s="832">
        <v>1278000</v>
      </c>
      <c r="J103" s="556" t="s">
        <v>1993</v>
      </c>
    </row>
    <row r="104" spans="1:10" s="141" customFormat="1" ht="15" customHeight="1" x14ac:dyDescent="0.25">
      <c r="A104" s="418"/>
      <c r="B104" s="529"/>
      <c r="C104" s="783" t="s">
        <v>194</v>
      </c>
      <c r="D104" s="219"/>
      <c r="E104" s="831"/>
      <c r="F104" s="125"/>
      <c r="G104" s="125"/>
      <c r="H104" s="125"/>
      <c r="I104" s="125"/>
      <c r="J104" s="556" t="s">
        <v>1486</v>
      </c>
    </row>
    <row r="105" spans="1:10" s="141" customFormat="1" ht="15" customHeight="1" x14ac:dyDescent="0.25">
      <c r="A105" s="418"/>
      <c r="B105" s="529"/>
      <c r="C105" s="784" t="s">
        <v>195</v>
      </c>
      <c r="D105" s="219"/>
      <c r="E105" s="831"/>
      <c r="F105" s="125"/>
      <c r="G105" s="125"/>
      <c r="H105" s="125"/>
      <c r="I105" s="125"/>
      <c r="J105" s="556" t="s">
        <v>1487</v>
      </c>
    </row>
    <row r="106" spans="1:10" s="141" customFormat="1" ht="15" customHeight="1" x14ac:dyDescent="0.25">
      <c r="A106" s="418"/>
      <c r="B106" s="529"/>
      <c r="C106" s="180" t="s">
        <v>196</v>
      </c>
      <c r="D106" s="219"/>
      <c r="E106" s="831"/>
      <c r="F106" s="125"/>
      <c r="G106" s="125"/>
      <c r="H106" s="125"/>
      <c r="I106" s="125"/>
      <c r="J106" s="730" t="s">
        <v>1437</v>
      </c>
    </row>
    <row r="107" spans="1:10" s="141" customFormat="1" ht="15" customHeight="1" x14ac:dyDescent="0.25">
      <c r="A107" s="418"/>
      <c r="B107" s="529"/>
      <c r="C107" s="83" t="s">
        <v>197</v>
      </c>
      <c r="D107" s="219"/>
      <c r="E107" s="831"/>
      <c r="F107" s="125"/>
      <c r="G107" s="125"/>
      <c r="H107" s="125"/>
      <c r="I107" s="125"/>
      <c r="J107" s="735" t="s">
        <v>1579</v>
      </c>
    </row>
    <row r="108" spans="1:10" s="141" customFormat="1" ht="15" customHeight="1" x14ac:dyDescent="0.25">
      <c r="A108" s="424"/>
      <c r="B108" s="868"/>
      <c r="C108" s="424"/>
      <c r="D108" s="1037"/>
      <c r="E108" s="1029"/>
      <c r="F108" s="1140"/>
      <c r="G108" s="1140"/>
      <c r="H108" s="1140"/>
      <c r="I108" s="1140"/>
      <c r="J108" s="823" t="s">
        <v>1272</v>
      </c>
    </row>
  </sheetData>
  <mergeCells count="10">
    <mergeCell ref="J3:J6"/>
    <mergeCell ref="F4:I4"/>
    <mergeCell ref="F5:G5"/>
    <mergeCell ref="H5:I5"/>
    <mergeCell ref="B1:I1"/>
    <mergeCell ref="A3:A6"/>
    <mergeCell ref="B3:B6"/>
    <mergeCell ref="C3:C6"/>
    <mergeCell ref="D3:D6"/>
    <mergeCell ref="F3:I3"/>
  </mergeCells>
  <hyperlinks>
    <hyperlink ref="C34" r:id="rId1"/>
    <hyperlink ref="C35" r:id="rId2"/>
    <hyperlink ref="C42" r:id="rId3"/>
    <hyperlink ref="C54" r:id="rId4"/>
    <hyperlink ref="C55" r:id="rId5"/>
    <hyperlink ref="C70" r:id="rId6"/>
    <hyperlink ref="C71" r:id="rId7"/>
    <hyperlink ref="C80" r:id="rId8"/>
    <hyperlink ref="C81" r:id="rId9"/>
    <hyperlink ref="C101" r:id="rId10"/>
    <hyperlink ref="C102" r:id="rId11"/>
    <hyperlink ref="C107" r:id="rId12"/>
    <hyperlink ref="C89" r:id="rId13"/>
    <hyperlink ref="C90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activeCell="D173" sqref="D173"/>
    </sheetView>
  </sheetViews>
  <sheetFormatPr defaultRowHeight="15" x14ac:dyDescent="0.25"/>
  <cols>
    <col min="1" max="1" width="3.42578125" style="141" customWidth="1"/>
    <col min="2" max="2" width="40.28515625" style="589" bestFit="1" customWidth="1"/>
    <col min="3" max="3" width="39.28515625" style="141" bestFit="1" customWidth="1"/>
    <col min="4" max="4" width="24" style="141" bestFit="1" customWidth="1"/>
    <col min="5" max="7" width="16.28515625" style="141" customWidth="1"/>
    <col min="8" max="8" width="14.5703125" style="141" bestFit="1" customWidth="1"/>
    <col min="9" max="9" width="12.7109375" style="141" bestFit="1" customWidth="1"/>
    <col min="10" max="10" width="74.42578125" style="141" bestFit="1" customWidth="1"/>
    <col min="11" max="16384" width="9.140625" style="141"/>
  </cols>
  <sheetData>
    <row r="1" spans="1:10" s="512" customFormat="1" ht="20.25" x14ac:dyDescent="0.2">
      <c r="A1" s="1153" t="s">
        <v>728</v>
      </c>
      <c r="B1" s="1153"/>
      <c r="C1" s="1153"/>
      <c r="D1" s="1153"/>
      <c r="E1" s="1153"/>
      <c r="F1" s="1153"/>
      <c r="G1" s="1153"/>
      <c r="H1" s="1153"/>
      <c r="I1" s="1153"/>
      <c r="J1" s="1153"/>
    </row>
    <row r="2" spans="1:10" s="512" customFormat="1" x14ac:dyDescent="0.25">
      <c r="A2" s="513"/>
      <c r="B2" s="514"/>
      <c r="C2" s="515"/>
      <c r="D2" s="515"/>
      <c r="E2" s="516"/>
      <c r="F2" s="516"/>
      <c r="G2" s="516"/>
      <c r="H2" s="517"/>
      <c r="I2" s="517"/>
    </row>
    <row r="3" spans="1:10" s="512" customFormat="1" ht="15" customHeight="1" x14ac:dyDescent="0.2">
      <c r="A3" s="1154" t="s">
        <v>0</v>
      </c>
      <c r="B3" s="1255" t="s">
        <v>1</v>
      </c>
      <c r="C3" s="1154" t="s">
        <v>2</v>
      </c>
      <c r="D3" s="1154" t="s">
        <v>3</v>
      </c>
      <c r="E3" s="1252" t="s">
        <v>583</v>
      </c>
      <c r="F3" s="1246" t="s">
        <v>120</v>
      </c>
      <c r="G3" s="1247"/>
      <c r="H3" s="1247"/>
      <c r="I3" s="1248"/>
      <c r="J3" s="1160" t="s">
        <v>4</v>
      </c>
    </row>
    <row r="4" spans="1:10" s="512" customFormat="1" ht="15" customHeight="1" x14ac:dyDescent="0.2">
      <c r="A4" s="1155"/>
      <c r="B4" s="1256"/>
      <c r="C4" s="1155"/>
      <c r="D4" s="1155"/>
      <c r="E4" s="1253"/>
      <c r="F4" s="1249"/>
      <c r="G4" s="1250"/>
      <c r="H4" s="1250"/>
      <c r="I4" s="1251"/>
      <c r="J4" s="1161"/>
    </row>
    <row r="5" spans="1:10" s="512" customFormat="1" ht="15" customHeight="1" x14ac:dyDescent="0.25">
      <c r="A5" s="1155"/>
      <c r="B5" s="1256"/>
      <c r="C5" s="1155"/>
      <c r="D5" s="1155"/>
      <c r="E5" s="1253"/>
      <c r="F5" s="1258" t="s">
        <v>7</v>
      </c>
      <c r="G5" s="1258"/>
      <c r="H5" s="518" t="s">
        <v>3427</v>
      </c>
      <c r="I5" s="519"/>
      <c r="J5" s="1161"/>
    </row>
    <row r="6" spans="1:10" s="512" customFormat="1" x14ac:dyDescent="0.25">
      <c r="A6" s="1156"/>
      <c r="B6" s="1257"/>
      <c r="C6" s="1156"/>
      <c r="D6" s="1156"/>
      <c r="E6" s="1254"/>
      <c r="F6" s="604" t="s">
        <v>9</v>
      </c>
      <c r="G6" s="605" t="s">
        <v>10</v>
      </c>
      <c r="H6" s="520" t="s">
        <v>9</v>
      </c>
      <c r="I6" s="521" t="s">
        <v>10</v>
      </c>
      <c r="J6" s="1162"/>
    </row>
    <row r="7" spans="1:10" ht="14.25" x14ac:dyDescent="0.2">
      <c r="A7" s="522"/>
      <c r="B7" s="523" t="s">
        <v>729</v>
      </c>
      <c r="C7" s="522"/>
      <c r="D7" s="522"/>
      <c r="E7" s="524"/>
      <c r="F7" s="524"/>
      <c r="G7" s="524"/>
      <c r="H7" s="525"/>
      <c r="I7" s="525"/>
      <c r="J7" s="526"/>
    </row>
    <row r="8" spans="1:10" ht="14.25" x14ac:dyDescent="0.2">
      <c r="A8" s="429"/>
      <c r="B8" s="527"/>
      <c r="C8" s="429"/>
      <c r="D8" s="429"/>
      <c r="E8" s="528"/>
      <c r="F8" s="528"/>
      <c r="G8" s="528"/>
      <c r="H8" s="509"/>
      <c r="I8" s="509"/>
      <c r="J8" s="432"/>
    </row>
    <row r="9" spans="1:10" x14ac:dyDescent="0.25">
      <c r="A9" s="418"/>
      <c r="B9" s="529" t="s">
        <v>730</v>
      </c>
      <c r="C9" s="418" t="s">
        <v>731</v>
      </c>
      <c r="D9" s="416" t="s">
        <v>31</v>
      </c>
      <c r="E9" s="530">
        <v>1298000</v>
      </c>
      <c r="F9" s="530"/>
      <c r="G9" s="530"/>
      <c r="H9" s="419">
        <v>708000</v>
      </c>
      <c r="I9" s="419">
        <v>708000</v>
      </c>
      <c r="J9" s="531" t="s">
        <v>732</v>
      </c>
    </row>
    <row r="10" spans="1:10" x14ac:dyDescent="0.25">
      <c r="A10" s="418"/>
      <c r="B10" s="529" t="s">
        <v>733</v>
      </c>
      <c r="C10" s="180" t="s">
        <v>734</v>
      </c>
      <c r="D10" s="416" t="s">
        <v>735</v>
      </c>
      <c r="E10" s="530">
        <v>1578000</v>
      </c>
      <c r="F10" s="530"/>
      <c r="G10" s="530"/>
      <c r="H10" s="419">
        <v>928000</v>
      </c>
      <c r="I10" s="419">
        <v>928000</v>
      </c>
      <c r="J10" s="531" t="s">
        <v>736</v>
      </c>
    </row>
    <row r="11" spans="1:10" x14ac:dyDescent="0.25">
      <c r="A11" s="418"/>
      <c r="B11" s="529" t="s">
        <v>177</v>
      </c>
      <c r="C11" s="418" t="s">
        <v>737</v>
      </c>
      <c r="D11" s="416" t="s">
        <v>32</v>
      </c>
      <c r="E11" s="530">
        <v>2428000</v>
      </c>
      <c r="F11" s="530"/>
      <c r="G11" s="530"/>
      <c r="H11" s="419">
        <v>1310000</v>
      </c>
      <c r="I11" s="419">
        <v>1310000</v>
      </c>
      <c r="J11" s="531" t="s">
        <v>738</v>
      </c>
    </row>
    <row r="12" spans="1:10" x14ac:dyDescent="0.25">
      <c r="A12" s="418"/>
      <c r="B12" s="529"/>
      <c r="C12" s="1" t="s">
        <v>739</v>
      </c>
      <c r="D12" s="416" t="s">
        <v>364</v>
      </c>
      <c r="E12" s="530">
        <v>3928000</v>
      </c>
      <c r="F12" s="530"/>
      <c r="G12" s="530"/>
      <c r="H12" s="419">
        <v>1828000</v>
      </c>
      <c r="I12" s="419">
        <v>1828000</v>
      </c>
      <c r="J12" s="531" t="s">
        <v>740</v>
      </c>
    </row>
    <row r="13" spans="1:10" x14ac:dyDescent="0.25">
      <c r="A13" s="418"/>
      <c r="B13" s="529"/>
      <c r="C13" s="75" t="s">
        <v>741</v>
      </c>
      <c r="D13" s="416" t="s">
        <v>63</v>
      </c>
      <c r="E13" s="530">
        <v>6468000</v>
      </c>
      <c r="F13" s="530"/>
      <c r="G13" s="530"/>
      <c r="H13" s="419">
        <v>3128000</v>
      </c>
      <c r="I13" s="419">
        <v>3128000</v>
      </c>
      <c r="J13" s="531" t="s">
        <v>742</v>
      </c>
    </row>
    <row r="14" spans="1:10" x14ac:dyDescent="0.25">
      <c r="A14" s="418"/>
      <c r="B14" s="532"/>
      <c r="C14" s="418"/>
      <c r="D14" s="418"/>
      <c r="E14" s="530"/>
      <c r="F14" s="530"/>
      <c r="G14" s="530"/>
      <c r="H14" s="510"/>
      <c r="I14" s="510"/>
      <c r="J14" s="531" t="s">
        <v>743</v>
      </c>
    </row>
    <row r="15" spans="1:10" x14ac:dyDescent="0.25">
      <c r="A15" s="418"/>
      <c r="B15" s="532"/>
      <c r="C15" s="418"/>
      <c r="D15" s="418"/>
      <c r="E15" s="530"/>
      <c r="F15" s="530"/>
      <c r="G15" s="530"/>
      <c r="H15" s="510"/>
      <c r="I15" s="510"/>
      <c r="J15" s="531" t="s">
        <v>744</v>
      </c>
    </row>
    <row r="16" spans="1:10" x14ac:dyDescent="0.25">
      <c r="A16" s="418"/>
      <c r="B16" s="532"/>
      <c r="C16" s="418"/>
      <c r="D16" s="418"/>
      <c r="E16" s="530"/>
      <c r="F16" s="530"/>
      <c r="G16" s="530"/>
      <c r="H16" s="510"/>
      <c r="I16" s="510"/>
      <c r="J16" s="531" t="s">
        <v>745</v>
      </c>
    </row>
    <row r="17" spans="1:10" x14ac:dyDescent="0.25">
      <c r="A17" s="418"/>
      <c r="B17" s="532"/>
      <c r="C17" s="418"/>
      <c r="D17" s="418"/>
      <c r="E17" s="530"/>
      <c r="F17" s="530"/>
      <c r="G17" s="530"/>
      <c r="H17" s="510"/>
      <c r="I17" s="510"/>
      <c r="J17" s="531" t="s">
        <v>746</v>
      </c>
    </row>
    <row r="18" spans="1:10" x14ac:dyDescent="0.25">
      <c r="A18" s="418"/>
      <c r="B18" s="532"/>
      <c r="C18" s="418"/>
      <c r="D18" s="418"/>
      <c r="E18" s="530"/>
      <c r="F18" s="530"/>
      <c r="G18" s="530"/>
      <c r="H18" s="510"/>
      <c r="I18" s="510"/>
      <c r="J18" s="531" t="s">
        <v>747</v>
      </c>
    </row>
    <row r="19" spans="1:10" x14ac:dyDescent="0.25">
      <c r="A19" s="418"/>
      <c r="B19" s="532"/>
      <c r="C19" s="418"/>
      <c r="D19" s="418"/>
      <c r="E19" s="530"/>
      <c r="F19" s="530"/>
      <c r="G19" s="530"/>
      <c r="H19" s="510"/>
      <c r="I19" s="510"/>
      <c r="J19" s="531" t="s">
        <v>748</v>
      </c>
    </row>
    <row r="20" spans="1:10" x14ac:dyDescent="0.25">
      <c r="A20" s="418"/>
      <c r="B20" s="532"/>
      <c r="C20" s="418"/>
      <c r="D20" s="418"/>
      <c r="E20" s="530"/>
      <c r="F20" s="530"/>
      <c r="G20" s="530"/>
      <c r="H20" s="510"/>
      <c r="I20" s="510"/>
      <c r="J20" s="533" t="s">
        <v>199</v>
      </c>
    </row>
    <row r="21" spans="1:10" x14ac:dyDescent="0.25">
      <c r="A21" s="424"/>
      <c r="B21" s="534"/>
      <c r="C21" s="424"/>
      <c r="D21" s="424"/>
      <c r="E21" s="535"/>
      <c r="F21" s="535"/>
      <c r="G21" s="535"/>
      <c r="H21" s="511"/>
      <c r="I21" s="511"/>
      <c r="J21" s="426"/>
    </row>
    <row r="22" spans="1:10" x14ac:dyDescent="0.25">
      <c r="A22" s="429"/>
      <c r="B22" s="536"/>
      <c r="C22" s="429"/>
      <c r="D22" s="429"/>
      <c r="E22" s="537"/>
      <c r="F22" s="537"/>
      <c r="G22" s="537"/>
      <c r="H22" s="509"/>
      <c r="I22" s="509"/>
      <c r="J22" s="432"/>
    </row>
    <row r="23" spans="1:10" ht="25.5" x14ac:dyDescent="0.2">
      <c r="A23" s="418"/>
      <c r="B23" s="538" t="s">
        <v>749</v>
      </c>
      <c r="C23" s="539" t="s">
        <v>750</v>
      </c>
      <c r="D23" s="222" t="s">
        <v>201</v>
      </c>
      <c r="E23" s="502">
        <v>1750000</v>
      </c>
      <c r="F23" s="502"/>
      <c r="G23" s="502"/>
      <c r="H23" s="510">
        <v>743750</v>
      </c>
      <c r="I23" s="510">
        <v>743750</v>
      </c>
      <c r="J23" s="540" t="s">
        <v>1029</v>
      </c>
    </row>
    <row r="24" spans="1:10" x14ac:dyDescent="0.25">
      <c r="A24" s="418"/>
      <c r="B24" s="541" t="s">
        <v>16</v>
      </c>
      <c r="C24" s="539" t="s">
        <v>751</v>
      </c>
      <c r="D24" s="222" t="s">
        <v>752</v>
      </c>
      <c r="E24" s="502">
        <v>1850000</v>
      </c>
      <c r="F24" s="502"/>
      <c r="G24" s="502"/>
      <c r="H24" s="510">
        <v>828750</v>
      </c>
      <c r="I24" s="510">
        <v>828750</v>
      </c>
      <c r="J24" s="542" t="s">
        <v>753</v>
      </c>
    </row>
    <row r="25" spans="1:10" x14ac:dyDescent="0.25">
      <c r="A25" s="418"/>
      <c r="B25" s="541"/>
      <c r="C25" s="22" t="s">
        <v>754</v>
      </c>
      <c r="D25" s="222" t="s">
        <v>755</v>
      </c>
      <c r="E25" s="502">
        <v>1950000</v>
      </c>
      <c r="F25" s="502"/>
      <c r="G25" s="502"/>
      <c r="H25" s="510">
        <v>913750</v>
      </c>
      <c r="I25" s="510">
        <v>913750</v>
      </c>
      <c r="J25" s="391" t="s">
        <v>1030</v>
      </c>
    </row>
    <row r="26" spans="1:10" x14ac:dyDescent="0.25">
      <c r="A26" s="418"/>
      <c r="B26" s="541"/>
      <c r="C26" s="539"/>
      <c r="D26" s="222" t="s">
        <v>688</v>
      </c>
      <c r="E26" s="502">
        <v>2630000</v>
      </c>
      <c r="F26" s="502"/>
      <c r="G26" s="502"/>
      <c r="H26" s="510">
        <v>1491750</v>
      </c>
      <c r="I26" s="510">
        <v>1491750</v>
      </c>
      <c r="J26" s="391" t="s">
        <v>756</v>
      </c>
    </row>
    <row r="27" spans="1:10" x14ac:dyDescent="0.25">
      <c r="A27" s="418"/>
      <c r="B27" s="541"/>
      <c r="C27" s="81" t="s">
        <v>186</v>
      </c>
      <c r="D27" s="222" t="s">
        <v>689</v>
      </c>
      <c r="E27" s="502">
        <v>2990000</v>
      </c>
      <c r="F27" s="502"/>
      <c r="G27" s="502"/>
      <c r="H27" s="510">
        <v>1797750</v>
      </c>
      <c r="I27" s="510">
        <v>1797750</v>
      </c>
      <c r="J27" s="391" t="s">
        <v>757</v>
      </c>
    </row>
    <row r="28" spans="1:10" x14ac:dyDescent="0.25">
      <c r="A28" s="418"/>
      <c r="B28" s="541"/>
      <c r="C28" s="543" t="s">
        <v>188</v>
      </c>
      <c r="D28" s="222"/>
      <c r="E28" s="544">
        <v>5990000</v>
      </c>
      <c r="F28" s="544"/>
      <c r="G28" s="544"/>
      <c r="H28" s="510">
        <v>4347750</v>
      </c>
      <c r="I28" s="510">
        <v>4347750</v>
      </c>
      <c r="J28" s="391" t="s">
        <v>758</v>
      </c>
    </row>
    <row r="29" spans="1:10" x14ac:dyDescent="0.25">
      <c r="A29" s="418"/>
      <c r="B29" s="541"/>
      <c r="C29" s="83" t="s">
        <v>190</v>
      </c>
      <c r="D29" s="222"/>
      <c r="E29" s="530"/>
      <c r="F29" s="530"/>
      <c r="G29" s="530"/>
      <c r="H29" s="510"/>
      <c r="I29" s="510"/>
      <c r="J29" s="391" t="s">
        <v>759</v>
      </c>
    </row>
    <row r="30" spans="1:10" x14ac:dyDescent="0.25">
      <c r="A30" s="418"/>
      <c r="B30" s="541"/>
      <c r="C30" s="22"/>
      <c r="D30" s="222"/>
      <c r="E30" s="530"/>
      <c r="F30" s="530"/>
      <c r="G30" s="530"/>
      <c r="H30" s="510"/>
      <c r="I30" s="510"/>
      <c r="J30" s="391" t="s">
        <v>760</v>
      </c>
    </row>
    <row r="31" spans="1:10" x14ac:dyDescent="0.25">
      <c r="A31" s="418"/>
      <c r="B31" s="541"/>
      <c r="C31" s="22"/>
      <c r="D31" s="222"/>
      <c r="E31" s="530"/>
      <c r="F31" s="530"/>
      <c r="G31" s="530"/>
      <c r="H31" s="510"/>
      <c r="I31" s="510"/>
      <c r="J31" s="391" t="s">
        <v>761</v>
      </c>
    </row>
    <row r="32" spans="1:10" x14ac:dyDescent="0.25">
      <c r="A32" s="418"/>
      <c r="B32" s="541"/>
      <c r="C32" s="22"/>
      <c r="D32" s="222"/>
      <c r="E32" s="530"/>
      <c r="F32" s="530"/>
      <c r="G32" s="530"/>
      <c r="H32" s="510"/>
      <c r="I32" s="510"/>
      <c r="J32" s="391" t="s">
        <v>762</v>
      </c>
    </row>
    <row r="33" spans="1:10" x14ac:dyDescent="0.25">
      <c r="A33" s="418"/>
      <c r="B33" s="541"/>
      <c r="C33" s="22"/>
      <c r="D33" s="222"/>
      <c r="E33" s="530"/>
      <c r="F33" s="530"/>
      <c r="G33" s="530"/>
      <c r="H33" s="510"/>
      <c r="I33" s="510"/>
      <c r="J33" s="391" t="s">
        <v>763</v>
      </c>
    </row>
    <row r="34" spans="1:10" x14ac:dyDescent="0.25">
      <c r="A34" s="424"/>
      <c r="B34" s="545"/>
      <c r="C34" s="64"/>
      <c r="D34" s="226"/>
      <c r="E34" s="535"/>
      <c r="F34" s="535"/>
      <c r="G34" s="535"/>
      <c r="H34" s="511"/>
      <c r="I34" s="511"/>
      <c r="J34" s="546"/>
    </row>
    <row r="35" spans="1:10" ht="14.25" x14ac:dyDescent="0.2">
      <c r="A35" s="429"/>
      <c r="B35" s="263"/>
      <c r="C35" s="263"/>
      <c r="D35" s="263"/>
      <c r="E35" s="263"/>
      <c r="F35" s="263"/>
      <c r="G35" s="263"/>
      <c r="H35" s="547"/>
      <c r="I35" s="547"/>
      <c r="J35" s="279"/>
    </row>
    <row r="36" spans="1:10" x14ac:dyDescent="0.25">
      <c r="A36" s="418"/>
      <c r="B36" s="287" t="s">
        <v>764</v>
      </c>
      <c r="C36" s="216" t="s">
        <v>765</v>
      </c>
      <c r="D36" s="54" t="s">
        <v>18</v>
      </c>
      <c r="E36" s="239">
        <v>650000</v>
      </c>
      <c r="F36" s="239"/>
      <c r="G36" s="239"/>
      <c r="H36" s="419">
        <v>552500</v>
      </c>
      <c r="I36" s="419">
        <v>552500</v>
      </c>
      <c r="J36" s="531" t="s">
        <v>732</v>
      </c>
    </row>
    <row r="37" spans="1:10" x14ac:dyDescent="0.25">
      <c r="A37" s="418"/>
      <c r="B37" s="287" t="s">
        <v>16</v>
      </c>
      <c r="C37" s="216" t="s">
        <v>766</v>
      </c>
      <c r="D37" s="54" t="s">
        <v>767</v>
      </c>
      <c r="E37" s="239">
        <v>700000</v>
      </c>
      <c r="F37" s="239"/>
      <c r="G37" s="239"/>
      <c r="H37" s="419">
        <v>595000</v>
      </c>
      <c r="I37" s="419">
        <v>595000</v>
      </c>
      <c r="J37" s="531" t="s">
        <v>736</v>
      </c>
    </row>
    <row r="38" spans="1:10" x14ac:dyDescent="0.25">
      <c r="A38" s="418"/>
      <c r="B38" s="287"/>
      <c r="C38" s="216" t="s">
        <v>768</v>
      </c>
      <c r="D38" s="20" t="s">
        <v>14</v>
      </c>
      <c r="E38" s="239">
        <v>800000</v>
      </c>
      <c r="F38" s="239"/>
      <c r="G38" s="239"/>
      <c r="H38" s="419">
        <v>680000</v>
      </c>
      <c r="I38" s="419">
        <v>680000</v>
      </c>
      <c r="J38" s="531" t="s">
        <v>738</v>
      </c>
    </row>
    <row r="39" spans="1:10" x14ac:dyDescent="0.25">
      <c r="A39" s="418"/>
      <c r="B39" s="287"/>
      <c r="C39" s="22" t="s">
        <v>769</v>
      </c>
      <c r="D39" s="20" t="s">
        <v>149</v>
      </c>
      <c r="E39" s="239">
        <v>950000</v>
      </c>
      <c r="F39" s="239"/>
      <c r="G39" s="239"/>
      <c r="H39" s="419">
        <v>807500</v>
      </c>
      <c r="I39" s="419">
        <v>807500</v>
      </c>
      <c r="J39" s="531" t="s">
        <v>770</v>
      </c>
    </row>
    <row r="40" spans="1:10" x14ac:dyDescent="0.25">
      <c r="A40" s="418"/>
      <c r="B40" s="287"/>
      <c r="C40" s="22" t="s">
        <v>771</v>
      </c>
      <c r="D40" s="20" t="s">
        <v>772</v>
      </c>
      <c r="E40" s="239">
        <v>1600000</v>
      </c>
      <c r="F40" s="239"/>
      <c r="G40" s="239"/>
      <c r="H40" s="419">
        <v>1360000</v>
      </c>
      <c r="I40" s="419">
        <v>1360000</v>
      </c>
      <c r="J40" s="548" t="s">
        <v>773</v>
      </c>
    </row>
    <row r="41" spans="1:10" x14ac:dyDescent="0.25">
      <c r="A41" s="418"/>
      <c r="B41" s="287"/>
      <c r="C41" s="22"/>
      <c r="D41" s="20"/>
      <c r="E41" s="239"/>
      <c r="F41" s="239"/>
      <c r="G41" s="239"/>
      <c r="H41" s="419"/>
      <c r="I41" s="419"/>
      <c r="J41" s="549"/>
    </row>
    <row r="42" spans="1:10" x14ac:dyDescent="0.25">
      <c r="A42" s="429"/>
      <c r="B42" s="550"/>
      <c r="C42" s="199"/>
      <c r="D42" s="198"/>
      <c r="E42" s="551"/>
      <c r="F42" s="551"/>
      <c r="G42" s="551"/>
      <c r="H42" s="547"/>
      <c r="I42" s="547"/>
      <c r="J42" s="279"/>
    </row>
    <row r="43" spans="1:10" x14ac:dyDescent="0.25">
      <c r="A43" s="418"/>
      <c r="B43" s="287" t="s">
        <v>774</v>
      </c>
      <c r="C43" s="216" t="s">
        <v>775</v>
      </c>
      <c r="D43" s="54" t="s">
        <v>776</v>
      </c>
      <c r="E43" s="288"/>
      <c r="F43" s="288"/>
      <c r="G43" s="288"/>
      <c r="H43" s="552">
        <v>371250</v>
      </c>
      <c r="I43" s="552">
        <v>371250</v>
      </c>
      <c r="J43" s="531" t="s">
        <v>732</v>
      </c>
    </row>
    <row r="44" spans="1:10" x14ac:dyDescent="0.25">
      <c r="A44" s="418"/>
      <c r="B44" s="287" t="s">
        <v>66</v>
      </c>
      <c r="C44" s="216" t="s">
        <v>777</v>
      </c>
      <c r="D44" s="54" t="s">
        <v>778</v>
      </c>
      <c r="E44" s="288"/>
      <c r="F44" s="288"/>
      <c r="G44" s="288"/>
      <c r="H44" s="552">
        <v>396000</v>
      </c>
      <c r="I44" s="552">
        <v>396000</v>
      </c>
      <c r="J44" s="531" t="s">
        <v>736</v>
      </c>
    </row>
    <row r="45" spans="1:10" x14ac:dyDescent="0.25">
      <c r="A45" s="418"/>
      <c r="B45" s="287"/>
      <c r="C45" s="216" t="s">
        <v>779</v>
      </c>
      <c r="D45" s="54" t="s">
        <v>780</v>
      </c>
      <c r="E45" s="288"/>
      <c r="F45" s="288"/>
      <c r="G45" s="288"/>
      <c r="H45" s="552">
        <v>544500</v>
      </c>
      <c r="I45" s="552">
        <v>544500</v>
      </c>
      <c r="J45" s="531" t="s">
        <v>781</v>
      </c>
    </row>
    <row r="46" spans="1:10" x14ac:dyDescent="0.25">
      <c r="A46" s="418"/>
      <c r="B46" s="287"/>
      <c r="C46" s="22" t="s">
        <v>782</v>
      </c>
      <c r="D46" s="54" t="s">
        <v>402</v>
      </c>
      <c r="E46" s="288"/>
      <c r="F46" s="288"/>
      <c r="G46" s="288"/>
      <c r="H46" s="552">
        <v>594000</v>
      </c>
      <c r="I46" s="552">
        <v>594000</v>
      </c>
      <c r="J46" s="165" t="s">
        <v>783</v>
      </c>
    </row>
    <row r="47" spans="1:10" x14ac:dyDescent="0.25">
      <c r="A47" s="418"/>
      <c r="B47" s="287"/>
      <c r="C47" s="22" t="s">
        <v>784</v>
      </c>
      <c r="D47" s="54" t="s">
        <v>227</v>
      </c>
      <c r="E47" s="288"/>
      <c r="F47" s="288"/>
      <c r="G47" s="288"/>
      <c r="H47" s="552">
        <v>668250</v>
      </c>
      <c r="I47" s="552">
        <v>668250</v>
      </c>
      <c r="J47" s="165"/>
    </row>
    <row r="48" spans="1:10" x14ac:dyDescent="0.25">
      <c r="A48" s="418"/>
      <c r="B48" s="287"/>
      <c r="C48" s="22"/>
      <c r="D48" s="54" t="s">
        <v>785</v>
      </c>
      <c r="E48" s="288"/>
      <c r="F48" s="288"/>
      <c r="G48" s="288"/>
      <c r="H48" s="552">
        <v>742500</v>
      </c>
      <c r="I48" s="552">
        <v>742500</v>
      </c>
      <c r="J48" s="165"/>
    </row>
    <row r="49" spans="1:10" x14ac:dyDescent="0.25">
      <c r="A49" s="424"/>
      <c r="B49" s="545"/>
      <c r="C49" s="64"/>
      <c r="D49" s="155"/>
      <c r="E49" s="155"/>
      <c r="F49" s="155"/>
      <c r="G49" s="155"/>
      <c r="H49" s="511"/>
      <c r="I49" s="511"/>
      <c r="J49" s="546"/>
    </row>
    <row r="50" spans="1:10" x14ac:dyDescent="0.25">
      <c r="A50" s="429"/>
      <c r="B50" s="553"/>
      <c r="C50" s="199"/>
      <c r="D50" s="554"/>
      <c r="E50" s="528"/>
      <c r="F50" s="528"/>
      <c r="G50" s="528"/>
      <c r="H50" s="509"/>
      <c r="I50" s="509"/>
      <c r="J50" s="555"/>
    </row>
    <row r="51" spans="1:10" x14ac:dyDescent="0.25">
      <c r="A51" s="418"/>
      <c r="B51" s="541" t="s">
        <v>786</v>
      </c>
      <c r="C51" s="216" t="s">
        <v>787</v>
      </c>
      <c r="D51" s="222" t="s">
        <v>31</v>
      </c>
      <c r="E51" s="530">
        <v>1500000</v>
      </c>
      <c r="F51" s="530"/>
      <c r="G51" s="530"/>
      <c r="H51" s="510">
        <v>810000</v>
      </c>
      <c r="I51" s="510">
        <v>810000</v>
      </c>
      <c r="J51" s="556" t="s">
        <v>732</v>
      </c>
    </row>
    <row r="52" spans="1:10" x14ac:dyDescent="0.25">
      <c r="A52" s="418"/>
      <c r="B52" s="541" t="s">
        <v>16</v>
      </c>
      <c r="C52" s="539" t="s">
        <v>788</v>
      </c>
      <c r="D52" s="222" t="s">
        <v>789</v>
      </c>
      <c r="E52" s="530">
        <v>1850000</v>
      </c>
      <c r="F52" s="530"/>
      <c r="G52" s="530"/>
      <c r="H52" s="510">
        <v>1200000</v>
      </c>
      <c r="I52" s="510">
        <v>1200000</v>
      </c>
      <c r="J52" s="556" t="s">
        <v>736</v>
      </c>
    </row>
    <row r="53" spans="1:10" x14ac:dyDescent="0.25">
      <c r="A53" s="418"/>
      <c r="B53" s="541"/>
      <c r="C53" s="539" t="s">
        <v>790</v>
      </c>
      <c r="D53" s="222" t="s">
        <v>791</v>
      </c>
      <c r="E53" s="530">
        <v>2500000</v>
      </c>
      <c r="F53" s="530"/>
      <c r="G53" s="530"/>
      <c r="H53" s="510">
        <v>1800000</v>
      </c>
      <c r="I53" s="510">
        <v>1800000</v>
      </c>
      <c r="J53" s="531" t="s">
        <v>792</v>
      </c>
    </row>
    <row r="54" spans="1:10" x14ac:dyDescent="0.25">
      <c r="A54" s="418"/>
      <c r="B54" s="541"/>
      <c r="C54" s="83" t="s">
        <v>793</v>
      </c>
      <c r="D54" s="222" t="s">
        <v>794</v>
      </c>
      <c r="E54" s="530">
        <v>3500000</v>
      </c>
      <c r="F54" s="530"/>
      <c r="G54" s="530"/>
      <c r="H54" s="510">
        <v>2520000</v>
      </c>
      <c r="I54" s="510">
        <v>2520000</v>
      </c>
      <c r="J54" s="556"/>
    </row>
    <row r="55" spans="1:10" x14ac:dyDescent="0.25">
      <c r="A55" s="418"/>
      <c r="B55" s="541"/>
      <c r="C55" s="83" t="s">
        <v>795</v>
      </c>
      <c r="D55" s="222" t="s">
        <v>24</v>
      </c>
      <c r="E55" s="530">
        <v>5000000</v>
      </c>
      <c r="F55" s="530"/>
      <c r="G55" s="530"/>
      <c r="H55" s="510">
        <v>3600000</v>
      </c>
      <c r="I55" s="510">
        <v>3600000</v>
      </c>
      <c r="J55" s="556"/>
    </row>
    <row r="56" spans="1:10" x14ac:dyDescent="0.25">
      <c r="A56" s="418"/>
      <c r="B56" s="541"/>
      <c r="C56" s="22"/>
      <c r="D56" s="222" t="s">
        <v>796</v>
      </c>
      <c r="E56" s="530">
        <v>6000000</v>
      </c>
      <c r="F56" s="530"/>
      <c r="G56" s="530"/>
      <c r="H56" s="510">
        <v>4320000</v>
      </c>
      <c r="I56" s="510">
        <v>4320000</v>
      </c>
      <c r="J56" s="556"/>
    </row>
    <row r="57" spans="1:10" x14ac:dyDescent="0.25">
      <c r="A57" s="418"/>
      <c r="B57" s="541"/>
      <c r="C57" s="22"/>
      <c r="D57" s="222" t="s">
        <v>797</v>
      </c>
      <c r="E57" s="530">
        <v>15000000</v>
      </c>
      <c r="F57" s="530"/>
      <c r="G57" s="530"/>
      <c r="H57" s="510">
        <v>10800000</v>
      </c>
      <c r="I57" s="510">
        <v>10800000</v>
      </c>
      <c r="J57" s="421"/>
    </row>
    <row r="58" spans="1:10" x14ac:dyDescent="0.25">
      <c r="A58" s="424"/>
      <c r="B58" s="545"/>
      <c r="C58" s="64"/>
      <c r="D58" s="226"/>
      <c r="E58" s="535"/>
      <c r="F58" s="535"/>
      <c r="G58" s="535"/>
      <c r="H58" s="511"/>
      <c r="I58" s="511"/>
      <c r="J58" s="426"/>
    </row>
    <row r="59" spans="1:10" s="512" customFormat="1" ht="14.25" x14ac:dyDescent="0.2">
      <c r="A59" s="557"/>
      <c r="B59" s="523" t="s">
        <v>798</v>
      </c>
      <c r="C59" s="199"/>
      <c r="D59" s="558"/>
      <c r="E59" s="537"/>
      <c r="F59" s="537"/>
      <c r="G59" s="537"/>
      <c r="H59" s="509"/>
      <c r="I59" s="509"/>
      <c r="J59" s="559"/>
    </row>
    <row r="60" spans="1:10" s="512" customFormat="1" ht="14.25" x14ac:dyDescent="0.2">
      <c r="A60" s="557"/>
      <c r="B60" s="527"/>
      <c r="C60" s="199"/>
      <c r="D60" s="558"/>
      <c r="E60" s="537"/>
      <c r="F60" s="537"/>
      <c r="G60" s="537"/>
      <c r="H60" s="509"/>
      <c r="I60" s="509"/>
      <c r="J60" s="559"/>
    </row>
    <row r="61" spans="1:10" s="512" customFormat="1" x14ac:dyDescent="0.25">
      <c r="A61" s="560"/>
      <c r="B61" s="287" t="s">
        <v>799</v>
      </c>
      <c r="C61" s="53" t="s">
        <v>800</v>
      </c>
      <c r="D61" s="54" t="s">
        <v>389</v>
      </c>
      <c r="E61" s="288">
        <v>1680000</v>
      </c>
      <c r="F61" s="288"/>
      <c r="G61" s="288"/>
      <c r="H61" s="463">
        <v>900000</v>
      </c>
      <c r="I61" s="463">
        <v>900000</v>
      </c>
      <c r="J61" s="165" t="s">
        <v>801</v>
      </c>
    </row>
    <row r="62" spans="1:10" s="512" customFormat="1" x14ac:dyDescent="0.25">
      <c r="A62" s="560"/>
      <c r="B62" s="287" t="s">
        <v>177</v>
      </c>
      <c r="C62" s="53" t="s">
        <v>802</v>
      </c>
      <c r="D62" s="54" t="s">
        <v>507</v>
      </c>
      <c r="E62" s="288">
        <v>1680000</v>
      </c>
      <c r="F62" s="288"/>
      <c r="G62" s="288"/>
      <c r="H62" s="463">
        <v>900000</v>
      </c>
      <c r="I62" s="463">
        <v>900000</v>
      </c>
      <c r="J62" s="165" t="s">
        <v>803</v>
      </c>
    </row>
    <row r="63" spans="1:10" s="512" customFormat="1" x14ac:dyDescent="0.25">
      <c r="A63" s="560"/>
      <c r="B63" s="287"/>
      <c r="C63" s="53" t="s">
        <v>804</v>
      </c>
      <c r="D63" s="54" t="s">
        <v>600</v>
      </c>
      <c r="E63" s="288">
        <v>2980000</v>
      </c>
      <c r="F63" s="288"/>
      <c r="G63" s="288"/>
      <c r="H63" s="463">
        <v>2500000</v>
      </c>
      <c r="I63" s="463">
        <v>2500000</v>
      </c>
      <c r="J63" s="165" t="s">
        <v>805</v>
      </c>
    </row>
    <row r="64" spans="1:10" s="512" customFormat="1" x14ac:dyDescent="0.25">
      <c r="A64" s="560"/>
      <c r="B64" s="287"/>
      <c r="C64" s="53" t="s">
        <v>806</v>
      </c>
      <c r="D64" s="54" t="s">
        <v>63</v>
      </c>
      <c r="E64" s="288">
        <v>12800000</v>
      </c>
      <c r="F64" s="288"/>
      <c r="G64" s="288"/>
      <c r="H64" s="463">
        <v>9000000</v>
      </c>
      <c r="I64" s="463">
        <v>9000000</v>
      </c>
      <c r="J64" s="165" t="s">
        <v>807</v>
      </c>
    </row>
    <row r="65" spans="1:10" s="512" customFormat="1" x14ac:dyDescent="0.25">
      <c r="A65" s="560"/>
      <c r="B65" s="287"/>
      <c r="C65" s="53" t="s">
        <v>808</v>
      </c>
      <c r="D65" s="54"/>
      <c r="E65" s="288"/>
      <c r="F65" s="288"/>
      <c r="G65" s="288"/>
      <c r="H65" s="463"/>
      <c r="I65" s="463"/>
      <c r="J65" s="165" t="s">
        <v>809</v>
      </c>
    </row>
    <row r="66" spans="1:10" s="512" customFormat="1" x14ac:dyDescent="0.25">
      <c r="A66" s="560"/>
      <c r="B66" s="287"/>
      <c r="C66" s="22" t="s">
        <v>810</v>
      </c>
      <c r="D66" s="20"/>
      <c r="E66" s="239"/>
      <c r="F66" s="239"/>
      <c r="G66" s="239"/>
      <c r="H66" s="419"/>
      <c r="I66" s="419"/>
      <c r="J66" s="165" t="s">
        <v>811</v>
      </c>
    </row>
    <row r="67" spans="1:10" s="512" customFormat="1" x14ac:dyDescent="0.25">
      <c r="A67" s="560"/>
      <c r="B67" s="287"/>
      <c r="C67" s="22" t="s">
        <v>812</v>
      </c>
      <c r="D67" s="20"/>
      <c r="E67" s="239"/>
      <c r="F67" s="239"/>
      <c r="G67" s="239"/>
      <c r="H67" s="419"/>
      <c r="I67" s="419"/>
      <c r="J67" s="165" t="s">
        <v>813</v>
      </c>
    </row>
    <row r="68" spans="1:10" s="512" customFormat="1" x14ac:dyDescent="0.25">
      <c r="A68" s="560"/>
      <c r="B68" s="287"/>
      <c r="C68" s="22"/>
      <c r="D68" s="54"/>
      <c r="E68" s="239"/>
      <c r="F68" s="239"/>
      <c r="G68" s="239"/>
      <c r="H68" s="419"/>
      <c r="I68" s="419"/>
      <c r="J68" s="549" t="s">
        <v>814</v>
      </c>
    </row>
    <row r="69" spans="1:10" s="512" customFormat="1" ht="14.25" x14ac:dyDescent="0.2">
      <c r="A69" s="561"/>
      <c r="B69" s="562"/>
      <c r="C69" s="64"/>
      <c r="D69" s="563"/>
      <c r="E69" s="564"/>
      <c r="F69" s="564"/>
      <c r="G69" s="564"/>
      <c r="H69" s="511"/>
      <c r="I69" s="511"/>
      <c r="J69" s="565"/>
    </row>
    <row r="70" spans="1:10" x14ac:dyDescent="0.25">
      <c r="A70" s="429"/>
      <c r="B70" s="566"/>
      <c r="C70" s="429"/>
      <c r="D70" s="429"/>
      <c r="E70" s="558"/>
      <c r="F70" s="558"/>
      <c r="G70" s="558"/>
      <c r="H70" s="558"/>
      <c r="I70" s="558"/>
      <c r="J70" s="432"/>
    </row>
    <row r="71" spans="1:10" ht="26.25" x14ac:dyDescent="0.25">
      <c r="A71" s="418"/>
      <c r="B71" s="567" t="s">
        <v>815</v>
      </c>
      <c r="C71" s="539" t="s">
        <v>816</v>
      </c>
      <c r="D71" s="501" t="s">
        <v>200</v>
      </c>
      <c r="E71" s="502">
        <v>1470000</v>
      </c>
      <c r="F71" s="502"/>
      <c r="G71" s="502"/>
      <c r="H71" s="510">
        <v>787000</v>
      </c>
      <c r="I71" s="510">
        <v>787000</v>
      </c>
      <c r="J71" s="540" t="s">
        <v>1031</v>
      </c>
    </row>
    <row r="72" spans="1:10" x14ac:dyDescent="0.25">
      <c r="A72" s="418"/>
      <c r="B72" s="567" t="s">
        <v>817</v>
      </c>
      <c r="C72" s="539" t="s">
        <v>818</v>
      </c>
      <c r="D72" s="501" t="s">
        <v>201</v>
      </c>
      <c r="E72" s="502">
        <v>1598000</v>
      </c>
      <c r="F72" s="502"/>
      <c r="G72" s="502"/>
      <c r="H72" s="510">
        <v>898000</v>
      </c>
      <c r="I72" s="510">
        <v>898000</v>
      </c>
      <c r="J72" s="542" t="s">
        <v>819</v>
      </c>
    </row>
    <row r="73" spans="1:10" x14ac:dyDescent="0.25">
      <c r="A73" s="418"/>
      <c r="B73" s="567" t="s">
        <v>16</v>
      </c>
      <c r="C73" s="539" t="s">
        <v>820</v>
      </c>
      <c r="D73" s="501" t="s">
        <v>821</v>
      </c>
      <c r="E73" s="502">
        <v>2281000</v>
      </c>
      <c r="F73" s="502"/>
      <c r="G73" s="502"/>
      <c r="H73" s="510">
        <v>1787000</v>
      </c>
      <c r="I73" s="510">
        <v>1787000</v>
      </c>
      <c r="J73" s="391" t="s">
        <v>1030</v>
      </c>
    </row>
    <row r="74" spans="1:10" x14ac:dyDescent="0.25">
      <c r="A74" s="418"/>
      <c r="B74" s="567"/>
      <c r="C74" s="22" t="s">
        <v>822</v>
      </c>
      <c r="D74" s="501" t="s">
        <v>204</v>
      </c>
      <c r="E74" s="502">
        <v>3676000</v>
      </c>
      <c r="F74" s="502"/>
      <c r="G74" s="502"/>
      <c r="H74" s="510">
        <v>3043000</v>
      </c>
      <c r="I74" s="510">
        <v>3043000</v>
      </c>
      <c r="J74" s="391" t="s">
        <v>823</v>
      </c>
    </row>
    <row r="75" spans="1:10" x14ac:dyDescent="0.25">
      <c r="A75" s="418"/>
      <c r="B75" s="567"/>
      <c r="C75" s="539"/>
      <c r="D75" s="501" t="s">
        <v>824</v>
      </c>
      <c r="E75" s="502">
        <v>4411000</v>
      </c>
      <c r="F75" s="502"/>
      <c r="G75" s="502"/>
      <c r="H75" s="510">
        <v>3852000</v>
      </c>
      <c r="I75" s="510">
        <v>3852000</v>
      </c>
      <c r="J75" s="391" t="s">
        <v>825</v>
      </c>
    </row>
    <row r="76" spans="1:10" x14ac:dyDescent="0.25">
      <c r="A76" s="418"/>
      <c r="B76" s="567"/>
      <c r="C76" s="81" t="s">
        <v>186</v>
      </c>
      <c r="D76" s="560" t="s">
        <v>689</v>
      </c>
      <c r="E76" s="502">
        <v>5881000</v>
      </c>
      <c r="F76" s="502"/>
      <c r="G76" s="502"/>
      <c r="H76" s="510">
        <v>5563000</v>
      </c>
      <c r="I76" s="510">
        <v>5563000</v>
      </c>
      <c r="J76" s="391" t="s">
        <v>826</v>
      </c>
    </row>
    <row r="77" spans="1:10" x14ac:dyDescent="0.25">
      <c r="A77" s="418"/>
      <c r="B77" s="567"/>
      <c r="C77" s="543" t="s">
        <v>188</v>
      </c>
      <c r="D77" s="180"/>
      <c r="E77" s="568"/>
      <c r="F77" s="568"/>
      <c r="G77" s="568"/>
      <c r="H77" s="568"/>
      <c r="I77" s="539"/>
      <c r="J77" s="391" t="s">
        <v>827</v>
      </c>
    </row>
    <row r="78" spans="1:10" x14ac:dyDescent="0.25">
      <c r="A78" s="418"/>
      <c r="B78" s="567"/>
      <c r="C78" s="83" t="s">
        <v>190</v>
      </c>
      <c r="D78" s="180"/>
      <c r="E78" s="568"/>
      <c r="F78" s="568"/>
      <c r="G78" s="568"/>
      <c r="H78" s="568"/>
      <c r="I78" s="539"/>
      <c r="J78" s="391" t="s">
        <v>828</v>
      </c>
    </row>
    <row r="79" spans="1:10" x14ac:dyDescent="0.25">
      <c r="A79" s="418"/>
      <c r="B79" s="567"/>
      <c r="C79" s="418"/>
      <c r="D79" s="180"/>
      <c r="E79" s="180"/>
      <c r="F79" s="180"/>
      <c r="G79" s="180"/>
      <c r="H79" s="568"/>
      <c r="I79" s="539"/>
      <c r="J79" s="391"/>
    </row>
    <row r="80" spans="1:10" x14ac:dyDescent="0.25">
      <c r="A80" s="263"/>
      <c r="B80" s="566"/>
      <c r="C80" s="263"/>
      <c r="D80" s="263"/>
      <c r="E80" s="263"/>
      <c r="F80" s="263"/>
      <c r="G80" s="263"/>
      <c r="H80" s="569"/>
      <c r="I80" s="569"/>
      <c r="J80" s="570"/>
    </row>
    <row r="81" spans="1:10" x14ac:dyDescent="0.25">
      <c r="A81" s="180" t="s">
        <v>829</v>
      </c>
      <c r="B81" s="571" t="s">
        <v>830</v>
      </c>
      <c r="C81" s="180" t="s">
        <v>831</v>
      </c>
      <c r="D81" s="146" t="s">
        <v>200</v>
      </c>
      <c r="E81" s="572">
        <v>1520000</v>
      </c>
      <c r="F81" s="572"/>
      <c r="G81" s="572"/>
      <c r="H81" s="573">
        <v>700000</v>
      </c>
      <c r="I81" s="573">
        <v>700000</v>
      </c>
      <c r="J81" s="574" t="s">
        <v>832</v>
      </c>
    </row>
    <row r="82" spans="1:10" x14ac:dyDescent="0.25">
      <c r="A82" s="180"/>
      <c r="B82" s="571" t="s">
        <v>16</v>
      </c>
      <c r="C82" s="180" t="s">
        <v>833</v>
      </c>
      <c r="D82" s="146" t="s">
        <v>201</v>
      </c>
      <c r="E82" s="572">
        <v>1755000</v>
      </c>
      <c r="F82" s="572"/>
      <c r="G82" s="572"/>
      <c r="H82" s="573">
        <v>915000</v>
      </c>
      <c r="I82" s="573">
        <v>915000</v>
      </c>
      <c r="J82" s="574" t="s">
        <v>834</v>
      </c>
    </row>
    <row r="83" spans="1:10" x14ac:dyDescent="0.25">
      <c r="A83" s="180"/>
      <c r="B83" s="571"/>
      <c r="C83" s="180" t="s">
        <v>835</v>
      </c>
      <c r="D83" s="146" t="s">
        <v>204</v>
      </c>
      <c r="E83" s="572">
        <v>2300000</v>
      </c>
      <c r="F83" s="572"/>
      <c r="G83" s="572"/>
      <c r="H83" s="573">
        <v>1925000</v>
      </c>
      <c r="I83" s="573">
        <v>1925000</v>
      </c>
      <c r="J83" s="574" t="s">
        <v>836</v>
      </c>
    </row>
    <row r="84" spans="1:10" x14ac:dyDescent="0.25">
      <c r="A84" s="180"/>
      <c r="B84" s="571"/>
      <c r="C84" s="180"/>
      <c r="D84" s="146" t="s">
        <v>837</v>
      </c>
      <c r="E84" s="572">
        <v>3800000</v>
      </c>
      <c r="F84" s="572"/>
      <c r="G84" s="572"/>
      <c r="H84" s="573">
        <v>3225000</v>
      </c>
      <c r="I84" s="573">
        <v>3225000</v>
      </c>
      <c r="J84" s="574" t="s">
        <v>838</v>
      </c>
    </row>
    <row r="85" spans="1:10" x14ac:dyDescent="0.25">
      <c r="A85" s="180"/>
      <c r="B85" s="571"/>
      <c r="C85" s="81" t="s">
        <v>186</v>
      </c>
      <c r="D85" s="146" t="s">
        <v>839</v>
      </c>
      <c r="E85" s="572">
        <v>5400000</v>
      </c>
      <c r="F85" s="572"/>
      <c r="G85" s="572"/>
      <c r="H85" s="573">
        <v>4750000</v>
      </c>
      <c r="I85" s="573">
        <v>4750000</v>
      </c>
      <c r="J85" s="574" t="s">
        <v>840</v>
      </c>
    </row>
    <row r="86" spans="1:10" x14ac:dyDescent="0.25">
      <c r="A86" s="180"/>
      <c r="B86" s="571"/>
      <c r="C86" s="543" t="s">
        <v>188</v>
      </c>
      <c r="D86" s="180"/>
      <c r="E86" s="180"/>
      <c r="F86" s="180"/>
      <c r="G86" s="180"/>
      <c r="H86" s="568"/>
      <c r="I86" s="568"/>
      <c r="J86" s="574" t="s">
        <v>841</v>
      </c>
    </row>
    <row r="87" spans="1:10" x14ac:dyDescent="0.25">
      <c r="A87" s="180"/>
      <c r="B87" s="571"/>
      <c r="C87" s="83" t="s">
        <v>190</v>
      </c>
      <c r="D87" s="180"/>
      <c r="E87" s="180"/>
      <c r="F87" s="180"/>
      <c r="G87" s="180"/>
      <c r="H87" s="568"/>
      <c r="I87" s="568"/>
      <c r="J87" s="574" t="s">
        <v>842</v>
      </c>
    </row>
    <row r="88" spans="1:10" x14ac:dyDescent="0.25">
      <c r="A88" s="180"/>
      <c r="B88" s="571"/>
      <c r="C88" s="180"/>
      <c r="D88" s="180"/>
      <c r="E88" s="180"/>
      <c r="F88" s="180"/>
      <c r="G88" s="180"/>
      <c r="H88" s="568"/>
      <c r="I88" s="568"/>
      <c r="J88" s="574" t="s">
        <v>843</v>
      </c>
    </row>
    <row r="89" spans="1:10" x14ac:dyDescent="0.25">
      <c r="A89" s="180"/>
      <c r="B89" s="571"/>
      <c r="C89" s="180"/>
      <c r="D89" s="180"/>
      <c r="E89" s="180"/>
      <c r="F89" s="180"/>
      <c r="G89" s="180"/>
      <c r="H89" s="568"/>
      <c r="I89" s="568"/>
      <c r="J89" s="574" t="s">
        <v>844</v>
      </c>
    </row>
    <row r="90" spans="1:10" x14ac:dyDescent="0.25">
      <c r="A90" s="180"/>
      <c r="B90" s="571"/>
      <c r="C90" s="180"/>
      <c r="D90" s="180"/>
      <c r="E90" s="180"/>
      <c r="F90" s="180"/>
      <c r="G90" s="180"/>
      <c r="H90" s="568"/>
      <c r="I90" s="568"/>
      <c r="J90" s="574" t="s">
        <v>845</v>
      </c>
    </row>
    <row r="91" spans="1:10" x14ac:dyDescent="0.25">
      <c r="A91" s="155"/>
      <c r="B91" s="575"/>
      <c r="C91" s="155"/>
      <c r="D91" s="155"/>
      <c r="E91" s="155"/>
      <c r="F91" s="155"/>
      <c r="G91" s="155"/>
      <c r="H91" s="576"/>
      <c r="I91" s="576"/>
      <c r="J91" s="577" t="s">
        <v>846</v>
      </c>
    </row>
    <row r="92" spans="1:10" s="512" customFormat="1" ht="14.25" x14ac:dyDescent="0.2">
      <c r="A92" s="557"/>
      <c r="B92" s="527"/>
      <c r="C92" s="199"/>
      <c r="D92" s="558"/>
      <c r="E92" s="537"/>
      <c r="F92" s="537"/>
      <c r="G92" s="537"/>
      <c r="H92" s="509"/>
      <c r="I92" s="509"/>
      <c r="J92" s="559"/>
    </row>
    <row r="93" spans="1:10" ht="15" customHeight="1" x14ac:dyDescent="0.25">
      <c r="A93" s="180"/>
      <c r="B93" s="794" t="s">
        <v>847</v>
      </c>
      <c r="C93" s="53" t="s">
        <v>848</v>
      </c>
      <c r="D93" s="54" t="s">
        <v>849</v>
      </c>
      <c r="E93" s="1143">
        <v>1331000</v>
      </c>
      <c r="F93" s="1144"/>
      <c r="G93" s="1144"/>
      <c r="H93" s="1144">
        <v>718000</v>
      </c>
      <c r="I93" s="1144">
        <v>718000</v>
      </c>
      <c r="J93" s="531" t="s">
        <v>850</v>
      </c>
    </row>
    <row r="94" spans="1:10" ht="15" customHeight="1" x14ac:dyDescent="0.25">
      <c r="A94" s="180"/>
      <c r="B94" s="794" t="s">
        <v>698</v>
      </c>
      <c r="C94" s="53" t="s">
        <v>851</v>
      </c>
      <c r="D94" s="54" t="s">
        <v>852</v>
      </c>
      <c r="E94" s="1143">
        <v>1815000</v>
      </c>
      <c r="F94" s="1144"/>
      <c r="G94" s="1144"/>
      <c r="H94" s="1144">
        <v>858000</v>
      </c>
      <c r="I94" s="1144">
        <v>858000</v>
      </c>
      <c r="J94" s="531" t="s">
        <v>736</v>
      </c>
    </row>
    <row r="95" spans="1:10" ht="15" customHeight="1" x14ac:dyDescent="0.25">
      <c r="A95" s="180"/>
      <c r="B95" s="794" t="s">
        <v>16</v>
      </c>
      <c r="C95" s="53" t="s">
        <v>853</v>
      </c>
      <c r="D95" s="54" t="s">
        <v>854</v>
      </c>
      <c r="E95" s="1143">
        <v>2420000</v>
      </c>
      <c r="F95" s="1144"/>
      <c r="G95" s="1144"/>
      <c r="H95" s="1144">
        <v>1058000</v>
      </c>
      <c r="I95" s="1144">
        <v>1058000</v>
      </c>
      <c r="J95" s="531" t="s">
        <v>738</v>
      </c>
    </row>
    <row r="96" spans="1:10" ht="15" customHeight="1" x14ac:dyDescent="0.25">
      <c r="A96" s="180"/>
      <c r="B96" s="794"/>
      <c r="C96" s="53" t="s">
        <v>855</v>
      </c>
      <c r="D96" s="54" t="s">
        <v>600</v>
      </c>
      <c r="E96" s="1143">
        <v>3630000</v>
      </c>
      <c r="F96" s="1144"/>
      <c r="G96" s="1144"/>
      <c r="H96" s="1144">
        <v>2050000</v>
      </c>
      <c r="I96" s="1144">
        <v>2050000</v>
      </c>
      <c r="J96" s="531" t="s">
        <v>856</v>
      </c>
    </row>
    <row r="97" spans="1:10" ht="15" customHeight="1" x14ac:dyDescent="0.25">
      <c r="A97" s="180"/>
      <c r="B97" s="794"/>
      <c r="C97" s="22" t="s">
        <v>857</v>
      </c>
      <c r="D97" s="54" t="s">
        <v>279</v>
      </c>
      <c r="E97" s="1143">
        <v>6050000</v>
      </c>
      <c r="F97" s="1144"/>
      <c r="G97" s="1144"/>
      <c r="H97" s="1144">
        <v>3900000</v>
      </c>
      <c r="I97" s="1144">
        <v>3900000</v>
      </c>
      <c r="J97" s="531" t="s">
        <v>3428</v>
      </c>
    </row>
    <row r="98" spans="1:10" ht="15" customHeight="1" x14ac:dyDescent="0.25">
      <c r="A98" s="180"/>
      <c r="B98" s="794"/>
      <c r="C98" s="22" t="s">
        <v>858</v>
      </c>
      <c r="D98" s="20"/>
      <c r="E98" s="993"/>
      <c r="F98" s="419"/>
      <c r="G98" s="419"/>
      <c r="H98" s="419"/>
      <c r="I98" s="419"/>
      <c r="J98" s="531" t="s">
        <v>744</v>
      </c>
    </row>
    <row r="99" spans="1:10" ht="15" customHeight="1" x14ac:dyDescent="0.25">
      <c r="A99" s="180"/>
      <c r="B99" s="794"/>
      <c r="C99" s="180"/>
      <c r="D99" s="180"/>
      <c r="E99" s="180"/>
      <c r="F99" s="180"/>
      <c r="G99" s="180"/>
      <c r="H99" s="180"/>
      <c r="I99" s="180"/>
      <c r="J99" s="531" t="s">
        <v>859</v>
      </c>
    </row>
    <row r="100" spans="1:10" ht="15" customHeight="1" x14ac:dyDescent="0.25">
      <c r="A100" s="180"/>
      <c r="B100" s="794"/>
      <c r="C100" s="180"/>
      <c r="D100" s="180"/>
      <c r="E100" s="180"/>
      <c r="F100" s="180"/>
      <c r="G100" s="180"/>
      <c r="H100" s="180"/>
      <c r="I100" s="180"/>
      <c r="J100" s="531" t="s">
        <v>747</v>
      </c>
    </row>
    <row r="101" spans="1:10" ht="15" customHeight="1" x14ac:dyDescent="0.25">
      <c r="A101" s="180"/>
      <c r="B101" s="794"/>
      <c r="C101" s="180"/>
      <c r="D101" s="180"/>
      <c r="E101" s="180"/>
      <c r="F101" s="180"/>
      <c r="G101" s="180"/>
      <c r="H101" s="180"/>
      <c r="I101" s="180"/>
      <c r="J101" s="953" t="s">
        <v>773</v>
      </c>
    </row>
    <row r="102" spans="1:10" ht="15" customHeight="1" x14ac:dyDescent="0.25">
      <c r="A102" s="180"/>
      <c r="B102" s="794"/>
      <c r="C102" s="180"/>
      <c r="D102" s="180"/>
      <c r="E102" s="180"/>
      <c r="F102" s="180"/>
      <c r="G102" s="180"/>
      <c r="H102" s="180"/>
      <c r="I102" s="180"/>
      <c r="J102" s="803" t="s">
        <v>199</v>
      </c>
    </row>
    <row r="103" spans="1:10" x14ac:dyDescent="0.25">
      <c r="A103" s="155"/>
      <c r="B103" s="575"/>
      <c r="C103" s="155"/>
      <c r="D103" s="155"/>
      <c r="E103" s="155"/>
      <c r="F103" s="155"/>
      <c r="G103" s="155"/>
      <c r="H103" s="576"/>
      <c r="I103" s="576"/>
      <c r="J103" s="155"/>
    </row>
    <row r="104" spans="1:10" ht="15" customHeight="1" x14ac:dyDescent="0.25">
      <c r="A104" s="180"/>
      <c r="B104" s="794" t="s">
        <v>860</v>
      </c>
      <c r="C104" s="418" t="s">
        <v>861</v>
      </c>
      <c r="D104" s="416" t="s">
        <v>862</v>
      </c>
      <c r="E104" s="831">
        <v>998000</v>
      </c>
      <c r="F104" s="125"/>
      <c r="G104" s="125"/>
      <c r="H104" s="125">
        <v>708000</v>
      </c>
      <c r="I104" s="125">
        <v>708000</v>
      </c>
      <c r="J104" s="531" t="s">
        <v>863</v>
      </c>
    </row>
    <row r="105" spans="1:10" ht="15" customHeight="1" x14ac:dyDescent="0.25">
      <c r="A105" s="180"/>
      <c r="B105" s="794" t="s">
        <v>864</v>
      </c>
      <c r="C105" s="418" t="s">
        <v>865</v>
      </c>
      <c r="D105" s="416" t="s">
        <v>866</v>
      </c>
      <c r="E105" s="831">
        <v>1218000</v>
      </c>
      <c r="F105" s="125"/>
      <c r="G105" s="125"/>
      <c r="H105" s="125">
        <v>808000</v>
      </c>
      <c r="I105" s="125">
        <v>808000</v>
      </c>
      <c r="J105" s="531" t="s">
        <v>39</v>
      </c>
    </row>
    <row r="106" spans="1:10" ht="15" customHeight="1" x14ac:dyDescent="0.25">
      <c r="A106" s="180"/>
      <c r="B106" s="794" t="s">
        <v>16</v>
      </c>
      <c r="C106" s="418" t="s">
        <v>867</v>
      </c>
      <c r="D106" s="416" t="s">
        <v>869</v>
      </c>
      <c r="E106" s="831">
        <v>3810000</v>
      </c>
      <c r="F106" s="125"/>
      <c r="G106" s="125"/>
      <c r="H106" s="125"/>
      <c r="I106" s="125"/>
      <c r="J106" s="531" t="s">
        <v>41</v>
      </c>
    </row>
    <row r="107" spans="1:10" ht="15" customHeight="1" x14ac:dyDescent="0.25">
      <c r="A107" s="180"/>
      <c r="B107" s="794"/>
      <c r="C107" s="418" t="s">
        <v>868</v>
      </c>
      <c r="D107" s="416" t="s">
        <v>63</v>
      </c>
      <c r="E107" s="831">
        <v>5808000</v>
      </c>
      <c r="F107" s="125"/>
      <c r="G107" s="125"/>
      <c r="H107" s="125"/>
      <c r="I107" s="125"/>
      <c r="J107" s="531" t="s">
        <v>25</v>
      </c>
    </row>
    <row r="108" spans="1:10" ht="15" customHeight="1" x14ac:dyDescent="0.25">
      <c r="A108" s="180"/>
      <c r="B108" s="794"/>
      <c r="C108" s="1" t="s">
        <v>870</v>
      </c>
      <c r="D108" s="416"/>
      <c r="E108" s="831"/>
      <c r="F108" s="125"/>
      <c r="G108" s="125"/>
      <c r="H108" s="125"/>
      <c r="I108" s="125"/>
      <c r="J108" s="531" t="s">
        <v>3429</v>
      </c>
    </row>
    <row r="109" spans="1:10" ht="15" customHeight="1" x14ac:dyDescent="0.25">
      <c r="A109" s="180"/>
      <c r="B109" s="794"/>
      <c r="C109" s="75" t="s">
        <v>871</v>
      </c>
      <c r="D109" s="416"/>
      <c r="E109" s="180"/>
      <c r="F109" s="125"/>
      <c r="G109" s="125"/>
      <c r="H109" s="125"/>
      <c r="I109" s="125"/>
      <c r="J109" s="531" t="s">
        <v>3430</v>
      </c>
    </row>
    <row r="110" spans="1:10" ht="15" customHeight="1" x14ac:dyDescent="0.25">
      <c r="A110" s="180"/>
      <c r="B110" s="794"/>
      <c r="C110" s="418"/>
      <c r="D110" s="416"/>
      <c r="E110" s="180"/>
      <c r="F110" s="125"/>
      <c r="G110" s="125"/>
      <c r="H110" s="125"/>
      <c r="I110" s="125"/>
      <c r="J110" s="531" t="s">
        <v>873</v>
      </c>
    </row>
    <row r="111" spans="1:10" ht="15" customHeight="1" x14ac:dyDescent="0.25">
      <c r="A111" s="180"/>
      <c r="B111" s="794"/>
      <c r="C111" s="418"/>
      <c r="D111" s="416"/>
      <c r="E111" s="180"/>
      <c r="F111" s="125"/>
      <c r="G111" s="125"/>
      <c r="H111" s="125"/>
      <c r="I111" s="125"/>
      <c r="J111" s="531" t="s">
        <v>747</v>
      </c>
    </row>
    <row r="112" spans="1:10" ht="15" customHeight="1" x14ac:dyDescent="0.25">
      <c r="A112" s="180"/>
      <c r="B112" s="794"/>
      <c r="C112" s="418"/>
      <c r="D112" s="416"/>
      <c r="E112" s="180"/>
      <c r="F112" s="125"/>
      <c r="G112" s="125"/>
      <c r="H112" s="125"/>
      <c r="I112" s="125"/>
      <c r="J112" s="953" t="s">
        <v>872</v>
      </c>
    </row>
    <row r="113" spans="1:10" ht="15" customHeight="1" x14ac:dyDescent="0.25">
      <c r="A113" s="180"/>
      <c r="B113" s="794"/>
      <c r="C113" s="418"/>
      <c r="D113" s="416"/>
      <c r="E113" s="180"/>
      <c r="F113" s="125"/>
      <c r="G113" s="125"/>
      <c r="H113" s="125"/>
      <c r="I113" s="125"/>
      <c r="J113" s="803" t="s">
        <v>199</v>
      </c>
    </row>
    <row r="114" spans="1:10" x14ac:dyDescent="0.25">
      <c r="A114" s="263"/>
      <c r="B114" s="579"/>
      <c r="C114" s="263"/>
      <c r="D114" s="263"/>
      <c r="E114" s="569"/>
      <c r="F114" s="569"/>
      <c r="G114" s="569"/>
      <c r="H114" s="569"/>
      <c r="I114" s="569"/>
      <c r="J114" s="263"/>
    </row>
    <row r="115" spans="1:10" ht="26.25" x14ac:dyDescent="0.25">
      <c r="A115" s="180"/>
      <c r="B115" s="567" t="s">
        <v>874</v>
      </c>
      <c r="C115" s="539" t="s">
        <v>875</v>
      </c>
      <c r="D115" s="222" t="s">
        <v>876</v>
      </c>
      <c r="E115" s="502">
        <v>1250000</v>
      </c>
      <c r="F115" s="502"/>
      <c r="G115" s="502"/>
      <c r="H115" s="510">
        <v>750000</v>
      </c>
      <c r="I115" s="510">
        <v>750000</v>
      </c>
      <c r="J115" s="540" t="s">
        <v>1032</v>
      </c>
    </row>
    <row r="116" spans="1:10" x14ac:dyDescent="0.25">
      <c r="A116" s="180"/>
      <c r="B116" s="567" t="s">
        <v>817</v>
      </c>
      <c r="C116" s="539" t="s">
        <v>877</v>
      </c>
      <c r="D116" s="222" t="s">
        <v>752</v>
      </c>
      <c r="E116" s="502">
        <v>1350000</v>
      </c>
      <c r="F116" s="502"/>
      <c r="G116" s="502"/>
      <c r="H116" s="510">
        <v>830000</v>
      </c>
      <c r="I116" s="510">
        <v>830000</v>
      </c>
      <c r="J116" s="391" t="s">
        <v>1033</v>
      </c>
    </row>
    <row r="117" spans="1:10" x14ac:dyDescent="0.25">
      <c r="A117" s="180"/>
      <c r="B117" s="567" t="s">
        <v>66</v>
      </c>
      <c r="C117" s="539" t="s">
        <v>878</v>
      </c>
      <c r="D117" s="222" t="s">
        <v>204</v>
      </c>
      <c r="E117" s="502">
        <v>1650000</v>
      </c>
      <c r="F117" s="502"/>
      <c r="G117" s="502"/>
      <c r="H117" s="510">
        <v>1070000</v>
      </c>
      <c r="I117" s="510">
        <v>1070000</v>
      </c>
      <c r="J117" s="391" t="s">
        <v>1034</v>
      </c>
    </row>
    <row r="118" spans="1:10" x14ac:dyDescent="0.25">
      <c r="A118" s="180"/>
      <c r="B118" s="567"/>
      <c r="C118" s="539" t="s">
        <v>879</v>
      </c>
      <c r="D118" s="501" t="s">
        <v>821</v>
      </c>
      <c r="E118" s="502">
        <v>2350000</v>
      </c>
      <c r="F118" s="502"/>
      <c r="G118" s="502"/>
      <c r="H118" s="510">
        <v>1630000</v>
      </c>
      <c r="I118" s="510">
        <v>1630000</v>
      </c>
      <c r="J118" s="391" t="s">
        <v>880</v>
      </c>
    </row>
    <row r="119" spans="1:10" x14ac:dyDescent="0.25">
      <c r="A119" s="180"/>
      <c r="B119" s="567"/>
      <c r="C119" s="22" t="s">
        <v>881</v>
      </c>
      <c r="D119" s="501" t="s">
        <v>219</v>
      </c>
      <c r="E119" s="502">
        <v>4550000</v>
      </c>
      <c r="F119" s="502"/>
      <c r="G119" s="502"/>
      <c r="H119" s="510">
        <v>3390000</v>
      </c>
      <c r="I119" s="510">
        <v>3390000</v>
      </c>
      <c r="J119" s="391" t="s">
        <v>762</v>
      </c>
    </row>
    <row r="120" spans="1:10" x14ac:dyDescent="0.25">
      <c r="A120" s="180"/>
      <c r="B120" s="567"/>
      <c r="C120" s="539"/>
      <c r="D120" s="560" t="s">
        <v>689</v>
      </c>
      <c r="E120" s="502">
        <v>7050000</v>
      </c>
      <c r="F120" s="502"/>
      <c r="G120" s="502"/>
      <c r="H120" s="510">
        <v>5390000</v>
      </c>
      <c r="I120" s="510">
        <v>5390000</v>
      </c>
      <c r="J120" s="391" t="s">
        <v>882</v>
      </c>
    </row>
    <row r="121" spans="1:10" x14ac:dyDescent="0.25">
      <c r="A121" s="180"/>
      <c r="B121" s="567"/>
      <c r="C121" s="81" t="s">
        <v>186</v>
      </c>
      <c r="D121" s="501" t="s">
        <v>883</v>
      </c>
      <c r="E121" s="502">
        <v>2450000</v>
      </c>
      <c r="F121" s="502"/>
      <c r="G121" s="502"/>
      <c r="H121" s="510">
        <v>1710000</v>
      </c>
      <c r="I121" s="510">
        <v>1710000</v>
      </c>
      <c r="J121" s="180"/>
    </row>
    <row r="122" spans="1:10" x14ac:dyDescent="0.25">
      <c r="A122" s="180"/>
      <c r="B122" s="567"/>
      <c r="C122" s="543" t="s">
        <v>188</v>
      </c>
      <c r="D122" s="501"/>
      <c r="E122" s="502"/>
      <c r="F122" s="502"/>
      <c r="G122" s="502"/>
      <c r="H122" s="510"/>
      <c r="I122" s="510"/>
      <c r="J122" s="180"/>
    </row>
    <row r="123" spans="1:10" x14ac:dyDescent="0.25">
      <c r="A123" s="180"/>
      <c r="B123" s="567"/>
      <c r="C123" s="83" t="s">
        <v>190</v>
      </c>
      <c r="D123" s="501"/>
      <c r="E123" s="502"/>
      <c r="F123" s="502"/>
      <c r="G123" s="502"/>
      <c r="H123" s="510"/>
      <c r="I123" s="510"/>
      <c r="J123" s="180"/>
    </row>
    <row r="124" spans="1:10" x14ac:dyDescent="0.25">
      <c r="A124" s="155"/>
      <c r="B124" s="575"/>
      <c r="C124" s="155"/>
      <c r="D124" s="155"/>
      <c r="E124" s="576"/>
      <c r="F124" s="576"/>
      <c r="G124" s="576"/>
      <c r="H124" s="576"/>
      <c r="I124" s="576"/>
      <c r="J124" s="155"/>
    </row>
    <row r="125" spans="1:10" x14ac:dyDescent="0.25">
      <c r="A125" s="429"/>
      <c r="B125" s="579"/>
      <c r="C125" s="429"/>
      <c r="D125" s="263"/>
      <c r="E125" s="263"/>
      <c r="F125" s="263"/>
      <c r="G125" s="263"/>
      <c r="H125" s="569"/>
      <c r="I125" s="580"/>
      <c r="J125" s="555"/>
    </row>
    <row r="126" spans="1:10" x14ac:dyDescent="0.25">
      <c r="A126" s="418"/>
      <c r="B126" s="287" t="s">
        <v>884</v>
      </c>
      <c r="C126" s="53" t="s">
        <v>885</v>
      </c>
      <c r="D126" s="54" t="s">
        <v>849</v>
      </c>
      <c r="E126" s="399">
        <v>1313000</v>
      </c>
      <c r="F126" s="399"/>
      <c r="G126" s="399"/>
      <c r="H126" s="578">
        <v>710000</v>
      </c>
      <c r="I126" s="581">
        <v>710000</v>
      </c>
      <c r="J126" s="165" t="s">
        <v>886</v>
      </c>
    </row>
    <row r="127" spans="1:10" x14ac:dyDescent="0.25">
      <c r="A127" s="418"/>
      <c r="B127" s="287" t="s">
        <v>66</v>
      </c>
      <c r="C127" s="53" t="s">
        <v>887</v>
      </c>
      <c r="D127" s="54" t="s">
        <v>852</v>
      </c>
      <c r="E127" s="399">
        <v>1670000</v>
      </c>
      <c r="F127" s="399"/>
      <c r="G127" s="399"/>
      <c r="H127" s="578">
        <v>880000</v>
      </c>
      <c r="I127" s="581">
        <v>880000</v>
      </c>
      <c r="J127" s="165" t="s">
        <v>888</v>
      </c>
    </row>
    <row r="128" spans="1:10" x14ac:dyDescent="0.25">
      <c r="A128" s="418"/>
      <c r="B128" s="287"/>
      <c r="C128" s="53" t="s">
        <v>889</v>
      </c>
      <c r="D128" s="54" t="s">
        <v>32</v>
      </c>
      <c r="E128" s="399">
        <v>1904000</v>
      </c>
      <c r="F128" s="399"/>
      <c r="G128" s="399"/>
      <c r="H128" s="578">
        <v>1101000</v>
      </c>
      <c r="I128" s="581">
        <v>1101000</v>
      </c>
      <c r="J128" s="165" t="s">
        <v>890</v>
      </c>
    </row>
    <row r="129" spans="1:10" x14ac:dyDescent="0.25">
      <c r="A129" s="418"/>
      <c r="B129" s="287"/>
      <c r="C129" s="53" t="s">
        <v>891</v>
      </c>
      <c r="D129" s="54" t="s">
        <v>24</v>
      </c>
      <c r="E129" s="399">
        <v>2171000</v>
      </c>
      <c r="F129" s="399"/>
      <c r="G129" s="399"/>
      <c r="H129" s="578">
        <v>1570000</v>
      </c>
      <c r="I129" s="581">
        <v>1570000</v>
      </c>
      <c r="J129" s="165" t="s">
        <v>892</v>
      </c>
    </row>
    <row r="130" spans="1:10" x14ac:dyDescent="0.25">
      <c r="A130" s="418"/>
      <c r="B130" s="287"/>
      <c r="C130" s="22" t="s">
        <v>893</v>
      </c>
      <c r="D130" s="54" t="s">
        <v>894</v>
      </c>
      <c r="E130" s="399">
        <v>2583000</v>
      </c>
      <c r="F130" s="399"/>
      <c r="G130" s="399"/>
      <c r="H130" s="578">
        <v>2190000</v>
      </c>
      <c r="I130" s="581">
        <v>2190000</v>
      </c>
      <c r="J130" s="165" t="s">
        <v>895</v>
      </c>
    </row>
    <row r="131" spans="1:10" x14ac:dyDescent="0.25">
      <c r="A131" s="418"/>
      <c r="B131" s="287"/>
      <c r="C131" s="22" t="s">
        <v>896</v>
      </c>
      <c r="D131" s="20"/>
      <c r="E131" s="239"/>
      <c r="F131" s="239"/>
      <c r="G131" s="239"/>
      <c r="H131" s="419"/>
      <c r="I131" s="582"/>
      <c r="J131" s="165" t="s">
        <v>897</v>
      </c>
    </row>
    <row r="132" spans="1:10" x14ac:dyDescent="0.25">
      <c r="A132" s="418"/>
      <c r="B132" s="287"/>
      <c r="C132" s="22"/>
      <c r="D132" s="20"/>
      <c r="E132" s="239"/>
      <c r="F132" s="239"/>
      <c r="G132" s="239"/>
      <c r="H132" s="419"/>
      <c r="I132" s="582"/>
      <c r="J132" s="165" t="s">
        <v>898</v>
      </c>
    </row>
    <row r="133" spans="1:10" x14ac:dyDescent="0.25">
      <c r="A133" s="418"/>
      <c r="B133" s="287"/>
      <c r="C133" s="22"/>
      <c r="D133" s="20"/>
      <c r="E133" s="239"/>
      <c r="F133" s="239"/>
      <c r="G133" s="239"/>
      <c r="H133" s="419"/>
      <c r="I133" s="582"/>
      <c r="J133" s="165" t="s">
        <v>899</v>
      </c>
    </row>
    <row r="134" spans="1:10" x14ac:dyDescent="0.25">
      <c r="A134" s="418"/>
      <c r="B134" s="287"/>
      <c r="C134" s="22"/>
      <c r="D134" s="54"/>
      <c r="E134" s="239"/>
      <c r="F134" s="239"/>
      <c r="G134" s="239"/>
      <c r="H134" s="419"/>
      <c r="I134" s="582"/>
      <c r="J134" s="165" t="s">
        <v>900</v>
      </c>
    </row>
    <row r="135" spans="1:10" x14ac:dyDescent="0.25">
      <c r="A135" s="418"/>
      <c r="B135" s="287"/>
      <c r="C135" s="165"/>
      <c r="D135" s="54"/>
      <c r="E135" s="239"/>
      <c r="F135" s="239"/>
      <c r="G135" s="239"/>
      <c r="H135" s="419"/>
      <c r="I135" s="582"/>
      <c r="J135" s="165" t="s">
        <v>901</v>
      </c>
    </row>
    <row r="136" spans="1:10" x14ac:dyDescent="0.25">
      <c r="A136" s="418"/>
      <c r="B136" s="583"/>
      <c r="C136" s="22"/>
      <c r="D136" s="584"/>
      <c r="E136" s="585"/>
      <c r="F136" s="585"/>
      <c r="G136" s="585"/>
      <c r="H136" s="419"/>
      <c r="I136" s="582"/>
      <c r="J136" s="548" t="s">
        <v>773</v>
      </c>
    </row>
    <row r="137" spans="1:10" x14ac:dyDescent="0.25">
      <c r="A137" s="424"/>
      <c r="B137" s="586"/>
      <c r="C137" s="424"/>
      <c r="D137" s="155"/>
      <c r="E137" s="155"/>
      <c r="F137" s="155"/>
      <c r="G137" s="155"/>
      <c r="H137" s="576"/>
      <c r="I137" s="587"/>
      <c r="J137" s="546"/>
    </row>
    <row r="138" spans="1:10" x14ac:dyDescent="0.25">
      <c r="A138" s="429"/>
      <c r="B138" s="198"/>
      <c r="C138" s="550"/>
      <c r="D138" s="94"/>
      <c r="E138" s="94"/>
      <c r="F138" s="94"/>
      <c r="G138" s="94"/>
      <c r="H138" s="547"/>
      <c r="I138" s="547"/>
      <c r="J138" s="547"/>
    </row>
    <row r="139" spans="1:10" x14ac:dyDescent="0.25">
      <c r="A139" s="418"/>
      <c r="B139" s="287" t="s">
        <v>902</v>
      </c>
      <c r="C139" s="53" t="s">
        <v>903</v>
      </c>
      <c r="D139" s="54" t="s">
        <v>904</v>
      </c>
      <c r="E139" s="288">
        <v>700000</v>
      </c>
      <c r="F139" s="288"/>
      <c r="G139" s="288"/>
      <c r="H139" s="463">
        <v>470000</v>
      </c>
      <c r="I139" s="463">
        <v>470000</v>
      </c>
      <c r="J139" s="165" t="s">
        <v>905</v>
      </c>
    </row>
    <row r="140" spans="1:10" x14ac:dyDescent="0.25">
      <c r="A140" s="418"/>
      <c r="B140" s="287" t="s">
        <v>66</v>
      </c>
      <c r="C140" s="53" t="s">
        <v>906</v>
      </c>
      <c r="D140" s="54" t="s">
        <v>107</v>
      </c>
      <c r="E140" s="288">
        <v>750000</v>
      </c>
      <c r="F140" s="288"/>
      <c r="G140" s="288"/>
      <c r="H140" s="463">
        <v>565000</v>
      </c>
      <c r="I140" s="463">
        <v>565000</v>
      </c>
      <c r="J140" s="165" t="s">
        <v>907</v>
      </c>
    </row>
    <row r="141" spans="1:10" x14ac:dyDescent="0.25">
      <c r="A141" s="418"/>
      <c r="B141" s="287"/>
      <c r="C141" s="53" t="s">
        <v>908</v>
      </c>
      <c r="D141" s="54" t="s">
        <v>780</v>
      </c>
      <c r="E141" s="288">
        <v>850000</v>
      </c>
      <c r="F141" s="288"/>
      <c r="G141" s="288"/>
      <c r="H141" s="463">
        <v>660000</v>
      </c>
      <c r="I141" s="463">
        <v>660000</v>
      </c>
      <c r="J141" s="165" t="s">
        <v>909</v>
      </c>
    </row>
    <row r="142" spans="1:10" x14ac:dyDescent="0.25">
      <c r="A142" s="418"/>
      <c r="B142" s="287"/>
      <c r="C142" s="53" t="s">
        <v>910</v>
      </c>
      <c r="D142" s="54" t="s">
        <v>911</v>
      </c>
      <c r="E142" s="288">
        <v>900000</v>
      </c>
      <c r="F142" s="288"/>
      <c r="G142" s="288"/>
      <c r="H142" s="463">
        <v>752000</v>
      </c>
      <c r="I142" s="463">
        <v>752000</v>
      </c>
      <c r="J142" s="165" t="s">
        <v>912</v>
      </c>
    </row>
    <row r="143" spans="1:10" x14ac:dyDescent="0.25">
      <c r="A143" s="418"/>
      <c r="B143" s="287"/>
      <c r="C143" s="22" t="s">
        <v>893</v>
      </c>
      <c r="D143" s="54" t="s">
        <v>913</v>
      </c>
      <c r="E143" s="288">
        <v>1100000</v>
      </c>
      <c r="F143" s="288"/>
      <c r="G143" s="288"/>
      <c r="H143" s="463">
        <v>755000</v>
      </c>
      <c r="I143" s="463">
        <v>755000</v>
      </c>
      <c r="J143" s="165" t="s">
        <v>914</v>
      </c>
    </row>
    <row r="144" spans="1:10" x14ac:dyDescent="0.25">
      <c r="A144" s="418"/>
      <c r="B144" s="287"/>
      <c r="C144" s="22"/>
      <c r="D144" s="20" t="s">
        <v>403</v>
      </c>
      <c r="E144" s="239">
        <v>1150000</v>
      </c>
      <c r="F144" s="239"/>
      <c r="G144" s="239"/>
      <c r="H144" s="419">
        <v>845000</v>
      </c>
      <c r="I144" s="419">
        <v>845000</v>
      </c>
      <c r="J144" s="165"/>
    </row>
    <row r="145" spans="1:10" x14ac:dyDescent="0.25">
      <c r="A145" s="418"/>
      <c r="B145" s="287"/>
      <c r="C145" s="22"/>
      <c r="D145" s="20" t="s">
        <v>915</v>
      </c>
      <c r="E145" s="239">
        <v>2500000</v>
      </c>
      <c r="F145" s="239"/>
      <c r="G145" s="239"/>
      <c r="H145" s="419">
        <v>1828000</v>
      </c>
      <c r="I145" s="419">
        <v>1828000</v>
      </c>
      <c r="J145" s="165"/>
    </row>
    <row r="146" spans="1:10" x14ac:dyDescent="0.25">
      <c r="A146" s="418"/>
      <c r="B146" s="287"/>
      <c r="C146" s="22"/>
      <c r="D146" s="54" t="s">
        <v>32</v>
      </c>
      <c r="E146" s="239">
        <v>3000000</v>
      </c>
      <c r="F146" s="239"/>
      <c r="G146" s="239"/>
      <c r="H146" s="419">
        <v>2350000</v>
      </c>
      <c r="I146" s="419">
        <v>2350000</v>
      </c>
      <c r="J146" s="165"/>
    </row>
    <row r="147" spans="1:10" x14ac:dyDescent="0.25">
      <c r="A147" s="424"/>
      <c r="B147" s="289"/>
      <c r="C147" s="64"/>
      <c r="D147" s="59"/>
      <c r="E147" s="243"/>
      <c r="F147" s="243"/>
      <c r="G147" s="243"/>
      <c r="H147" s="588"/>
      <c r="I147" s="588"/>
      <c r="J147" s="129"/>
    </row>
    <row r="148" spans="1:10" ht="15" customHeight="1" x14ac:dyDescent="0.25">
      <c r="A148" s="180"/>
      <c r="B148" s="794" t="s">
        <v>3426</v>
      </c>
      <c r="C148" s="180" t="s">
        <v>3425</v>
      </c>
      <c r="D148" s="146" t="s">
        <v>201</v>
      </c>
      <c r="E148" s="1142">
        <v>1800000</v>
      </c>
      <c r="F148" s="1142"/>
      <c r="G148" s="1142"/>
      <c r="H148" s="104">
        <v>765000</v>
      </c>
      <c r="I148" s="104">
        <v>765000</v>
      </c>
      <c r="J148" s="531" t="s">
        <v>832</v>
      </c>
    </row>
    <row r="149" spans="1:10" ht="15" customHeight="1" x14ac:dyDescent="0.25">
      <c r="A149" s="180"/>
      <c r="B149" s="794" t="s">
        <v>16</v>
      </c>
      <c r="C149" s="180" t="s">
        <v>3424</v>
      </c>
      <c r="D149" s="146" t="s">
        <v>3423</v>
      </c>
      <c r="E149" s="1142">
        <v>1950000</v>
      </c>
      <c r="F149" s="1142"/>
      <c r="G149" s="1142"/>
      <c r="H149" s="104">
        <v>892500</v>
      </c>
      <c r="I149" s="104">
        <v>892500</v>
      </c>
      <c r="J149" s="531" t="s">
        <v>834</v>
      </c>
    </row>
    <row r="150" spans="1:10" ht="15" customHeight="1" x14ac:dyDescent="0.25">
      <c r="A150" s="180"/>
      <c r="B150" s="794"/>
      <c r="C150" s="75" t="s">
        <v>3422</v>
      </c>
      <c r="D150" s="146" t="s">
        <v>755</v>
      </c>
      <c r="E150" s="1142">
        <v>2300000</v>
      </c>
      <c r="F150" s="1142"/>
      <c r="G150" s="1142"/>
      <c r="H150" s="104">
        <v>1190000</v>
      </c>
      <c r="I150" s="104">
        <v>1190000</v>
      </c>
      <c r="J150" s="531" t="s">
        <v>836</v>
      </c>
    </row>
    <row r="151" spans="1:10" ht="15" customHeight="1" x14ac:dyDescent="0.25">
      <c r="A151" s="180"/>
      <c r="B151" s="794"/>
      <c r="C151" s="75" t="s">
        <v>1074</v>
      </c>
      <c r="D151" s="146" t="s">
        <v>1308</v>
      </c>
      <c r="E151" s="1142">
        <v>4800000</v>
      </c>
      <c r="F151" s="1142"/>
      <c r="G151" s="1142"/>
      <c r="H151" s="104">
        <v>3315000</v>
      </c>
      <c r="I151" s="104">
        <v>3315000</v>
      </c>
      <c r="J151" s="531" t="s">
        <v>838</v>
      </c>
    </row>
    <row r="152" spans="1:10" ht="15" customHeight="1" x14ac:dyDescent="0.25">
      <c r="A152" s="180"/>
      <c r="B152" s="794"/>
      <c r="C152" s="180"/>
      <c r="D152" s="146" t="s">
        <v>839</v>
      </c>
      <c r="E152" s="1142">
        <v>6800000</v>
      </c>
      <c r="F152" s="1142"/>
      <c r="G152" s="1142"/>
      <c r="H152" s="104">
        <v>5015000</v>
      </c>
      <c r="I152" s="104">
        <v>5015000</v>
      </c>
      <c r="J152" s="531" t="s">
        <v>840</v>
      </c>
    </row>
    <row r="153" spans="1:10" ht="15" customHeight="1" x14ac:dyDescent="0.25">
      <c r="A153" s="180"/>
      <c r="B153" s="794"/>
      <c r="C153" s="962" t="s">
        <v>3421</v>
      </c>
      <c r="D153" s="180"/>
      <c r="E153" s="1142"/>
      <c r="F153" s="1142"/>
      <c r="G153" s="1142"/>
      <c r="H153" s="1141"/>
      <c r="I153" s="180"/>
      <c r="J153" s="548" t="s">
        <v>3420</v>
      </c>
    </row>
    <row r="154" spans="1:10" ht="15" customHeight="1" x14ac:dyDescent="0.25">
      <c r="A154" s="180"/>
      <c r="B154" s="794"/>
      <c r="C154" s="724" t="s">
        <v>3419</v>
      </c>
      <c r="D154" s="180"/>
      <c r="E154" s="1142"/>
      <c r="F154" s="1142"/>
      <c r="G154" s="1142"/>
      <c r="H154" s="1141"/>
      <c r="I154" s="180"/>
      <c r="J154" s="531" t="s">
        <v>842</v>
      </c>
    </row>
    <row r="155" spans="1:10" ht="15" customHeight="1" x14ac:dyDescent="0.25">
      <c r="A155" s="180"/>
      <c r="B155" s="794"/>
      <c r="C155" s="759" t="s">
        <v>3418</v>
      </c>
      <c r="D155" s="180"/>
      <c r="E155" s="1142"/>
      <c r="F155" s="1142"/>
      <c r="G155" s="1142"/>
      <c r="H155" s="1141"/>
      <c r="I155" s="180"/>
      <c r="J155" s="531" t="s">
        <v>3417</v>
      </c>
    </row>
    <row r="156" spans="1:10" ht="15" customHeight="1" x14ac:dyDescent="0.25">
      <c r="A156" s="180"/>
      <c r="B156" s="794"/>
      <c r="C156" s="180"/>
      <c r="D156" s="180"/>
      <c r="E156" s="180"/>
      <c r="F156" s="180"/>
      <c r="G156" s="180"/>
      <c r="H156" s="180"/>
      <c r="I156" s="180"/>
      <c r="J156" s="531" t="s">
        <v>844</v>
      </c>
    </row>
    <row r="157" spans="1:10" ht="15" customHeight="1" x14ac:dyDescent="0.25">
      <c r="A157" s="180"/>
      <c r="B157" s="794"/>
      <c r="C157" s="180"/>
      <c r="D157" s="180"/>
      <c r="E157" s="180"/>
      <c r="F157" s="180"/>
      <c r="G157" s="180"/>
      <c r="H157" s="180"/>
      <c r="I157" s="180"/>
      <c r="J157" s="531" t="s">
        <v>845</v>
      </c>
    </row>
    <row r="158" spans="1:10" ht="15" customHeight="1" x14ac:dyDescent="0.25">
      <c r="A158" s="155"/>
      <c r="B158" s="847"/>
      <c r="C158" s="155"/>
      <c r="D158" s="155"/>
      <c r="E158" s="155"/>
      <c r="F158" s="155"/>
      <c r="G158" s="155"/>
      <c r="H158" s="155"/>
      <c r="I158" s="155"/>
      <c r="J158" s="426" t="s">
        <v>3416</v>
      </c>
    </row>
    <row r="159" spans="1:10" ht="15" customHeight="1" x14ac:dyDescent="0.25">
      <c r="A159" s="418"/>
      <c r="B159" s="794" t="s">
        <v>3431</v>
      </c>
      <c r="C159" s="180" t="s">
        <v>3432</v>
      </c>
      <c r="D159" s="54" t="s">
        <v>849</v>
      </c>
      <c r="E159" s="993">
        <v>847000</v>
      </c>
      <c r="F159" s="419"/>
      <c r="G159" s="419"/>
      <c r="H159" s="419">
        <v>550000</v>
      </c>
      <c r="I159" s="419">
        <v>550000</v>
      </c>
      <c r="J159" s="556" t="s">
        <v>1663</v>
      </c>
    </row>
    <row r="160" spans="1:10" ht="15" customHeight="1" x14ac:dyDescent="0.25">
      <c r="A160" s="418"/>
      <c r="B160" s="794" t="s">
        <v>66</v>
      </c>
      <c r="C160" s="180" t="s">
        <v>3433</v>
      </c>
      <c r="D160" s="54" t="s">
        <v>852</v>
      </c>
      <c r="E160" s="993">
        <v>1149500</v>
      </c>
      <c r="F160" s="419"/>
      <c r="G160" s="419"/>
      <c r="H160" s="419">
        <v>800000</v>
      </c>
      <c r="I160" s="419">
        <v>800000</v>
      </c>
      <c r="J160" s="556" t="s">
        <v>736</v>
      </c>
    </row>
    <row r="161" spans="1:10" ht="15" customHeight="1" x14ac:dyDescent="0.25">
      <c r="A161" s="418"/>
      <c r="B161" s="794"/>
      <c r="C161" s="180" t="s">
        <v>3434</v>
      </c>
      <c r="D161" s="54" t="s">
        <v>3435</v>
      </c>
      <c r="E161" s="993">
        <v>3751000</v>
      </c>
      <c r="F161" s="419"/>
      <c r="G161" s="419"/>
      <c r="H161" s="419">
        <v>2800000</v>
      </c>
      <c r="I161" s="419">
        <v>2800000</v>
      </c>
      <c r="J161" s="556" t="s">
        <v>738</v>
      </c>
    </row>
    <row r="162" spans="1:10" ht="15" customHeight="1" x14ac:dyDescent="0.25">
      <c r="A162" s="418"/>
      <c r="B162" s="1010"/>
      <c r="C162" s="22"/>
      <c r="D162" s="54"/>
      <c r="E162" s="993"/>
      <c r="F162" s="419"/>
      <c r="G162" s="419"/>
      <c r="H162" s="419"/>
      <c r="I162" s="419"/>
      <c r="J162" s="556" t="s">
        <v>1638</v>
      </c>
    </row>
    <row r="163" spans="1:10" ht="15" customHeight="1" x14ac:dyDescent="0.25">
      <c r="A163" s="418"/>
      <c r="B163" s="1010"/>
      <c r="C163" s="216" t="s">
        <v>3436</v>
      </c>
      <c r="D163" s="54"/>
      <c r="E163" s="993"/>
      <c r="F163" s="419"/>
      <c r="G163" s="419"/>
      <c r="H163" s="419"/>
      <c r="I163" s="419"/>
      <c r="J163" s="556" t="s">
        <v>1639</v>
      </c>
    </row>
    <row r="164" spans="1:10" ht="15" customHeight="1" x14ac:dyDescent="0.25">
      <c r="A164" s="418"/>
      <c r="B164" s="1010"/>
      <c r="C164" s="216" t="s">
        <v>3437</v>
      </c>
      <c r="D164" s="54"/>
      <c r="E164" s="993"/>
      <c r="F164" s="419"/>
      <c r="G164" s="419"/>
      <c r="H164" s="419"/>
      <c r="I164" s="419"/>
      <c r="J164" s="632" t="s">
        <v>3438</v>
      </c>
    </row>
    <row r="165" spans="1:10" ht="15" customHeight="1" x14ac:dyDescent="0.25">
      <c r="A165" s="418"/>
      <c r="B165" s="1010"/>
      <c r="C165" s="22"/>
      <c r="D165" s="54"/>
      <c r="E165" s="993"/>
      <c r="F165" s="419"/>
      <c r="G165" s="419"/>
      <c r="H165" s="419"/>
      <c r="I165" s="419"/>
      <c r="J165" s="730" t="s">
        <v>1668</v>
      </c>
    </row>
    <row r="166" spans="1:10" ht="15" customHeight="1" x14ac:dyDescent="0.25">
      <c r="A166" s="418"/>
      <c r="B166" s="1010"/>
      <c r="C166" s="22"/>
      <c r="D166" s="54"/>
      <c r="E166" s="993"/>
      <c r="F166" s="419"/>
      <c r="G166" s="419"/>
      <c r="H166" s="419"/>
      <c r="I166" s="419"/>
      <c r="J166" s="421" t="s">
        <v>1669</v>
      </c>
    </row>
    <row r="167" spans="1:10" ht="15" customHeight="1" x14ac:dyDescent="0.25">
      <c r="A167" s="424"/>
      <c r="B167" s="1013"/>
      <c r="C167" s="64"/>
      <c r="D167" s="59"/>
      <c r="E167" s="1145"/>
      <c r="F167" s="588"/>
      <c r="G167" s="588"/>
      <c r="H167" s="588"/>
      <c r="I167" s="588"/>
      <c r="J167" s="129"/>
    </row>
  </sheetData>
  <mergeCells count="9">
    <mergeCell ref="F3:I4"/>
    <mergeCell ref="E3:E6"/>
    <mergeCell ref="A1:J1"/>
    <mergeCell ref="A3:A6"/>
    <mergeCell ref="B3:B6"/>
    <mergeCell ref="C3:C6"/>
    <mergeCell ref="D3:D6"/>
    <mergeCell ref="J3:J6"/>
    <mergeCell ref="F5:G5"/>
  </mergeCells>
  <hyperlinks>
    <hyperlink ref="C74" r:id="rId1"/>
    <hyperlink ref="C119" r:id="rId2"/>
    <hyperlink ref="C66" r:id="rId3" display="welcome@hotelborobudur.com"/>
    <hyperlink ref="C130" r:id="rId4" display="welcome@hotelborobudur.com"/>
    <hyperlink ref="C143" r:id="rId5" display="welcome@hotelborobudur.com"/>
    <hyperlink ref="C25" r:id="rId6"/>
    <hyperlink ref="C54" r:id="rId7"/>
    <hyperlink ref="C12" r:id="rId8"/>
    <hyperlink ref="C13" r:id="rId9"/>
    <hyperlink ref="C78" r:id="rId10"/>
    <hyperlink ref="C87" r:id="rId11"/>
    <hyperlink ref="C123" r:id="rId12"/>
    <hyperlink ref="C29" r:id="rId13"/>
    <hyperlink ref="C55" r:id="rId14"/>
    <hyperlink ref="C150" r:id="rId15"/>
    <hyperlink ref="C151" r:id="rId16"/>
    <hyperlink ref="C155" r:id="rId17" display="mailto:gmsbso@swiss-belhotel.com"/>
    <hyperlink ref="C97" r:id="rId18" display="welcome@hotelborobudur.com"/>
    <hyperlink ref="C108" r:id="rId19"/>
    <hyperlink ref="C109" r:id="rId20"/>
  </hyperlinks>
  <pageMargins left="0.7" right="0.7" top="0.75" bottom="0.75" header="0.3" footer="0.3"/>
  <pageSetup orientation="portrait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Jakarta</vt:lpstr>
      <vt:lpstr>JBB</vt:lpstr>
      <vt:lpstr>Sumatera</vt:lpstr>
      <vt:lpstr>Jateng</vt:lpstr>
      <vt:lpstr>Surabaya</vt:lpstr>
      <vt:lpstr>Kalimantan</vt:lpstr>
      <vt:lpstr>makasssar</vt:lpstr>
      <vt:lpstr>Jayapura</vt:lpstr>
      <vt:lpstr>Jateng!Print_Area</vt:lpstr>
      <vt:lpstr>Kalimantan!Print_Area</vt:lpstr>
      <vt:lpstr>Jateng!Print_Titles</vt:lpstr>
      <vt:lpstr>Kalimantan!Print_Titles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aprizal</dc:creator>
  <cp:lastModifiedBy>Yanto Karnosaputra</cp:lastModifiedBy>
  <cp:lastPrinted>2015-01-13T03:59:30Z</cp:lastPrinted>
  <dcterms:created xsi:type="dcterms:W3CDTF">2014-01-20T08:22:34Z</dcterms:created>
  <dcterms:modified xsi:type="dcterms:W3CDTF">2015-03-20T08:22:39Z</dcterms:modified>
</cp:coreProperties>
</file>