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Data_1_joint\20deg\"/>
    </mc:Choice>
  </mc:AlternateContent>
  <xr:revisionPtr revIDLastSave="0" documentId="13_ncr:1_{F633CB02-15EB-43DD-9E6A-4E608C3DD707}" xr6:coauthVersionLast="36" xr6:coauthVersionMax="36" xr10:uidLastSave="{00000000-0000-0000-0000-000000000000}"/>
  <bookViews>
    <workbookView xWindow="0" yWindow="0" windowWidth="16170" windowHeight="5955" xr2:uid="{00000000-000D-0000-FFFF-FFFF00000000}"/>
  </bookViews>
  <sheets>
    <sheet name="Test" sheetId="1" r:id="rId1"/>
    <sheet name="Longueur" sheetId="2" r:id="rId2"/>
    <sheet name="Angle" sheetId="4" r:id="rId3"/>
    <sheet name="Erreur Inliers" sheetId="5" r:id="rId4"/>
    <sheet name="Erreur All" sheetId="6" r:id="rId5"/>
    <sheet name="Temps" sheetId="7" r:id="rId6"/>
  </sheets>
  <definedNames>
    <definedName name="Data">Test!$B$1:$L$301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10" i="7" l="1"/>
  <c r="A10" i="6"/>
  <c r="A10" i="5"/>
  <c r="A10" i="4"/>
  <c r="A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V28" i="1"/>
  <c r="W28" i="1"/>
  <c r="X28" i="1"/>
  <c r="Y28" i="1"/>
  <c r="U28" i="1"/>
  <c r="V27" i="1"/>
  <c r="W27" i="1"/>
  <c r="X27" i="1"/>
  <c r="Y27" i="1"/>
  <c r="U27" i="1"/>
  <c r="A2" i="1"/>
  <c r="K4" i="1" s="1"/>
  <c r="L5" i="1"/>
  <c r="J10" i="1"/>
  <c r="L11" i="1"/>
  <c r="J18" i="1"/>
  <c r="L23" i="1"/>
  <c r="L27" i="1"/>
  <c r="J28" i="1"/>
  <c r="L35" i="1"/>
  <c r="J40" i="1"/>
  <c r="L45" i="1"/>
  <c r="J46" i="1"/>
  <c r="L53" i="1"/>
  <c r="L57" i="1"/>
  <c r="J62" i="1"/>
  <c r="L63" i="1"/>
  <c r="J70" i="1"/>
  <c r="L75" i="1"/>
  <c r="L76" i="1"/>
  <c r="L77" i="1"/>
  <c r="J80" i="1"/>
  <c r="K81" i="1"/>
  <c r="L82" i="1"/>
  <c r="K83" i="1"/>
  <c r="K85" i="1"/>
  <c r="J86" i="1"/>
  <c r="K87" i="1"/>
  <c r="J88" i="1"/>
  <c r="L88" i="1"/>
  <c r="L90" i="1"/>
  <c r="K91" i="1"/>
  <c r="J92" i="1"/>
  <c r="L93" i="1"/>
  <c r="L94" i="1"/>
  <c r="L95" i="1"/>
  <c r="L96" i="1"/>
  <c r="L97" i="1"/>
  <c r="L99" i="1"/>
  <c r="J100" i="1"/>
  <c r="K100" i="1"/>
  <c r="K102" i="1"/>
  <c r="K103" i="1"/>
  <c r="K104" i="1"/>
  <c r="K105" i="1"/>
  <c r="K106" i="1"/>
  <c r="J108" i="1"/>
  <c r="L108" i="1"/>
  <c r="K109" i="1"/>
  <c r="K111" i="1"/>
  <c r="J112" i="1"/>
  <c r="L112" i="1"/>
  <c r="J114" i="1"/>
  <c r="L114" i="1"/>
  <c r="L116" i="1"/>
  <c r="K117" i="1"/>
  <c r="L117" i="1"/>
  <c r="L119" i="1"/>
  <c r="L120" i="1"/>
  <c r="L121" i="1"/>
  <c r="K122" i="1"/>
  <c r="L123" i="1"/>
  <c r="L125" i="1"/>
  <c r="J126" i="1"/>
  <c r="K126" i="1"/>
  <c r="K128" i="1"/>
  <c r="K129" i="1"/>
  <c r="K130" i="1"/>
  <c r="K131" i="1"/>
  <c r="J132" i="1"/>
  <c r="J134" i="1"/>
  <c r="K134" i="1"/>
  <c r="K135" i="1"/>
  <c r="L136" i="1"/>
  <c r="J138" i="1"/>
  <c r="L138" i="1"/>
  <c r="J140" i="1"/>
  <c r="L140" i="1"/>
  <c r="L142" i="1"/>
  <c r="K143" i="1"/>
  <c r="L143" i="1"/>
  <c r="L145" i="1"/>
  <c r="K146" i="1"/>
  <c r="L147" i="1"/>
  <c r="K148" i="1"/>
  <c r="L149" i="1"/>
  <c r="K151" i="1"/>
  <c r="J152" i="1"/>
  <c r="K152" i="1"/>
  <c r="K154" i="1"/>
  <c r="K155" i="1"/>
  <c r="J156" i="1"/>
  <c r="K157" i="1"/>
  <c r="J158" i="1"/>
  <c r="J160" i="1"/>
  <c r="K160" i="1"/>
  <c r="L160" i="1"/>
  <c r="L162" i="1"/>
  <c r="J164" i="1"/>
  <c r="L164" i="1"/>
  <c r="L165" i="1"/>
  <c r="L166" i="1"/>
  <c r="L168" i="1"/>
  <c r="K169" i="1"/>
  <c r="L169" i="1"/>
  <c r="L171" i="1"/>
  <c r="K172" i="1"/>
  <c r="L173" i="1"/>
  <c r="K174" i="1"/>
  <c r="K175" i="1"/>
  <c r="K177" i="1"/>
  <c r="L177" i="1"/>
  <c r="K178" i="1"/>
  <c r="J180" i="1"/>
  <c r="K181" i="1"/>
  <c r="J3" i="1"/>
  <c r="K3" i="1"/>
  <c r="K2" i="1"/>
  <c r="J2" i="1"/>
  <c r="H10" i="6"/>
  <c r="H8" i="5"/>
  <c r="F10" i="2"/>
  <c r="G9" i="6"/>
  <c r="E10" i="7"/>
  <c r="B10" i="6"/>
  <c r="C9" i="4"/>
  <c r="B8" i="2"/>
  <c r="C9" i="5"/>
  <c r="E8" i="7"/>
  <c r="J10" i="5"/>
  <c r="H8" i="4"/>
  <c r="I9" i="2"/>
  <c r="I9" i="7"/>
  <c r="C10" i="6"/>
  <c r="F8" i="4"/>
  <c r="H8" i="7"/>
  <c r="D8" i="2"/>
  <c r="J9" i="6"/>
  <c r="F10" i="5"/>
  <c r="E8" i="4"/>
  <c r="I10" i="2"/>
  <c r="G8" i="7"/>
  <c r="G9" i="2"/>
  <c r="G9" i="5"/>
  <c r="E10" i="2"/>
  <c r="I8" i="2"/>
  <c r="I9" i="5"/>
  <c r="D8" i="6"/>
  <c r="F9" i="7"/>
  <c r="F8" i="7"/>
  <c r="H9" i="2"/>
  <c r="B10" i="5"/>
  <c r="C9" i="2"/>
  <c r="H10" i="2"/>
  <c r="D10" i="5"/>
  <c r="I8" i="7"/>
  <c r="H8" i="2"/>
  <c r="B9" i="7"/>
  <c r="I9" i="6"/>
  <c r="D9" i="7"/>
  <c r="C10" i="4"/>
  <c r="C8" i="6"/>
  <c r="E10" i="4"/>
  <c r="D9" i="5"/>
  <c r="G10" i="7"/>
  <c r="E9" i="6"/>
  <c r="I9" i="4"/>
  <c r="E9" i="2"/>
  <c r="D8" i="5"/>
  <c r="G9" i="7"/>
  <c r="E10" i="5"/>
  <c r="I10" i="4"/>
  <c r="D10" i="2"/>
  <c r="J9" i="5"/>
  <c r="G8" i="6"/>
  <c r="E8" i="5"/>
  <c r="D9" i="4"/>
  <c r="F8" i="6"/>
  <c r="D10" i="7"/>
  <c r="I8" i="6"/>
  <c r="B9" i="4"/>
  <c r="I10" i="7"/>
  <c r="F9" i="2"/>
  <c r="H9" i="6"/>
  <c r="H9" i="5"/>
  <c r="G10" i="4"/>
  <c r="B9" i="2"/>
  <c r="F8" i="5"/>
  <c r="G8" i="4"/>
  <c r="D8" i="4"/>
  <c r="I10" i="6"/>
  <c r="E9" i="5"/>
  <c r="H10" i="4"/>
  <c r="B8" i="7"/>
  <c r="F10" i="4"/>
  <c r="J8" i="4"/>
  <c r="C10" i="2"/>
  <c r="J9" i="4"/>
  <c r="H8" i="6"/>
  <c r="G9" i="4"/>
  <c r="C8" i="4"/>
  <c r="E10" i="6"/>
  <c r="B10" i="2"/>
  <c r="F9" i="4"/>
  <c r="C9" i="7"/>
  <c r="B8" i="5"/>
  <c r="E9" i="7"/>
  <c r="J10" i="2"/>
  <c r="J8" i="5"/>
  <c r="H9" i="7"/>
  <c r="J8" i="2"/>
  <c r="D9" i="6"/>
  <c r="C8" i="5"/>
  <c r="E9" i="4"/>
  <c r="D10" i="6"/>
  <c r="J8" i="7"/>
  <c r="B9" i="6"/>
  <c r="G8" i="5"/>
  <c r="E8" i="2"/>
  <c r="H10" i="7"/>
  <c r="J10" i="7"/>
  <c r="F9" i="6"/>
  <c r="I8" i="4"/>
  <c r="G10" i="2"/>
  <c r="B10" i="7"/>
  <c r="B8" i="6"/>
  <c r="F9" i="5"/>
  <c r="F8" i="2"/>
  <c r="B10" i="4"/>
  <c r="C10" i="7"/>
  <c r="J8" i="6"/>
  <c r="J10" i="4"/>
  <c r="G8" i="2"/>
  <c r="D10" i="4"/>
  <c r="C8" i="7"/>
  <c r="J9" i="2"/>
  <c r="G10" i="5"/>
  <c r="D8" i="7"/>
  <c r="G10" i="6"/>
  <c r="C10" i="5"/>
  <c r="B9" i="5"/>
  <c r="E8" i="6"/>
  <c r="D9" i="2"/>
  <c r="H9" i="4"/>
  <c r="F10" i="6"/>
  <c r="I10" i="5"/>
  <c r="I8" i="5"/>
  <c r="H10" i="5"/>
  <c r="F10" i="7"/>
  <c r="C8" i="2"/>
  <c r="C9" i="6"/>
  <c r="J9" i="7"/>
  <c r="B8" i="4"/>
  <c r="J10" i="6"/>
  <c r="L180" i="1" l="1"/>
  <c r="K176" i="1"/>
  <c r="J172" i="1"/>
  <c r="L167" i="1"/>
  <c r="K163" i="1"/>
  <c r="K159" i="1"/>
  <c r="L154" i="1"/>
  <c r="K150" i="1"/>
  <c r="J146" i="1"/>
  <c r="L141" i="1"/>
  <c r="L137" i="1"/>
  <c r="K133" i="1"/>
  <c r="L128" i="1"/>
  <c r="K124" i="1"/>
  <c r="J120" i="1"/>
  <c r="J116" i="1"/>
  <c r="L111" i="1"/>
  <c r="K107" i="1"/>
  <c r="L102" i="1"/>
  <c r="K98" i="1"/>
  <c r="K94" i="1"/>
  <c r="J90" i="1"/>
  <c r="L85" i="1"/>
  <c r="K80" i="1"/>
  <c r="L71" i="1"/>
  <c r="J54" i="1"/>
  <c r="J38" i="1"/>
  <c r="J20" i="1"/>
  <c r="J4" i="1"/>
  <c r="J12" i="1"/>
  <c r="L21" i="1"/>
  <c r="J30" i="1"/>
  <c r="L39" i="1"/>
  <c r="L47" i="1"/>
  <c r="J56" i="1"/>
  <c r="J64" i="1"/>
  <c r="J74" i="1"/>
  <c r="J78" i="1"/>
  <c r="L80" i="1"/>
  <c r="L83" i="1"/>
  <c r="K86" i="1"/>
  <c r="L89" i="1"/>
  <c r="K92" i="1"/>
  <c r="K95" i="1"/>
  <c r="J98" i="1"/>
  <c r="L100" i="1"/>
  <c r="J104" i="1"/>
  <c r="L106" i="1"/>
  <c r="L109" i="1"/>
  <c r="K112" i="1"/>
  <c r="K115" i="1"/>
  <c r="K118" i="1"/>
  <c r="K121" i="1"/>
  <c r="J124" i="1"/>
  <c r="L126" i="1"/>
  <c r="L129" i="1"/>
  <c r="L132" i="1"/>
  <c r="L135" i="1"/>
  <c r="K138" i="1"/>
  <c r="K141" i="1"/>
  <c r="J144" i="1"/>
  <c r="K147" i="1"/>
  <c r="J150" i="1"/>
  <c r="L152" i="1"/>
  <c r="L155" i="1"/>
  <c r="K158" i="1"/>
  <c r="L161" i="1"/>
  <c r="K164" i="1"/>
  <c r="K167" i="1"/>
  <c r="J170" i="1"/>
  <c r="L172" i="1"/>
  <c r="J176" i="1"/>
  <c r="L178" i="1"/>
  <c r="L181" i="1"/>
  <c r="J6" i="1"/>
  <c r="J16" i="1"/>
  <c r="J24" i="1"/>
  <c r="L33" i="1"/>
  <c r="L41" i="1"/>
  <c r="J50" i="1"/>
  <c r="L59" i="1"/>
  <c r="J68" i="1"/>
  <c r="J76" i="1"/>
  <c r="L78" i="1"/>
  <c r="L81" i="1"/>
  <c r="L84" i="1"/>
  <c r="L87" i="1"/>
  <c r="K90" i="1"/>
  <c r="K93" i="1"/>
  <c r="J96" i="1"/>
  <c r="K99" i="1"/>
  <c r="J102" i="1"/>
  <c r="L104" i="1"/>
  <c r="L107" i="1"/>
  <c r="K110" i="1"/>
  <c r="L113" i="1"/>
  <c r="K116" i="1"/>
  <c r="K119" i="1"/>
  <c r="J122" i="1"/>
  <c r="L124" i="1"/>
  <c r="J128" i="1"/>
  <c r="L130" i="1"/>
  <c r="L133" i="1"/>
  <c r="K136" i="1"/>
  <c r="K139" i="1"/>
  <c r="K142" i="1"/>
  <c r="K145" i="1"/>
  <c r="J148" i="1"/>
  <c r="L150" i="1"/>
  <c r="L153" i="1"/>
  <c r="L156" i="1"/>
  <c r="L159" i="1"/>
  <c r="K162" i="1"/>
  <c r="K165" i="1"/>
  <c r="J168" i="1"/>
  <c r="K171" i="1"/>
  <c r="J174" i="1"/>
  <c r="L176" i="1"/>
  <c r="L179" i="1"/>
  <c r="L9" i="1"/>
  <c r="L17" i="1"/>
  <c r="J26" i="1"/>
  <c r="J34" i="1"/>
  <c r="J42" i="1"/>
  <c r="J52" i="1"/>
  <c r="J60" i="1"/>
  <c r="L69" i="1"/>
  <c r="K76" i="1"/>
  <c r="K79" i="1"/>
  <c r="K82" i="1"/>
  <c r="L3" i="1"/>
  <c r="K179" i="1"/>
  <c r="L174" i="1"/>
  <c r="K170" i="1"/>
  <c r="K166" i="1"/>
  <c r="J162" i="1"/>
  <c r="L157" i="1"/>
  <c r="K153" i="1"/>
  <c r="L148" i="1"/>
  <c r="L144" i="1"/>
  <c r="K140" i="1"/>
  <c r="J136" i="1"/>
  <c r="L131" i="1"/>
  <c r="K127" i="1"/>
  <c r="K123" i="1"/>
  <c r="L118" i="1"/>
  <c r="K114" i="1"/>
  <c r="J110" i="1"/>
  <c r="L105" i="1"/>
  <c r="L101" i="1"/>
  <c r="K97" i="1"/>
  <c r="L92" i="1"/>
  <c r="K88" i="1"/>
  <c r="J84" i="1"/>
  <c r="K78" i="1"/>
  <c r="J66" i="1"/>
  <c r="J48" i="1"/>
  <c r="J32" i="1"/>
  <c r="J14" i="1"/>
  <c r="L7" i="1"/>
  <c r="L13" i="1"/>
  <c r="L19" i="1"/>
  <c r="L25" i="1"/>
  <c r="L31" i="1"/>
  <c r="L37" i="1"/>
  <c r="L43" i="1"/>
  <c r="L49" i="1"/>
  <c r="L55" i="1"/>
  <c r="L61" i="1"/>
  <c r="L67" i="1"/>
  <c r="L73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L2" i="1"/>
  <c r="K180" i="1"/>
  <c r="J178" i="1"/>
  <c r="L175" i="1"/>
  <c r="K173" i="1"/>
  <c r="L170" i="1"/>
  <c r="K168" i="1"/>
  <c r="J166" i="1"/>
  <c r="L163" i="1"/>
  <c r="K161" i="1"/>
  <c r="L158" i="1"/>
  <c r="K156" i="1"/>
  <c r="J154" i="1"/>
  <c r="L151" i="1"/>
  <c r="K149" i="1"/>
  <c r="L146" i="1"/>
  <c r="K144" i="1"/>
  <c r="J142" i="1"/>
  <c r="L139" i="1"/>
  <c r="K137" i="1"/>
  <c r="L134" i="1"/>
  <c r="K132" i="1"/>
  <c r="J130" i="1"/>
  <c r="L127" i="1"/>
  <c r="K125" i="1"/>
  <c r="L122" i="1"/>
  <c r="K120" i="1"/>
  <c r="J118" i="1"/>
  <c r="L115" i="1"/>
  <c r="K113" i="1"/>
  <c r="L110" i="1"/>
  <c r="K108" i="1"/>
  <c r="J106" i="1"/>
  <c r="L103" i="1"/>
  <c r="K101" i="1"/>
  <c r="L98" i="1"/>
  <c r="K96" i="1"/>
  <c r="J94" i="1"/>
  <c r="L91" i="1"/>
  <c r="K89" i="1"/>
  <c r="L86" i="1"/>
  <c r="K84" i="1"/>
  <c r="J82" i="1"/>
  <c r="L79" i="1"/>
  <c r="K77" i="1"/>
  <c r="J72" i="1"/>
  <c r="L65" i="1"/>
  <c r="J58" i="1"/>
  <c r="L51" i="1"/>
  <c r="J44" i="1"/>
  <c r="J36" i="1"/>
  <c r="L29" i="1"/>
  <c r="J22" i="1"/>
  <c r="L15" i="1"/>
  <c r="J8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</calcChain>
</file>

<file path=xl/sharedStrings.xml><?xml version="1.0" encoding="utf-8"?>
<sst xmlns="http://schemas.openxmlformats.org/spreadsheetml/2006/main" count="406" uniqueCount="57">
  <si>
    <t>image</t>
  </si>
  <si>
    <t>angle (deg)</t>
  </si>
  <si>
    <t>longueur</t>
  </si>
  <si>
    <t>Err (inliers)</t>
  </si>
  <si>
    <t>Err (all)</t>
  </si>
  <si>
    <t>temps</t>
  </si>
  <si>
    <t>pc00</t>
  </si>
  <si>
    <t>longueur cm</t>
  </si>
  <si>
    <t>Err(I) cm</t>
  </si>
  <si>
    <t>Err(A) cm</t>
  </si>
  <si>
    <t>Image</t>
  </si>
  <si>
    <t>Somme de angle (deg)</t>
  </si>
  <si>
    <t>Étiquettes de colonnes</t>
  </si>
  <si>
    <t>Étiquettes de lignes</t>
  </si>
  <si>
    <t>Somme de longueur cm</t>
  </si>
  <si>
    <t>Somme de Err(I) cm</t>
  </si>
  <si>
    <t>Somme de Err(A) cm</t>
  </si>
  <si>
    <t>Somme de temps</t>
  </si>
  <si>
    <t>Test</t>
  </si>
  <si>
    <t>moyenne</t>
  </si>
  <si>
    <t>ecart type</t>
  </si>
  <si>
    <t>Test mod</t>
  </si>
  <si>
    <t>Moyenne de longueur cm</t>
  </si>
  <si>
    <t>Total Moyenne de longueur cm</t>
  </si>
  <si>
    <t>Total Écartype de longueur cm</t>
  </si>
  <si>
    <t>Écartype de longueur cm</t>
  </si>
  <si>
    <t>Total Moyenne de angle (deg)</t>
  </si>
  <si>
    <t>Moyenne de angle (deg)</t>
  </si>
  <si>
    <t>Total Écartype de angle (deg)2</t>
  </si>
  <si>
    <t>Écartype de angle (deg)2</t>
  </si>
  <si>
    <t>Angle (deg)</t>
  </si>
  <si>
    <t>Longueur (cm)</t>
  </si>
  <si>
    <t>Erreur inliers (cm)</t>
  </si>
  <si>
    <t>Moyenne de temps</t>
  </si>
  <si>
    <t>Total Moyenne de temps</t>
  </si>
  <si>
    <t>Total Écartype de temps</t>
  </si>
  <si>
    <t>Écartype de temps</t>
  </si>
  <si>
    <t>Erreur all (cm)</t>
  </si>
  <si>
    <t>Temps de calcul (s)</t>
  </si>
  <si>
    <t>Moyenne de Err(I) cm</t>
  </si>
  <si>
    <t>Total Moyenne de Err(I) cm</t>
  </si>
  <si>
    <t>Total Écartype de Err(I) cm</t>
  </si>
  <si>
    <t>Écartype de Err(I) cm</t>
  </si>
  <si>
    <t>Moyenne de Err(A) cm</t>
  </si>
  <si>
    <t>Total Moyenne de Err(A) cm</t>
  </si>
  <si>
    <t>Total Écartype de Err(A) cm</t>
  </si>
  <si>
    <t>Écartype de Err(A) cm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</si>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</sst>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Test!$E$2:$E$301</c:f>
              <c:numCache>
                <c:formatCode>General</c:formatCode>
                <c:ptCount val="300"/>
                <c:pt idx="0">
                  <c:v>32.531331115364999</c:v>
                </c:pt>
                <c:pt idx="1">
                  <c:v>32.0708319525476</c:v>
                </c:pt>
                <c:pt idx="2">
                  <c:v>19.595656590768701</c:v>
                </c:pt>
                <c:pt idx="3">
                  <c:v>41.997985374071</c:v>
                </c:pt>
                <c:pt idx="4">
                  <c:v>28.272407685575601</c:v>
                </c:pt>
                <c:pt idx="5">
                  <c:v>20.397063333743802</c:v>
                </c:pt>
                <c:pt idx="6">
                  <c:v>20.218371080771501</c:v>
                </c:pt>
                <c:pt idx="7">
                  <c:v>28.9627988756083</c:v>
                </c:pt>
                <c:pt idx="8">
                  <c:v>35.499810917751297</c:v>
                </c:pt>
                <c:pt idx="9">
                  <c:v>38.045786931872698</c:v>
                </c:pt>
                <c:pt idx="10">
                  <c:v>32.5021440888898</c:v>
                </c:pt>
                <c:pt idx="11">
                  <c:v>31.006790394342399</c:v>
                </c:pt>
                <c:pt idx="12">
                  <c:v>13.6936340067756</c:v>
                </c:pt>
                <c:pt idx="13">
                  <c:v>25.588742906933302</c:v>
                </c:pt>
                <c:pt idx="14">
                  <c:v>27.263966894076098</c:v>
                </c:pt>
                <c:pt idx="15">
                  <c:v>28.9837004706649</c:v>
                </c:pt>
                <c:pt idx="16">
                  <c:v>25.428668364357801</c:v>
                </c:pt>
                <c:pt idx="17">
                  <c:v>22.463188874984802</c:v>
                </c:pt>
                <c:pt idx="18">
                  <c:v>40.339828229237497</c:v>
                </c:pt>
                <c:pt idx="19">
                  <c:v>19.1392491893121</c:v>
                </c:pt>
                <c:pt idx="20">
                  <c:v>27.7010350642113</c:v>
                </c:pt>
                <c:pt idx="21">
                  <c:v>38.417373345492599</c:v>
                </c:pt>
                <c:pt idx="22">
                  <c:v>42.307450233788899</c:v>
                </c:pt>
                <c:pt idx="23">
                  <c:v>27.655564928191701</c:v>
                </c:pt>
                <c:pt idx="24">
                  <c:v>30.525859549477001</c:v>
                </c:pt>
                <c:pt idx="25">
                  <c:v>18.865389238233799</c:v>
                </c:pt>
                <c:pt idx="26">
                  <c:v>21.0656661620901</c:v>
                </c:pt>
                <c:pt idx="27">
                  <c:v>32.493572477559098</c:v>
                </c:pt>
                <c:pt idx="28">
                  <c:v>2.34572611738828</c:v>
                </c:pt>
                <c:pt idx="29">
                  <c:v>40.798507126437698</c:v>
                </c:pt>
                <c:pt idx="30">
                  <c:v>22.9349478352757</c:v>
                </c:pt>
                <c:pt idx="31">
                  <c:v>66.203265676486396</c:v>
                </c:pt>
                <c:pt idx="32">
                  <c:v>37.089203374660698</c:v>
                </c:pt>
                <c:pt idx="33">
                  <c:v>28.342111102386799</c:v>
                </c:pt>
                <c:pt idx="34">
                  <c:v>27.0982379850077</c:v>
                </c:pt>
                <c:pt idx="35">
                  <c:v>23.489071494225701</c:v>
                </c:pt>
                <c:pt idx="36">
                  <c:v>30.2215087394538</c:v>
                </c:pt>
                <c:pt idx="37">
                  <c:v>35.880788520034898</c:v>
                </c:pt>
                <c:pt idx="38">
                  <c:v>29.715853828758402</c:v>
                </c:pt>
                <c:pt idx="39">
                  <c:v>4.5105513746916497</c:v>
                </c:pt>
                <c:pt idx="40">
                  <c:v>15.420723387966</c:v>
                </c:pt>
                <c:pt idx="41">
                  <c:v>44.893647875286199</c:v>
                </c:pt>
                <c:pt idx="42">
                  <c:v>6.3633417756463801</c:v>
                </c:pt>
                <c:pt idx="43">
                  <c:v>40.029930997139502</c:v>
                </c:pt>
                <c:pt idx="44">
                  <c:v>33.405006733464198</c:v>
                </c:pt>
                <c:pt idx="45">
                  <c:v>23.7305777108702</c:v>
                </c:pt>
                <c:pt idx="46">
                  <c:v>30.533681057344999</c:v>
                </c:pt>
                <c:pt idx="47">
                  <c:v>48.7946126898877</c:v>
                </c:pt>
                <c:pt idx="48">
                  <c:v>7.5803237190399004</c:v>
                </c:pt>
                <c:pt idx="49">
                  <c:v>18.039090884492499</c:v>
                </c:pt>
                <c:pt idx="50">
                  <c:v>26.791393578044499</c:v>
                </c:pt>
                <c:pt idx="51">
                  <c:v>38.405742035634198</c:v>
                </c:pt>
                <c:pt idx="52">
                  <c:v>23.1005509277832</c:v>
                </c:pt>
                <c:pt idx="53">
                  <c:v>33.3728641903366</c:v>
                </c:pt>
                <c:pt idx="54">
                  <c:v>30.970336790259498</c:v>
                </c:pt>
                <c:pt idx="55">
                  <c:v>29.501183252095299</c:v>
                </c:pt>
                <c:pt idx="56">
                  <c:v>33.037570573868003</c:v>
                </c:pt>
                <c:pt idx="57">
                  <c:v>36.8957242513628</c:v>
                </c:pt>
                <c:pt idx="58">
                  <c:v>23.939930472458101</c:v>
                </c:pt>
                <c:pt idx="59">
                  <c:v>32.050374805730101</c:v>
                </c:pt>
                <c:pt idx="60">
                  <c:v>26.332036953034599</c:v>
                </c:pt>
                <c:pt idx="61">
                  <c:v>0.92634650748833103</c:v>
                </c:pt>
                <c:pt idx="62">
                  <c:v>32.840374337270198</c:v>
                </c:pt>
                <c:pt idx="63">
                  <c:v>15.1794545053008</c:v>
                </c:pt>
                <c:pt idx="64">
                  <c:v>9.4023328371127004</c:v>
                </c:pt>
                <c:pt idx="65">
                  <c:v>13.1869963126634</c:v>
                </c:pt>
                <c:pt idx="66">
                  <c:v>28.923779752799899</c:v>
                </c:pt>
                <c:pt idx="67">
                  <c:v>32.120388256331601</c:v>
                </c:pt>
                <c:pt idx="68">
                  <c:v>32.058747031189</c:v>
                </c:pt>
                <c:pt idx="69">
                  <c:v>19.035509407395502</c:v>
                </c:pt>
                <c:pt idx="70">
                  <c:v>32.348636943315199</c:v>
                </c:pt>
                <c:pt idx="71">
                  <c:v>24.286147666264199</c:v>
                </c:pt>
                <c:pt idx="72">
                  <c:v>18.323971963023101</c:v>
                </c:pt>
                <c:pt idx="73">
                  <c:v>14.5135888508433</c:v>
                </c:pt>
                <c:pt idx="74">
                  <c:v>20.6545260114688</c:v>
                </c:pt>
                <c:pt idx="75">
                  <c:v>28.961131758587399</c:v>
                </c:pt>
                <c:pt idx="76">
                  <c:v>19.646409737532402</c:v>
                </c:pt>
                <c:pt idx="77">
                  <c:v>33.479037115538603</c:v>
                </c:pt>
                <c:pt idx="78">
                  <c:v>9.7933955044032004</c:v>
                </c:pt>
                <c:pt idx="79">
                  <c:v>21.648469803147201</c:v>
                </c:pt>
                <c:pt idx="80">
                  <c:v>42.021765204763803</c:v>
                </c:pt>
                <c:pt idx="81">
                  <c:v>40.229877696929101</c:v>
                </c:pt>
                <c:pt idx="82">
                  <c:v>29.990640738269601</c:v>
                </c:pt>
                <c:pt idx="83">
                  <c:v>21.456167596516099</c:v>
                </c:pt>
                <c:pt idx="84">
                  <c:v>12.799045164237</c:v>
                </c:pt>
                <c:pt idx="85">
                  <c:v>29.259349306243699</c:v>
                </c:pt>
                <c:pt idx="86">
                  <c:v>21.642291834805999</c:v>
                </c:pt>
                <c:pt idx="87">
                  <c:v>29.065445131941299</c:v>
                </c:pt>
                <c:pt idx="88">
                  <c:v>32.143026126756297</c:v>
                </c:pt>
                <c:pt idx="89">
                  <c:v>33.754286722363297</c:v>
                </c:pt>
                <c:pt idx="90">
                  <c:v>39.689184454050199</c:v>
                </c:pt>
                <c:pt idx="91">
                  <c:v>39.560145062487003</c:v>
                </c:pt>
                <c:pt idx="92">
                  <c:v>20.273877256396201</c:v>
                </c:pt>
                <c:pt idx="93">
                  <c:v>13.772071195995199</c:v>
                </c:pt>
                <c:pt idx="94">
                  <c:v>26.133854200035699</c:v>
                </c:pt>
                <c:pt idx="95">
                  <c:v>13.605221085874</c:v>
                </c:pt>
                <c:pt idx="96">
                  <c:v>27.497132398496699</c:v>
                </c:pt>
                <c:pt idx="97">
                  <c:v>27.223740054744901</c:v>
                </c:pt>
                <c:pt idx="98">
                  <c:v>33.560219366676598</c:v>
                </c:pt>
                <c:pt idx="99">
                  <c:v>29.782577255156699</c:v>
                </c:pt>
                <c:pt idx="100">
                  <c:v>44.505142690657699</c:v>
                </c:pt>
                <c:pt idx="101">
                  <c:v>29.590819361478299</c:v>
                </c:pt>
                <c:pt idx="102">
                  <c:v>36.777003734548998</c:v>
                </c:pt>
                <c:pt idx="103">
                  <c:v>37.625233631388198</c:v>
                </c:pt>
                <c:pt idx="104">
                  <c:v>17.200116361486899</c:v>
                </c:pt>
                <c:pt idx="105">
                  <c:v>30.064096395572001</c:v>
                </c:pt>
                <c:pt idx="106">
                  <c:v>27.877298905290701</c:v>
                </c:pt>
                <c:pt idx="107">
                  <c:v>28.480670253852601</c:v>
                </c:pt>
                <c:pt idx="108">
                  <c:v>31.671758630414299</c:v>
                </c:pt>
                <c:pt idx="109">
                  <c:v>29.119276828322398</c:v>
                </c:pt>
                <c:pt idx="110">
                  <c:v>30.658198968157301</c:v>
                </c:pt>
                <c:pt idx="111">
                  <c:v>29.2716456948908</c:v>
                </c:pt>
                <c:pt idx="112">
                  <c:v>41.024238528942497</c:v>
                </c:pt>
                <c:pt idx="113">
                  <c:v>43.362522490459099</c:v>
                </c:pt>
                <c:pt idx="114">
                  <c:v>30.831696314381801</c:v>
                </c:pt>
                <c:pt idx="115">
                  <c:v>26.403220034723301</c:v>
                </c:pt>
                <c:pt idx="116">
                  <c:v>44.421903577332699</c:v>
                </c:pt>
                <c:pt idx="117">
                  <c:v>27.495872947168099</c:v>
                </c:pt>
                <c:pt idx="118">
                  <c:v>32.526177255925298</c:v>
                </c:pt>
                <c:pt idx="119">
                  <c:v>7.3969888881216699</c:v>
                </c:pt>
                <c:pt idx="120">
                  <c:v>57.574686850834503</c:v>
                </c:pt>
                <c:pt idx="121">
                  <c:v>45.899996982291199</c:v>
                </c:pt>
                <c:pt idx="122">
                  <c:v>76.181326292799497</c:v>
                </c:pt>
                <c:pt idx="123">
                  <c:v>75.819172835678501</c:v>
                </c:pt>
                <c:pt idx="124">
                  <c:v>28.105049924941401</c:v>
                </c:pt>
                <c:pt idx="125">
                  <c:v>8.2194596106259308</c:v>
                </c:pt>
                <c:pt idx="126">
                  <c:v>29.7154079620305</c:v>
                </c:pt>
                <c:pt idx="127">
                  <c:v>66.429105352293305</c:v>
                </c:pt>
                <c:pt idx="128">
                  <c:v>75.218968693059693</c:v>
                </c:pt>
                <c:pt idx="129">
                  <c:v>32.463433771416597</c:v>
                </c:pt>
                <c:pt idx="130">
                  <c:v>42.6660683532874</c:v>
                </c:pt>
                <c:pt idx="131">
                  <c:v>56.824005796708903</c:v>
                </c:pt>
                <c:pt idx="132">
                  <c:v>76.029757703460803</c:v>
                </c:pt>
                <c:pt idx="133">
                  <c:v>78.803156765740795</c:v>
                </c:pt>
                <c:pt idx="134">
                  <c:v>39.737402731394099</c:v>
                </c:pt>
                <c:pt idx="135">
                  <c:v>78.498285826567496</c:v>
                </c:pt>
                <c:pt idx="136">
                  <c:v>58.203301656670902</c:v>
                </c:pt>
                <c:pt idx="137">
                  <c:v>60.9515219051438</c:v>
                </c:pt>
                <c:pt idx="138">
                  <c:v>70.816529905365599</c:v>
                </c:pt>
                <c:pt idx="139">
                  <c:v>34.678249873489797</c:v>
                </c:pt>
                <c:pt idx="140">
                  <c:v>87.334034935034396</c:v>
                </c:pt>
                <c:pt idx="141">
                  <c:v>39.678988675671903</c:v>
                </c:pt>
                <c:pt idx="142">
                  <c:v>38.250504335017503</c:v>
                </c:pt>
                <c:pt idx="143">
                  <c:v>49.713435330312997</c:v>
                </c:pt>
                <c:pt idx="144">
                  <c:v>60.217239111079998</c:v>
                </c:pt>
                <c:pt idx="145">
                  <c:v>87.015996797290299</c:v>
                </c:pt>
                <c:pt idx="146">
                  <c:v>11.097779077993099</c:v>
                </c:pt>
                <c:pt idx="147">
                  <c:v>50.493404518533197</c:v>
                </c:pt>
                <c:pt idx="148">
                  <c:v>60.238182439879303</c:v>
                </c:pt>
                <c:pt idx="149">
                  <c:v>70.560966275197202</c:v>
                </c:pt>
                <c:pt idx="150">
                  <c:v>63.674826520482398</c:v>
                </c:pt>
                <c:pt idx="151">
                  <c:v>82.812666797287406</c:v>
                </c:pt>
                <c:pt idx="152">
                  <c:v>71.956165387936807</c:v>
                </c:pt>
                <c:pt idx="153">
                  <c:v>86.546971686594702</c:v>
                </c:pt>
                <c:pt idx="154">
                  <c:v>39.815582110521802</c:v>
                </c:pt>
                <c:pt idx="155">
                  <c:v>46.253698250620999</c:v>
                </c:pt>
                <c:pt idx="156">
                  <c:v>43.244335534847501</c:v>
                </c:pt>
                <c:pt idx="157">
                  <c:v>39.911141090406304</c:v>
                </c:pt>
                <c:pt idx="158">
                  <c:v>88.371420457866805</c:v>
                </c:pt>
                <c:pt idx="159">
                  <c:v>43.426894267662</c:v>
                </c:pt>
                <c:pt idx="160">
                  <c:v>27.941432324822799</c:v>
                </c:pt>
                <c:pt idx="161">
                  <c:v>34.919083637019298</c:v>
                </c:pt>
                <c:pt idx="162">
                  <c:v>35.284072141231903</c:v>
                </c:pt>
                <c:pt idx="163">
                  <c:v>16.470793382384599</c:v>
                </c:pt>
                <c:pt idx="164">
                  <c:v>28.3790953004256</c:v>
                </c:pt>
                <c:pt idx="165">
                  <c:v>38.002289993745599</c:v>
                </c:pt>
                <c:pt idx="166">
                  <c:v>22.4673279193714</c:v>
                </c:pt>
                <c:pt idx="167">
                  <c:v>33.296952006356904</c:v>
                </c:pt>
                <c:pt idx="168">
                  <c:v>19.6195449072613</c:v>
                </c:pt>
                <c:pt idx="169">
                  <c:v>22.305562485136399</c:v>
                </c:pt>
                <c:pt idx="170">
                  <c:v>5.2178942682251801</c:v>
                </c:pt>
                <c:pt idx="171">
                  <c:v>23.300325790173201</c:v>
                </c:pt>
                <c:pt idx="172">
                  <c:v>31.7516469033433</c:v>
                </c:pt>
                <c:pt idx="173">
                  <c:v>7.7635347941872297</c:v>
                </c:pt>
                <c:pt idx="174">
                  <c:v>33.766248273127303</c:v>
                </c:pt>
                <c:pt idx="175">
                  <c:v>15.1373589565417</c:v>
                </c:pt>
                <c:pt idx="176">
                  <c:v>27.1272076852309</c:v>
                </c:pt>
                <c:pt idx="177">
                  <c:v>22.873613610026101</c:v>
                </c:pt>
                <c:pt idx="178">
                  <c:v>29.457182530270501</c:v>
                </c:pt>
                <c:pt idx="179">
                  <c:v>26.947485095323799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9FB-ACAB-609B021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1680"/>
        <c:axId val="1259165952"/>
      </c:scatterChart>
      <c:valAx>
        <c:axId val="12588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165952"/>
        <c:crosses val="autoZero"/>
        <c:crossBetween val="midCat"/>
      </c:valAx>
      <c:valAx>
        <c:axId val="1259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All'!$A$9</c:f>
              <c:strCache>
                <c:ptCount val="1"/>
                <c:pt idx="0">
                  <c:v>Erreur all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All'!$B$10:$P$10</c:f>
                <c:numCache>
                  <c:formatCode>General</c:formatCode>
                  <c:ptCount val="15"/>
                  <c:pt idx="0">
                    <c:v>0.59850610983041042</c:v>
                  </c:pt>
                  <c:pt idx="1">
                    <c:v>1.0231731253505612</c:v>
                  </c:pt>
                  <c:pt idx="2">
                    <c:v>0.94682131978152262</c:v>
                  </c:pt>
                  <c:pt idx="3">
                    <c:v>4.0468657551258156</c:v>
                  </c:pt>
                  <c:pt idx="4">
                    <c:v>2.1070661232815158</c:v>
                  </c:pt>
                  <c:pt idx="5">
                    <c:v>3.3839482723539658</c:v>
                  </c:pt>
                  <c:pt idx="6">
                    <c:v>1.1008711807011682</c:v>
                  </c:pt>
                  <c:pt idx="7">
                    <c:v>0.3744911382562629</c:v>
                  </c:pt>
                  <c:pt idx="8">
                    <c:v>0.57545154256207121</c:v>
                  </c:pt>
                </c:numCache>
              </c:numRef>
            </c:plus>
            <c:minus>
              <c:numRef>
                <c:f>'Erreur All'!$B$10:$P$10</c:f>
                <c:numCache>
                  <c:formatCode>General</c:formatCode>
                  <c:ptCount val="15"/>
                  <c:pt idx="0">
                    <c:v>0.59850610983041042</c:v>
                  </c:pt>
                  <c:pt idx="1">
                    <c:v>1.0231731253505612</c:v>
                  </c:pt>
                  <c:pt idx="2">
                    <c:v>0.94682131978152262</c:v>
                  </c:pt>
                  <c:pt idx="3">
                    <c:v>4.0468657551258156</c:v>
                  </c:pt>
                  <c:pt idx="4">
                    <c:v>2.1070661232815158</c:v>
                  </c:pt>
                  <c:pt idx="5">
                    <c:v>3.3839482723539658</c:v>
                  </c:pt>
                  <c:pt idx="6">
                    <c:v>1.1008711807011682</c:v>
                  </c:pt>
                  <c:pt idx="7">
                    <c:v>0.3744911382562629</c:v>
                  </c:pt>
                  <c:pt idx="8">
                    <c:v>0.57545154256207121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All'!$B$8:$P$8</c:f>
              <c:strCache>
                <c:ptCount val="9"/>
                <c:pt idx="0">
                  <c:v>pc0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  <c:pt idx="4">
                  <c:v>pc4</c:v>
                </c:pt>
                <c:pt idx="5">
                  <c:v>pc5</c:v>
                </c:pt>
                <c:pt idx="6">
                  <c:v>pc6</c:v>
                </c:pt>
                <c:pt idx="7">
                  <c:v>pc7</c:v>
                </c:pt>
                <c:pt idx="8">
                  <c:v>pc8</c:v>
                </c:pt>
              </c:strCache>
            </c:strRef>
          </c:xVal>
          <c:yVal>
            <c:numRef>
              <c:f>'Erreur All'!$B$9:$P$9</c:f>
              <c:numCache>
                <c:formatCode>General</c:formatCode>
                <c:ptCount val="15"/>
                <c:pt idx="0">
                  <c:v>1.7594860658546847</c:v>
                </c:pt>
                <c:pt idx="1">
                  <c:v>6.1496271510995566</c:v>
                </c:pt>
                <c:pt idx="2">
                  <c:v>1.7331865105341691</c:v>
                </c:pt>
                <c:pt idx="3">
                  <c:v>3.8662977270535088</c:v>
                </c:pt>
                <c:pt idx="4">
                  <c:v>3.0279768672574328</c:v>
                </c:pt>
                <c:pt idx="5">
                  <c:v>3.5387206288525421</c:v>
                </c:pt>
                <c:pt idx="6">
                  <c:v>2.2404913609576296</c:v>
                </c:pt>
                <c:pt idx="7">
                  <c:v>2.2533049312363813</c:v>
                </c:pt>
                <c:pt idx="8">
                  <c:v>1.5073323288950318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A50-9424-DB77AA41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Temps!$A$9</c:f>
              <c:strCache>
                <c:ptCount val="1"/>
                <c:pt idx="0">
                  <c:v>Temps de calcul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Temps!$B$10:$P$10</c:f>
                <c:numCache>
                  <c:formatCode>General</c:formatCode>
                  <c:ptCount val="15"/>
                  <c:pt idx="0">
                    <c:v>0.11064087160915009</c:v>
                  </c:pt>
                  <c:pt idx="1">
                    <c:v>0.14906235457962361</c:v>
                  </c:pt>
                  <c:pt idx="2">
                    <c:v>0.10100852317907327</c:v>
                  </c:pt>
                  <c:pt idx="3">
                    <c:v>0.10032480269709068</c:v>
                  </c:pt>
                  <c:pt idx="4">
                    <c:v>0.13237892754493066</c:v>
                  </c:pt>
                  <c:pt idx="5">
                    <c:v>0.12149676629822841</c:v>
                  </c:pt>
                  <c:pt idx="6">
                    <c:v>8.6864355163538728E-2</c:v>
                  </c:pt>
                  <c:pt idx="7">
                    <c:v>2.5458478604872565E-2</c:v>
                  </c:pt>
                  <c:pt idx="8">
                    <c:v>0.1200386134521059</c:v>
                  </c:pt>
                </c:numCache>
              </c:numRef>
            </c:plus>
            <c:minus>
              <c:numRef>
                <c:f>Temps!$B$10:$P$10</c:f>
                <c:numCache>
                  <c:formatCode>General</c:formatCode>
                  <c:ptCount val="15"/>
                  <c:pt idx="0">
                    <c:v>0.11064087160915009</c:v>
                  </c:pt>
                  <c:pt idx="1">
                    <c:v>0.14906235457962361</c:v>
                  </c:pt>
                  <c:pt idx="2">
                    <c:v>0.10100852317907327</c:v>
                  </c:pt>
                  <c:pt idx="3">
                    <c:v>0.10032480269709068</c:v>
                  </c:pt>
                  <c:pt idx="4">
                    <c:v>0.13237892754493066</c:v>
                  </c:pt>
                  <c:pt idx="5">
                    <c:v>0.12149676629822841</c:v>
                  </c:pt>
                  <c:pt idx="6">
                    <c:v>8.6864355163538728E-2</c:v>
                  </c:pt>
                  <c:pt idx="7">
                    <c:v>2.5458478604872565E-2</c:v>
                  </c:pt>
                  <c:pt idx="8">
                    <c:v>0.1200386134521059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Temps!$B$8:$P$8</c:f>
              <c:strCache>
                <c:ptCount val="9"/>
                <c:pt idx="0">
                  <c:v>pc0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  <c:pt idx="4">
                  <c:v>pc4</c:v>
                </c:pt>
                <c:pt idx="5">
                  <c:v>pc5</c:v>
                </c:pt>
                <c:pt idx="6">
                  <c:v>pc6</c:v>
                </c:pt>
                <c:pt idx="7">
                  <c:v>pc7</c:v>
                </c:pt>
                <c:pt idx="8">
                  <c:v>pc8</c:v>
                </c:pt>
              </c:strCache>
            </c:strRef>
          </c:xVal>
          <c:yVal>
            <c:numRef>
              <c:f>Temps!$B$9:$P$9</c:f>
              <c:numCache>
                <c:formatCode>General</c:formatCode>
                <c:ptCount val="15"/>
                <c:pt idx="0">
                  <c:v>4.3724786434498073</c:v>
                </c:pt>
                <c:pt idx="1">
                  <c:v>4.136577128350015</c:v>
                </c:pt>
                <c:pt idx="2">
                  <c:v>2.8368228879998183</c:v>
                </c:pt>
                <c:pt idx="3">
                  <c:v>3.2954002993498728</c:v>
                </c:pt>
                <c:pt idx="4">
                  <c:v>3.5150145511999611</c:v>
                </c:pt>
                <c:pt idx="5">
                  <c:v>2.8127120687501659</c:v>
                </c:pt>
                <c:pt idx="6">
                  <c:v>1.8600616137497981</c:v>
                </c:pt>
                <c:pt idx="7">
                  <c:v>0.47353921204994531</c:v>
                </c:pt>
                <c:pt idx="8">
                  <c:v>3.2979455101998574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162-A6B0-CE917666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Test!$I$2:$I$301</c:f>
              <c:numCache>
                <c:formatCode>General</c:formatCode>
                <c:ptCount val="300"/>
                <c:pt idx="0">
                  <c:v>4.35648436100018</c:v>
                </c:pt>
                <c:pt idx="1">
                  <c:v>4.2846627789985998</c:v>
                </c:pt>
                <c:pt idx="2">
                  <c:v>4.2310824720006996</c:v>
                </c:pt>
                <c:pt idx="3">
                  <c:v>4.5096829549984196</c:v>
                </c:pt>
                <c:pt idx="4">
                  <c:v>4.3613252659997599</c:v>
                </c:pt>
                <c:pt idx="5">
                  <c:v>4.2651373699991302</c:v>
                </c:pt>
                <c:pt idx="6">
                  <c:v>4.4655584270003601</c:v>
                </c:pt>
                <c:pt idx="7">
                  <c:v>4.5633943060001902</c:v>
                </c:pt>
                <c:pt idx="8">
                  <c:v>4.2225401779996901</c:v>
                </c:pt>
                <c:pt idx="9">
                  <c:v>4.3334338079985102</c:v>
                </c:pt>
                <c:pt idx="10">
                  <c:v>4.4813819350001696</c:v>
                </c:pt>
                <c:pt idx="11">
                  <c:v>4.3339624640011598</c:v>
                </c:pt>
                <c:pt idx="12">
                  <c:v>4.5437459980002997</c:v>
                </c:pt>
                <c:pt idx="13">
                  <c:v>4.40176879799946</c:v>
                </c:pt>
                <c:pt idx="14">
                  <c:v>4.4731267019997096</c:v>
                </c:pt>
                <c:pt idx="15">
                  <c:v>4.3608912540003004</c:v>
                </c:pt>
                <c:pt idx="16">
                  <c:v>4.2911133090001297</c:v>
                </c:pt>
                <c:pt idx="17">
                  <c:v>4.3455025980001603</c:v>
                </c:pt>
                <c:pt idx="18">
                  <c:v>4.4477927239986403</c:v>
                </c:pt>
                <c:pt idx="19">
                  <c:v>4.1769851650005796</c:v>
                </c:pt>
                <c:pt idx="20">
                  <c:v>4.1979185970012596</c:v>
                </c:pt>
                <c:pt idx="21">
                  <c:v>4.1363907129998498</c:v>
                </c:pt>
                <c:pt idx="22">
                  <c:v>4.1184762789998697</c:v>
                </c:pt>
                <c:pt idx="23">
                  <c:v>4.3143705219990798</c:v>
                </c:pt>
                <c:pt idx="24">
                  <c:v>4.2888489680008197</c:v>
                </c:pt>
                <c:pt idx="25">
                  <c:v>4.3114165169990804</c:v>
                </c:pt>
                <c:pt idx="26">
                  <c:v>4.28345589499986</c:v>
                </c:pt>
                <c:pt idx="27">
                  <c:v>4.0898826379998301</c:v>
                </c:pt>
                <c:pt idx="28">
                  <c:v>4.0171131189999798</c:v>
                </c:pt>
                <c:pt idx="29">
                  <c:v>4.1264502729991301</c:v>
                </c:pt>
                <c:pt idx="30">
                  <c:v>4.2720036820010101</c:v>
                </c:pt>
                <c:pt idx="31">
                  <c:v>4.0739593039997999</c:v>
                </c:pt>
                <c:pt idx="32">
                  <c:v>4.2479259219999204</c:v>
                </c:pt>
                <c:pt idx="33">
                  <c:v>3.9806811660000601</c:v>
                </c:pt>
                <c:pt idx="34">
                  <c:v>3.9482959110009599</c:v>
                </c:pt>
                <c:pt idx="35">
                  <c:v>4.12963224699888</c:v>
                </c:pt>
                <c:pt idx="36">
                  <c:v>3.7913465319998001</c:v>
                </c:pt>
                <c:pt idx="37">
                  <c:v>4.2594093910010997</c:v>
                </c:pt>
                <c:pt idx="38">
                  <c:v>3.9024104310010399</c:v>
                </c:pt>
                <c:pt idx="39">
                  <c:v>4.2415544599989499</c:v>
                </c:pt>
                <c:pt idx="40">
                  <c:v>2.7188303510010798</c:v>
                </c:pt>
                <c:pt idx="41">
                  <c:v>2.81126516999938</c:v>
                </c:pt>
                <c:pt idx="42">
                  <c:v>2.7215580000010902</c:v>
                </c:pt>
                <c:pt idx="43">
                  <c:v>2.8681440429991198</c:v>
                </c:pt>
                <c:pt idx="44">
                  <c:v>2.7014179969992198</c:v>
                </c:pt>
                <c:pt idx="45">
                  <c:v>2.8622472669994701</c:v>
                </c:pt>
                <c:pt idx="46">
                  <c:v>2.9399417649983599</c:v>
                </c:pt>
                <c:pt idx="47">
                  <c:v>2.9840676229996399</c:v>
                </c:pt>
                <c:pt idx="48">
                  <c:v>2.89917620399864</c:v>
                </c:pt>
                <c:pt idx="49">
                  <c:v>2.7290019489992101</c:v>
                </c:pt>
                <c:pt idx="50">
                  <c:v>2.89489418899938</c:v>
                </c:pt>
                <c:pt idx="51">
                  <c:v>2.7647866670013101</c:v>
                </c:pt>
                <c:pt idx="52">
                  <c:v>2.7657464589992702</c:v>
                </c:pt>
                <c:pt idx="53">
                  <c:v>2.97750384299979</c:v>
                </c:pt>
                <c:pt idx="54">
                  <c:v>2.8753398059998201</c:v>
                </c:pt>
                <c:pt idx="55">
                  <c:v>2.8288667080014398</c:v>
                </c:pt>
                <c:pt idx="56">
                  <c:v>2.8194389260006498</c:v>
                </c:pt>
                <c:pt idx="57">
                  <c:v>2.9914343410000499</c:v>
                </c:pt>
                <c:pt idx="58">
                  <c:v>2.9235260789991999</c:v>
                </c:pt>
                <c:pt idx="59">
                  <c:v>2.65927037300025</c:v>
                </c:pt>
                <c:pt idx="60">
                  <c:v>3.3851512790006302</c:v>
                </c:pt>
                <c:pt idx="61">
                  <c:v>3.2608497109995298</c:v>
                </c:pt>
                <c:pt idx="62">
                  <c:v>3.27601066500028</c:v>
                </c:pt>
                <c:pt idx="63">
                  <c:v>3.2754622329994101</c:v>
                </c:pt>
                <c:pt idx="64">
                  <c:v>3.2290600500000401</c:v>
                </c:pt>
                <c:pt idx="65">
                  <c:v>3.47054037999987</c:v>
                </c:pt>
                <c:pt idx="66">
                  <c:v>3.3145997379997398</c:v>
                </c:pt>
                <c:pt idx="67">
                  <c:v>3.2469221179999201</c:v>
                </c:pt>
                <c:pt idx="68">
                  <c:v>3.3438475439998001</c:v>
                </c:pt>
                <c:pt idx="69">
                  <c:v>3.2543215900004698</c:v>
                </c:pt>
                <c:pt idx="70">
                  <c:v>3.3355139209998002</c:v>
                </c:pt>
                <c:pt idx="71">
                  <c:v>3.35031803000129</c:v>
                </c:pt>
                <c:pt idx="72">
                  <c:v>3.43007259099977</c:v>
                </c:pt>
                <c:pt idx="73">
                  <c:v>3.3268447840000501</c:v>
                </c:pt>
                <c:pt idx="74">
                  <c:v>3.0876133259989702</c:v>
                </c:pt>
                <c:pt idx="75">
                  <c:v>3.11999229899993</c:v>
                </c:pt>
                <c:pt idx="76">
                  <c:v>3.4518462169999098</c:v>
                </c:pt>
                <c:pt idx="77">
                  <c:v>3.3100573179999602</c:v>
                </c:pt>
                <c:pt idx="78">
                  <c:v>3.27182159399853</c:v>
                </c:pt>
                <c:pt idx="79">
                  <c:v>3.1671605989995402</c:v>
                </c:pt>
                <c:pt idx="80">
                  <c:v>3.6142211829992399</c:v>
                </c:pt>
                <c:pt idx="81">
                  <c:v>3.6711479200002901</c:v>
                </c:pt>
                <c:pt idx="82">
                  <c:v>3.51838650799982</c:v>
                </c:pt>
                <c:pt idx="83">
                  <c:v>3.5787507160002798</c:v>
                </c:pt>
                <c:pt idx="84">
                  <c:v>3.7390256979997498</c:v>
                </c:pt>
                <c:pt idx="85">
                  <c:v>3.7160005499990798</c:v>
                </c:pt>
                <c:pt idx="86">
                  <c:v>3.5137506360006201</c:v>
                </c:pt>
                <c:pt idx="87">
                  <c:v>3.77729214699866</c:v>
                </c:pt>
                <c:pt idx="88">
                  <c:v>3.4908288839997099</c:v>
                </c:pt>
                <c:pt idx="89">
                  <c:v>3.3595069289985902</c:v>
                </c:pt>
                <c:pt idx="90">
                  <c:v>3.4206177870000798</c:v>
                </c:pt>
                <c:pt idx="91">
                  <c:v>3.4741777079998402</c:v>
                </c:pt>
                <c:pt idx="92">
                  <c:v>3.3782303299994898</c:v>
                </c:pt>
                <c:pt idx="93">
                  <c:v>3.33558625299883</c:v>
                </c:pt>
                <c:pt idx="94">
                  <c:v>3.3566118480011902</c:v>
                </c:pt>
                <c:pt idx="95">
                  <c:v>3.4829316169998399</c:v>
                </c:pt>
                <c:pt idx="96">
                  <c:v>3.4516183790001298</c:v>
                </c:pt>
                <c:pt idx="97">
                  <c:v>3.5520879680006998</c:v>
                </c:pt>
                <c:pt idx="98">
                  <c:v>3.48298820900163</c:v>
                </c:pt>
                <c:pt idx="99">
                  <c:v>3.3865297540014501</c:v>
                </c:pt>
                <c:pt idx="100">
                  <c:v>2.7107526780000599</c:v>
                </c:pt>
                <c:pt idx="101">
                  <c:v>2.8412581089996798</c:v>
                </c:pt>
                <c:pt idx="102">
                  <c:v>2.74589292100063</c:v>
                </c:pt>
                <c:pt idx="103">
                  <c:v>2.8556031549996899</c:v>
                </c:pt>
                <c:pt idx="104">
                  <c:v>2.6628344460004798</c:v>
                </c:pt>
                <c:pt idx="105">
                  <c:v>2.7346941920004602</c:v>
                </c:pt>
                <c:pt idx="106">
                  <c:v>3.0799324880008498</c:v>
                </c:pt>
                <c:pt idx="107">
                  <c:v>2.7008705360003602</c:v>
                </c:pt>
                <c:pt idx="108">
                  <c:v>2.8696160870003902</c:v>
                </c:pt>
                <c:pt idx="109">
                  <c:v>2.9405241540007401</c:v>
                </c:pt>
                <c:pt idx="110">
                  <c:v>2.8536601709984</c:v>
                </c:pt>
                <c:pt idx="111">
                  <c:v>2.67665022499932</c:v>
                </c:pt>
                <c:pt idx="112">
                  <c:v>2.5574854200003698</c:v>
                </c:pt>
                <c:pt idx="113">
                  <c:v>2.8892168160000402</c:v>
                </c:pt>
                <c:pt idx="114">
                  <c:v>2.7656624800001701</c:v>
                </c:pt>
                <c:pt idx="115">
                  <c:v>2.8884577509998</c:v>
                </c:pt>
                <c:pt idx="116">
                  <c:v>2.8507402169998302</c:v>
                </c:pt>
                <c:pt idx="117">
                  <c:v>2.9805655910004099</c:v>
                </c:pt>
                <c:pt idx="118">
                  <c:v>2.85541222400024</c:v>
                </c:pt>
                <c:pt idx="119">
                  <c:v>2.7944117140013902</c:v>
                </c:pt>
                <c:pt idx="120">
                  <c:v>1.7018728259990801</c:v>
                </c:pt>
                <c:pt idx="121">
                  <c:v>1.8984366580007099</c:v>
                </c:pt>
                <c:pt idx="122">
                  <c:v>1.8153236109992501</c:v>
                </c:pt>
                <c:pt idx="123">
                  <c:v>1.9313448489992799</c:v>
                </c:pt>
                <c:pt idx="124">
                  <c:v>1.8249962040008501</c:v>
                </c:pt>
                <c:pt idx="125">
                  <c:v>1.88389356700099</c:v>
                </c:pt>
                <c:pt idx="126">
                  <c:v>1.9218295629998401</c:v>
                </c:pt>
                <c:pt idx="127">
                  <c:v>2.0115466739989598</c:v>
                </c:pt>
                <c:pt idx="128">
                  <c:v>1.9615271339989699</c:v>
                </c:pt>
                <c:pt idx="129">
                  <c:v>1.72653610299857</c:v>
                </c:pt>
                <c:pt idx="130">
                  <c:v>1.8480437609996401</c:v>
                </c:pt>
                <c:pt idx="131">
                  <c:v>1.8391220560006301</c:v>
                </c:pt>
                <c:pt idx="132">
                  <c:v>1.8584874829994</c:v>
                </c:pt>
                <c:pt idx="133">
                  <c:v>1.8675707739985199</c:v>
                </c:pt>
                <c:pt idx="134">
                  <c:v>1.8767279590010699</c:v>
                </c:pt>
                <c:pt idx="135">
                  <c:v>1.9037294779991401</c:v>
                </c:pt>
                <c:pt idx="136">
                  <c:v>1.76078279900139</c:v>
                </c:pt>
                <c:pt idx="137">
                  <c:v>1.69886811899959</c:v>
                </c:pt>
                <c:pt idx="138">
                  <c:v>1.89584786999876</c:v>
                </c:pt>
                <c:pt idx="139">
                  <c:v>1.9747447870013199</c:v>
                </c:pt>
                <c:pt idx="140">
                  <c:v>0.43137643899899503</c:v>
                </c:pt>
                <c:pt idx="141">
                  <c:v>0.46587418099988998</c:v>
                </c:pt>
                <c:pt idx="142">
                  <c:v>0.47578261600028698</c:v>
                </c:pt>
                <c:pt idx="143">
                  <c:v>0.443122206001135</c:v>
                </c:pt>
                <c:pt idx="144">
                  <c:v>0.48697814499973902</c:v>
                </c:pt>
                <c:pt idx="145">
                  <c:v>0.51384301399957599</c:v>
                </c:pt>
                <c:pt idx="146">
                  <c:v>0.46718129599867098</c:v>
                </c:pt>
                <c:pt idx="147">
                  <c:v>0.44613197400030902</c:v>
                </c:pt>
                <c:pt idx="148">
                  <c:v>0.49107585599995202</c:v>
                </c:pt>
                <c:pt idx="149">
                  <c:v>0.48825120699984798</c:v>
                </c:pt>
                <c:pt idx="150">
                  <c:v>0.47122583000054802</c:v>
                </c:pt>
                <c:pt idx="151">
                  <c:v>0.467721286999221</c:v>
                </c:pt>
                <c:pt idx="152">
                  <c:v>0.44897600700096502</c:v>
                </c:pt>
                <c:pt idx="153">
                  <c:v>0.48145359299996898</c:v>
                </c:pt>
                <c:pt idx="154">
                  <c:v>0.462723339000149</c:v>
                </c:pt>
                <c:pt idx="155">
                  <c:v>0.463843686999098</c:v>
                </c:pt>
                <c:pt idx="156">
                  <c:v>0.46052441500069102</c:v>
                </c:pt>
                <c:pt idx="157">
                  <c:v>0.54262369299976798</c:v>
                </c:pt>
                <c:pt idx="158">
                  <c:v>0.49614783600009099</c:v>
                </c:pt>
                <c:pt idx="159">
                  <c:v>0.46592762000000199</c:v>
                </c:pt>
                <c:pt idx="160">
                  <c:v>3.2513588900001098</c:v>
                </c:pt>
                <c:pt idx="161">
                  <c:v>3.2074039550007001</c:v>
                </c:pt>
                <c:pt idx="162">
                  <c:v>3.3410745900000598</c:v>
                </c:pt>
                <c:pt idx="163">
                  <c:v>3.3161575800004299</c:v>
                </c:pt>
                <c:pt idx="164">
                  <c:v>3.2204865889998402</c:v>
                </c:pt>
                <c:pt idx="165">
                  <c:v>3.5140227440006102</c:v>
                </c:pt>
                <c:pt idx="166">
                  <c:v>3.19356964699909</c:v>
                </c:pt>
                <c:pt idx="167">
                  <c:v>3.2957602379992701</c:v>
                </c:pt>
                <c:pt idx="168">
                  <c:v>3.14957293000043</c:v>
                </c:pt>
                <c:pt idx="169">
                  <c:v>3.5034211830006798</c:v>
                </c:pt>
                <c:pt idx="170">
                  <c:v>3.4787870759991999</c:v>
                </c:pt>
                <c:pt idx="171">
                  <c:v>3.24092025400022</c:v>
                </c:pt>
                <c:pt idx="172">
                  <c:v>3.1967846000006799</c:v>
                </c:pt>
                <c:pt idx="173">
                  <c:v>3.3741590069985201</c:v>
                </c:pt>
                <c:pt idx="174">
                  <c:v>3.3290959639998601</c:v>
                </c:pt>
                <c:pt idx="175">
                  <c:v>3.1595355710014701</c:v>
                </c:pt>
                <c:pt idx="176">
                  <c:v>3.1722056839989801</c:v>
                </c:pt>
                <c:pt idx="177">
                  <c:v>3.4841302469994799</c:v>
                </c:pt>
                <c:pt idx="178">
                  <c:v>3.3310052479992001</c:v>
                </c:pt>
                <c:pt idx="179">
                  <c:v>3.19945820699831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B-4CC9-A7B2-DD20EB11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96624"/>
        <c:axId val="1257762976"/>
      </c:scatterChart>
      <c:valAx>
        <c:axId val="12634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762976"/>
        <c:crosses val="autoZero"/>
        <c:crossBetween val="midCat"/>
      </c:valAx>
      <c:valAx>
        <c:axId val="125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4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Test!$J$2:$J$301</c:f>
              <c:numCache>
                <c:formatCode>General</c:formatCode>
                <c:ptCount val="300"/>
                <c:pt idx="0">
                  <c:v>24.462723337651251</c:v>
                </c:pt>
                <c:pt idx="1">
                  <c:v>35.660803720235457</c:v>
                </c:pt>
                <c:pt idx="2">
                  <c:v>25.816848678870343</c:v>
                </c:pt>
                <c:pt idx="3">
                  <c:v>33.631384242110002</c:v>
                </c:pt>
                <c:pt idx="4">
                  <c:v>28.839310260185339</c:v>
                </c:pt>
                <c:pt idx="5">
                  <c:v>28.167011914663071</c:v>
                </c:pt>
                <c:pt idx="6">
                  <c:v>23.418052545942956</c:v>
                </c:pt>
                <c:pt idx="7">
                  <c:v>26.293639518762273</c:v>
                </c:pt>
                <c:pt idx="8">
                  <c:v>39.618382171061704</c:v>
                </c:pt>
                <c:pt idx="9">
                  <c:v>33.567199695579433</c:v>
                </c:pt>
                <c:pt idx="10">
                  <c:v>31.309677629059887</c:v>
                </c:pt>
                <c:pt idx="11">
                  <c:v>35.088134221785566</c:v>
                </c:pt>
                <c:pt idx="12">
                  <c:v>30.010888850932616</c:v>
                </c:pt>
                <c:pt idx="13">
                  <c:v>30.089993676108978</c:v>
                </c:pt>
                <c:pt idx="14">
                  <c:v>33.345869647861484</c:v>
                </c:pt>
                <c:pt idx="15">
                  <c:v>32.48557441726534</c:v>
                </c:pt>
                <c:pt idx="16">
                  <c:v>26.405102735635001</c:v>
                </c:pt>
                <c:pt idx="17">
                  <c:v>25.71006692293432</c:v>
                </c:pt>
                <c:pt idx="18">
                  <c:v>41.725163463924204</c:v>
                </c:pt>
                <c:pt idx="19">
                  <c:v>29.697700585523407</c:v>
                </c:pt>
                <c:pt idx="20">
                  <c:v>22.28538035741375</c:v>
                </c:pt>
                <c:pt idx="21">
                  <c:v>36.047483363111027</c:v>
                </c:pt>
                <c:pt idx="22">
                  <c:v>36.139354767155226</c:v>
                </c:pt>
                <c:pt idx="23">
                  <c:v>24.953860640261478</c:v>
                </c:pt>
                <c:pt idx="24">
                  <c:v>29.396260573856136</c:v>
                </c:pt>
                <c:pt idx="25">
                  <c:v>33.178422459080451</c:v>
                </c:pt>
                <c:pt idx="26">
                  <c:v>37.770856971500912</c:v>
                </c:pt>
                <c:pt idx="27">
                  <c:v>27.418113616274319</c:v>
                </c:pt>
                <c:pt idx="28">
                  <c:v>22.561094048258525</c:v>
                </c:pt>
                <c:pt idx="29">
                  <c:v>40.411250709285909</c:v>
                </c:pt>
                <c:pt idx="30">
                  <c:v>33.786065769215568</c:v>
                </c:pt>
                <c:pt idx="31">
                  <c:v>34.791667357570347</c:v>
                </c:pt>
                <c:pt idx="32">
                  <c:v>40.685639896560346</c:v>
                </c:pt>
                <c:pt idx="33">
                  <c:v>29.220467009056595</c:v>
                </c:pt>
                <c:pt idx="34">
                  <c:v>37.822796564377278</c:v>
                </c:pt>
                <c:pt idx="35">
                  <c:v>35.252804332848527</c:v>
                </c:pt>
                <c:pt idx="36">
                  <c:v>41.599790967921706</c:v>
                </c:pt>
                <c:pt idx="37">
                  <c:v>33.699453498145225</c:v>
                </c:pt>
                <c:pt idx="38">
                  <c:v>35.595185932009429</c:v>
                </c:pt>
                <c:pt idx="39">
                  <c:v>20.7356671797125</c:v>
                </c:pt>
                <c:pt idx="40">
                  <c:v>27.932953947816252</c:v>
                </c:pt>
                <c:pt idx="41">
                  <c:v>30.611862896258522</c:v>
                </c:pt>
                <c:pt idx="42">
                  <c:v>21.090090724781135</c:v>
                </c:pt>
                <c:pt idx="43">
                  <c:v>34.198023819242387</c:v>
                </c:pt>
                <c:pt idx="44">
                  <c:v>33.407104184468523</c:v>
                </c:pt>
                <c:pt idx="45">
                  <c:v>29.867819417759094</c:v>
                </c:pt>
                <c:pt idx="46">
                  <c:v>29.86598096971489</c:v>
                </c:pt>
                <c:pt idx="47">
                  <c:v>23.222141569660682</c:v>
                </c:pt>
                <c:pt idx="48">
                  <c:v>21.472076546503182</c:v>
                </c:pt>
                <c:pt idx="49">
                  <c:v>23.935847574668184</c:v>
                </c:pt>
                <c:pt idx="50">
                  <c:v>24.688186714024887</c:v>
                </c:pt>
                <c:pt idx="51">
                  <c:v>24.622574430177956</c:v>
                </c:pt>
                <c:pt idx="52">
                  <c:v>33.871508602133979</c:v>
                </c:pt>
                <c:pt idx="53">
                  <c:v>28.093341379513522</c:v>
                </c:pt>
                <c:pt idx="54">
                  <c:v>34.505571133814207</c:v>
                </c:pt>
                <c:pt idx="55">
                  <c:v>26.65401066731091</c:v>
                </c:pt>
                <c:pt idx="56">
                  <c:v>34.355792245376819</c:v>
                </c:pt>
                <c:pt idx="57">
                  <c:v>31.93159142549284</c:v>
                </c:pt>
                <c:pt idx="58">
                  <c:v>27.523269081723864</c:v>
                </c:pt>
                <c:pt idx="59">
                  <c:v>29.117241853250572</c:v>
                </c:pt>
                <c:pt idx="60">
                  <c:v>35.825495082698296</c:v>
                </c:pt>
                <c:pt idx="61">
                  <c:v>18.467422756672615</c:v>
                </c:pt>
                <c:pt idx="62">
                  <c:v>36.476368946691707</c:v>
                </c:pt>
                <c:pt idx="63">
                  <c:v>24.347838280549091</c:v>
                </c:pt>
                <c:pt idx="64">
                  <c:v>17.156138664626592</c:v>
                </c:pt>
                <c:pt idx="65">
                  <c:v>18.330950479744317</c:v>
                </c:pt>
                <c:pt idx="66">
                  <c:v>30.096505774838867</c:v>
                </c:pt>
                <c:pt idx="67">
                  <c:v>33.788048776088409</c:v>
                </c:pt>
                <c:pt idx="68">
                  <c:v>38.609287703591029</c:v>
                </c:pt>
                <c:pt idx="69">
                  <c:v>26.157285172051818</c:v>
                </c:pt>
                <c:pt idx="70">
                  <c:v>42.461401944785571</c:v>
                </c:pt>
                <c:pt idx="71">
                  <c:v>39.024048666903184</c:v>
                </c:pt>
                <c:pt idx="72">
                  <c:v>37.420047213973639</c:v>
                </c:pt>
                <c:pt idx="73">
                  <c:v>39.728933321917275</c:v>
                </c:pt>
                <c:pt idx="74">
                  <c:v>40.697984837154209</c:v>
                </c:pt>
                <c:pt idx="75">
                  <c:v>39.505230059770568</c:v>
                </c:pt>
                <c:pt idx="76">
                  <c:v>45.631437297155685</c:v>
                </c:pt>
                <c:pt idx="77">
                  <c:v>45.81901723887534</c:v>
                </c:pt>
                <c:pt idx="78">
                  <c:v>24.457938965064091</c:v>
                </c:pt>
                <c:pt idx="79">
                  <c:v>42.938403086722161</c:v>
                </c:pt>
                <c:pt idx="80">
                  <c:v>40.278402804553977</c:v>
                </c:pt>
                <c:pt idx="81">
                  <c:v>46.397477124070456</c:v>
                </c:pt>
                <c:pt idx="82">
                  <c:v>38.691590347356588</c:v>
                </c:pt>
                <c:pt idx="83">
                  <c:v>27.907239533880343</c:v>
                </c:pt>
                <c:pt idx="84">
                  <c:v>23.029662029122498</c:v>
                </c:pt>
                <c:pt idx="85">
                  <c:v>28.273985563639432</c:v>
                </c:pt>
                <c:pt idx="86">
                  <c:v>36.517823322429436</c:v>
                </c:pt>
                <c:pt idx="87">
                  <c:v>32.79754773572887</c:v>
                </c:pt>
                <c:pt idx="88">
                  <c:v>42.287513429783296</c:v>
                </c:pt>
                <c:pt idx="89">
                  <c:v>38.105770339616818</c:v>
                </c:pt>
                <c:pt idx="90">
                  <c:v>39.702355531316819</c:v>
                </c:pt>
                <c:pt idx="91">
                  <c:v>50.504418774078978</c:v>
                </c:pt>
                <c:pt idx="92">
                  <c:v>44.863519864650115</c:v>
                </c:pt>
                <c:pt idx="93">
                  <c:v>33.646913581330224</c:v>
                </c:pt>
                <c:pt idx="94">
                  <c:v>33.241069399441479</c:v>
                </c:pt>
                <c:pt idx="95">
                  <c:v>26.628183512016253</c:v>
                </c:pt>
                <c:pt idx="96">
                  <c:v>32.85152087437443</c:v>
                </c:pt>
                <c:pt idx="97">
                  <c:v>28.315124250683752</c:v>
                </c:pt>
                <c:pt idx="98">
                  <c:v>38.232990035377163</c:v>
                </c:pt>
                <c:pt idx="99">
                  <c:v>31.804569852349204</c:v>
                </c:pt>
                <c:pt idx="100">
                  <c:v>41.228993332824096</c:v>
                </c:pt>
                <c:pt idx="101">
                  <c:v>33.271267580407383</c:v>
                </c:pt>
                <c:pt idx="102">
                  <c:v>29.715316515182501</c:v>
                </c:pt>
                <c:pt idx="103">
                  <c:v>38.439072972241021</c:v>
                </c:pt>
                <c:pt idx="104">
                  <c:v>30.234356689630914</c:v>
                </c:pt>
                <c:pt idx="105">
                  <c:v>37.978052915524437</c:v>
                </c:pt>
                <c:pt idx="106">
                  <c:v>16.235487674981137</c:v>
                </c:pt>
                <c:pt idx="107">
                  <c:v>38.013763247730907</c:v>
                </c:pt>
                <c:pt idx="108">
                  <c:v>40.44086789826239</c:v>
                </c:pt>
                <c:pt idx="109">
                  <c:v>30.118742813051821</c:v>
                </c:pt>
                <c:pt idx="110">
                  <c:v>37.827785167258973</c:v>
                </c:pt>
                <c:pt idx="111">
                  <c:v>38.084834881130682</c:v>
                </c:pt>
                <c:pt idx="112">
                  <c:v>38.045732159483528</c:v>
                </c:pt>
                <c:pt idx="113">
                  <c:v>35.723725619127961</c:v>
                </c:pt>
                <c:pt idx="114">
                  <c:v>37.370210783554661</c:v>
                </c:pt>
                <c:pt idx="115">
                  <c:v>25.038559049970456</c:v>
                </c:pt>
                <c:pt idx="116">
                  <c:v>35.848714087245568</c:v>
                </c:pt>
                <c:pt idx="117">
                  <c:v>26.231879700644889</c:v>
                </c:pt>
                <c:pt idx="118">
                  <c:v>40.653476560856134</c:v>
                </c:pt>
                <c:pt idx="119">
                  <c:v>22.505244132689089</c:v>
                </c:pt>
                <c:pt idx="120">
                  <c:v>32.963317053801255</c:v>
                </c:pt>
                <c:pt idx="121">
                  <c:v>39.731458639951022</c:v>
                </c:pt>
                <c:pt idx="122">
                  <c:v>42.694707910246706</c:v>
                </c:pt>
                <c:pt idx="123">
                  <c:v>38.999927893574544</c:v>
                </c:pt>
                <c:pt idx="124">
                  <c:v>28.691064990723866</c:v>
                </c:pt>
                <c:pt idx="125">
                  <c:v>33.845358479043639</c:v>
                </c:pt>
                <c:pt idx="126">
                  <c:v>39.124478504483868</c:v>
                </c:pt>
                <c:pt idx="127">
                  <c:v>30.291282657467274</c:v>
                </c:pt>
                <c:pt idx="128">
                  <c:v>42.879104423002154</c:v>
                </c:pt>
                <c:pt idx="129">
                  <c:v>41.65941428197705</c:v>
                </c:pt>
                <c:pt idx="130">
                  <c:v>39.54533879599137</c:v>
                </c:pt>
                <c:pt idx="131">
                  <c:v>40.408978549873183</c:v>
                </c:pt>
                <c:pt idx="132">
                  <c:v>39.017021000734431</c:v>
                </c:pt>
                <c:pt idx="133">
                  <c:v>35.871394041790573</c:v>
                </c:pt>
                <c:pt idx="134">
                  <c:v>27.989435419380115</c:v>
                </c:pt>
                <c:pt idx="135">
                  <c:v>39.294495304655797</c:v>
                </c:pt>
                <c:pt idx="136">
                  <c:v>29.820508641861817</c:v>
                </c:pt>
                <c:pt idx="137">
                  <c:v>29.922701683114887</c:v>
                </c:pt>
                <c:pt idx="138">
                  <c:v>34.550761875439775</c:v>
                </c:pt>
                <c:pt idx="139">
                  <c:v>34.365903463811705</c:v>
                </c:pt>
                <c:pt idx="140">
                  <c:v>20.941380708364434</c:v>
                </c:pt>
                <c:pt idx="141">
                  <c:v>8.7225212403156025</c:v>
                </c:pt>
                <c:pt idx="142">
                  <c:v>8.7132178585593536</c:v>
                </c:pt>
                <c:pt idx="143">
                  <c:v>8.1221490994923187</c:v>
                </c:pt>
                <c:pt idx="144">
                  <c:v>7.0254033648685796</c:v>
                </c:pt>
                <c:pt idx="145">
                  <c:v>20.502458164859089</c:v>
                </c:pt>
                <c:pt idx="146">
                  <c:v>11.077720247794977</c:v>
                </c:pt>
                <c:pt idx="147">
                  <c:v>8.1461319576779196</c:v>
                </c:pt>
                <c:pt idx="148">
                  <c:v>7.3381705654323861</c:v>
                </c:pt>
                <c:pt idx="149">
                  <c:v>6.6209449489382957</c:v>
                </c:pt>
                <c:pt idx="150">
                  <c:v>6.8790765382087846</c:v>
                </c:pt>
                <c:pt idx="151">
                  <c:v>20.912115243619887</c:v>
                </c:pt>
                <c:pt idx="152">
                  <c:v>17.57419790448375</c:v>
                </c:pt>
                <c:pt idx="153">
                  <c:v>21.008861139490339</c:v>
                </c:pt>
                <c:pt idx="154">
                  <c:v>8.7834519352781015</c:v>
                </c:pt>
                <c:pt idx="155">
                  <c:v>8.0325099585885908</c:v>
                </c:pt>
                <c:pt idx="156">
                  <c:v>8.308975093717704</c:v>
                </c:pt>
                <c:pt idx="157">
                  <c:v>8.7654996630255226</c:v>
                </c:pt>
                <c:pt idx="158">
                  <c:v>20.205797497784658</c:v>
                </c:pt>
                <c:pt idx="159">
                  <c:v>8.5600925871383069</c:v>
                </c:pt>
                <c:pt idx="160">
                  <c:v>31.257471601959658</c:v>
                </c:pt>
                <c:pt idx="161">
                  <c:v>34.650167120122042</c:v>
                </c:pt>
                <c:pt idx="162">
                  <c:v>31.713611223781363</c:v>
                </c:pt>
                <c:pt idx="163">
                  <c:v>34.570186214763751</c:v>
                </c:pt>
                <c:pt idx="164">
                  <c:v>30.721680664190341</c:v>
                </c:pt>
                <c:pt idx="165">
                  <c:v>30.699779156341819</c:v>
                </c:pt>
                <c:pt idx="166">
                  <c:v>32.978928838604318</c:v>
                </c:pt>
                <c:pt idx="167">
                  <c:v>39.630709403100454</c:v>
                </c:pt>
                <c:pt idx="168">
                  <c:v>34.50794376408227</c:v>
                </c:pt>
                <c:pt idx="169">
                  <c:v>34.269782191632274</c:v>
                </c:pt>
                <c:pt idx="170">
                  <c:v>18.106451731018524</c:v>
                </c:pt>
                <c:pt idx="171">
                  <c:v>28.387219893019207</c:v>
                </c:pt>
                <c:pt idx="172">
                  <c:v>31.186992900770687</c:v>
                </c:pt>
                <c:pt idx="173">
                  <c:v>37.505355336228867</c:v>
                </c:pt>
                <c:pt idx="174">
                  <c:v>33.742429546981931</c:v>
                </c:pt>
                <c:pt idx="175">
                  <c:v>29.44432848765409</c:v>
                </c:pt>
                <c:pt idx="176">
                  <c:v>34.414446045311479</c:v>
                </c:pt>
                <c:pt idx="177">
                  <c:v>31.937755736811933</c:v>
                </c:pt>
                <c:pt idx="178">
                  <c:v>31.43082822477432</c:v>
                </c:pt>
                <c:pt idx="179">
                  <c:v>22.800606501411252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A-471A-9E7F-5491598B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87888"/>
        <c:axId val="1452803376"/>
      </c:scatterChart>
      <c:valAx>
        <c:axId val="1453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803376"/>
        <c:crosses val="autoZero"/>
        <c:crossBetween val="midCat"/>
      </c:valAx>
      <c:valAx>
        <c:axId val="1452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Err(I)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Test!$K$2:$K$301</c:f>
              <c:numCache>
                <c:formatCode>General</c:formatCode>
                <c:ptCount val="300"/>
                <c:pt idx="0">
                  <c:v>2.0803469333147273</c:v>
                </c:pt>
                <c:pt idx="1">
                  <c:v>1.0595141311733522</c:v>
                </c:pt>
                <c:pt idx="2">
                  <c:v>1.9147431159140569</c:v>
                </c:pt>
                <c:pt idx="3">
                  <c:v>1.4695489388074432</c:v>
                </c:pt>
                <c:pt idx="4">
                  <c:v>1.622456047451182</c:v>
                </c:pt>
                <c:pt idx="5">
                  <c:v>1.2945334600038296</c:v>
                </c:pt>
                <c:pt idx="6">
                  <c:v>2.5172584942376366</c:v>
                </c:pt>
                <c:pt idx="7">
                  <c:v>1.6207548364800795</c:v>
                </c:pt>
                <c:pt idx="8">
                  <c:v>0.41756363402543978</c:v>
                </c:pt>
                <c:pt idx="9">
                  <c:v>1.4787414400159318</c:v>
                </c:pt>
                <c:pt idx="10">
                  <c:v>1.5617194575113638</c:v>
                </c:pt>
                <c:pt idx="11">
                  <c:v>1.0477421947311296</c:v>
                </c:pt>
                <c:pt idx="12">
                  <c:v>1.2444969241662613</c:v>
                </c:pt>
                <c:pt idx="13">
                  <c:v>1.6368249374026251</c:v>
                </c:pt>
                <c:pt idx="14">
                  <c:v>0.99710381299655237</c:v>
                </c:pt>
                <c:pt idx="15">
                  <c:v>1.3047083704638749</c:v>
                </c:pt>
                <c:pt idx="16">
                  <c:v>1.7348481902340569</c:v>
                </c:pt>
                <c:pt idx="17">
                  <c:v>2.2049200664085342</c:v>
                </c:pt>
                <c:pt idx="18">
                  <c:v>0.66916604922789202</c:v>
                </c:pt>
                <c:pt idx="19">
                  <c:v>1.6016455001097045</c:v>
                </c:pt>
                <c:pt idx="20">
                  <c:v>4.2531802029211363</c:v>
                </c:pt>
                <c:pt idx="21">
                  <c:v>2.9254499968024774</c:v>
                </c:pt>
                <c:pt idx="22">
                  <c:v>2.4621520999499094</c:v>
                </c:pt>
                <c:pt idx="23">
                  <c:v>2.2979150654156477</c:v>
                </c:pt>
                <c:pt idx="24">
                  <c:v>4.4122043026549207</c:v>
                </c:pt>
                <c:pt idx="25">
                  <c:v>1.032737040933517</c:v>
                </c:pt>
                <c:pt idx="26">
                  <c:v>1.9569933492520568</c:v>
                </c:pt>
                <c:pt idx="27">
                  <c:v>3.2218704794405912</c:v>
                </c:pt>
                <c:pt idx="28">
                  <c:v>5.5082644357564883</c:v>
                </c:pt>
                <c:pt idx="29">
                  <c:v>3.4898333956480911</c:v>
                </c:pt>
                <c:pt idx="30">
                  <c:v>2.9392323702033978</c:v>
                </c:pt>
                <c:pt idx="31">
                  <c:v>2.7066801664966138</c:v>
                </c:pt>
                <c:pt idx="32">
                  <c:v>1.9241294633556705</c:v>
                </c:pt>
                <c:pt idx="33">
                  <c:v>2.900097612650625</c:v>
                </c:pt>
                <c:pt idx="34">
                  <c:v>0.64083329318211824</c:v>
                </c:pt>
                <c:pt idx="35">
                  <c:v>3.7851434647230793</c:v>
                </c:pt>
                <c:pt idx="36">
                  <c:v>2.1858428237179548</c:v>
                </c:pt>
                <c:pt idx="37">
                  <c:v>2.9078539245477049</c:v>
                </c:pt>
                <c:pt idx="38">
                  <c:v>2.0608430261452728</c:v>
                </c:pt>
                <c:pt idx="39">
                  <c:v>3.5614607969317276</c:v>
                </c:pt>
                <c:pt idx="40">
                  <c:v>0.95315270037534316</c:v>
                </c:pt>
                <c:pt idx="41">
                  <c:v>0.96459396309937606</c:v>
                </c:pt>
                <c:pt idx="42">
                  <c:v>2.4208719690157499</c:v>
                </c:pt>
                <c:pt idx="43">
                  <c:v>0.67427982434752731</c:v>
                </c:pt>
                <c:pt idx="44">
                  <c:v>0.62490349139677726</c:v>
                </c:pt>
                <c:pt idx="45">
                  <c:v>0.97055994905485798</c:v>
                </c:pt>
                <c:pt idx="46">
                  <c:v>0.85643318302336024</c:v>
                </c:pt>
                <c:pt idx="47">
                  <c:v>2.6713466406383524</c:v>
                </c:pt>
                <c:pt idx="48">
                  <c:v>1.7747864375927613</c:v>
                </c:pt>
                <c:pt idx="49">
                  <c:v>1.5849203819720796</c:v>
                </c:pt>
                <c:pt idx="50">
                  <c:v>1.5401077063375797</c:v>
                </c:pt>
                <c:pt idx="51">
                  <c:v>1.6758683341263978</c:v>
                </c:pt>
                <c:pt idx="52">
                  <c:v>0.78268885028576596</c:v>
                </c:pt>
                <c:pt idx="53">
                  <c:v>1.0424783135338478</c:v>
                </c:pt>
                <c:pt idx="54">
                  <c:v>0.66109615833826252</c:v>
                </c:pt>
                <c:pt idx="55">
                  <c:v>1.4028089209349661</c:v>
                </c:pt>
                <c:pt idx="56">
                  <c:v>0.6631343396357795</c:v>
                </c:pt>
                <c:pt idx="57">
                  <c:v>0.73821879522572842</c:v>
                </c:pt>
                <c:pt idx="58">
                  <c:v>0.75274061524319547</c:v>
                </c:pt>
                <c:pt idx="59">
                  <c:v>0.86002194988807279</c:v>
                </c:pt>
                <c:pt idx="60">
                  <c:v>1.3510874035871363</c:v>
                </c:pt>
                <c:pt idx="61">
                  <c:v>4.8249789973027841</c:v>
                </c:pt>
                <c:pt idx="62">
                  <c:v>0.87950936325436024</c:v>
                </c:pt>
                <c:pt idx="63">
                  <c:v>2.4878518412498978</c:v>
                </c:pt>
                <c:pt idx="64">
                  <c:v>5.8768991436446365</c:v>
                </c:pt>
                <c:pt idx="65">
                  <c:v>5.4684842414055002</c:v>
                </c:pt>
                <c:pt idx="66">
                  <c:v>1.4087846114902955</c:v>
                </c:pt>
                <c:pt idx="67">
                  <c:v>1.9569102131753977</c:v>
                </c:pt>
                <c:pt idx="68">
                  <c:v>0.78929499529938307</c:v>
                </c:pt>
                <c:pt idx="69">
                  <c:v>2.1710749220135002</c:v>
                </c:pt>
                <c:pt idx="70">
                  <c:v>0.73795053774994435</c:v>
                </c:pt>
                <c:pt idx="71">
                  <c:v>0.91359548018928749</c:v>
                </c:pt>
                <c:pt idx="72">
                  <c:v>0.88263076904063642</c:v>
                </c:pt>
                <c:pt idx="73">
                  <c:v>0.95662330647680571</c:v>
                </c:pt>
                <c:pt idx="74">
                  <c:v>0.65768186539657625</c:v>
                </c:pt>
                <c:pt idx="75">
                  <c:v>0.74720909260754209</c:v>
                </c:pt>
                <c:pt idx="76">
                  <c:v>0.76991448184549438</c:v>
                </c:pt>
                <c:pt idx="77">
                  <c:v>0.39347390190858977</c:v>
                </c:pt>
                <c:pt idx="78">
                  <c:v>2.5135751090320682</c:v>
                </c:pt>
                <c:pt idx="79">
                  <c:v>0.5028145797707273</c:v>
                </c:pt>
                <c:pt idx="80">
                  <c:v>0.79057129976277163</c:v>
                </c:pt>
                <c:pt idx="81">
                  <c:v>0.59836213110060454</c:v>
                </c:pt>
                <c:pt idx="82">
                  <c:v>0.71582535135567049</c:v>
                </c:pt>
                <c:pt idx="83">
                  <c:v>2.2462186950873639</c:v>
                </c:pt>
                <c:pt idx="84">
                  <c:v>3.9532325844321932</c:v>
                </c:pt>
                <c:pt idx="85">
                  <c:v>1.7599608090724093</c:v>
                </c:pt>
                <c:pt idx="86">
                  <c:v>1.5868538938733863</c:v>
                </c:pt>
                <c:pt idx="87">
                  <c:v>2.6181331807977957</c:v>
                </c:pt>
                <c:pt idx="88">
                  <c:v>0.45210618680347048</c:v>
                </c:pt>
                <c:pt idx="89">
                  <c:v>0.60445551013728183</c:v>
                </c:pt>
                <c:pt idx="90">
                  <c:v>1.6699129436704772</c:v>
                </c:pt>
                <c:pt idx="91">
                  <c:v>0.53218889823729887</c:v>
                </c:pt>
                <c:pt idx="92">
                  <c:v>0.43628313388631479</c:v>
                </c:pt>
                <c:pt idx="93">
                  <c:v>1.1758658703603524</c:v>
                </c:pt>
                <c:pt idx="94">
                  <c:v>1.6685569005909433</c:v>
                </c:pt>
                <c:pt idx="95">
                  <c:v>2.4814006598137501</c:v>
                </c:pt>
                <c:pt idx="96">
                  <c:v>2.8043935768594661</c:v>
                </c:pt>
                <c:pt idx="97">
                  <c:v>2.5304535561918864</c:v>
                </c:pt>
                <c:pt idx="98">
                  <c:v>1.168603475159159</c:v>
                </c:pt>
                <c:pt idx="99">
                  <c:v>1.4043871263075569</c:v>
                </c:pt>
                <c:pt idx="100">
                  <c:v>0.64289146916597728</c:v>
                </c:pt>
                <c:pt idx="101">
                  <c:v>1.449950458007466</c:v>
                </c:pt>
                <c:pt idx="102">
                  <c:v>1.7641632902191138</c:v>
                </c:pt>
                <c:pt idx="103">
                  <c:v>0.83515811699129661</c:v>
                </c:pt>
                <c:pt idx="104">
                  <c:v>2.5629896070139431</c:v>
                </c:pt>
                <c:pt idx="105">
                  <c:v>0.72716525330726023</c:v>
                </c:pt>
                <c:pt idx="106">
                  <c:v>4.7849044755557273</c:v>
                </c:pt>
                <c:pt idx="107">
                  <c:v>0.95096891165435904</c:v>
                </c:pt>
                <c:pt idx="108">
                  <c:v>1.1945721091659547</c:v>
                </c:pt>
                <c:pt idx="109">
                  <c:v>1.7315119953752387</c:v>
                </c:pt>
                <c:pt idx="110">
                  <c:v>0.68801952647413067</c:v>
                </c:pt>
                <c:pt idx="111">
                  <c:v>0.48585632605622048</c:v>
                </c:pt>
                <c:pt idx="112">
                  <c:v>0.83575453002450917</c:v>
                </c:pt>
                <c:pt idx="113">
                  <c:v>1.0800783847393081</c:v>
                </c:pt>
                <c:pt idx="114">
                  <c:v>0.80685828746493293</c:v>
                </c:pt>
                <c:pt idx="115">
                  <c:v>4.4321078941965117</c:v>
                </c:pt>
                <c:pt idx="116">
                  <c:v>0.96150693552826028</c:v>
                </c:pt>
                <c:pt idx="117">
                  <c:v>2.8871868710200341</c:v>
                </c:pt>
                <c:pt idx="118">
                  <c:v>0.53787229731311137</c:v>
                </c:pt>
                <c:pt idx="119">
                  <c:v>5.2624400188145231</c:v>
                </c:pt>
                <c:pt idx="120">
                  <c:v>1.5170964332874999</c:v>
                </c:pt>
                <c:pt idx="121">
                  <c:v>0.96117308472819429</c:v>
                </c:pt>
                <c:pt idx="122">
                  <c:v>1.5915524714632161</c:v>
                </c:pt>
                <c:pt idx="123">
                  <c:v>0.76292290342192282</c:v>
                </c:pt>
                <c:pt idx="124">
                  <c:v>2.3372823384777046</c:v>
                </c:pt>
                <c:pt idx="125">
                  <c:v>1.3890807560881819</c:v>
                </c:pt>
                <c:pt idx="126">
                  <c:v>0.70971434894387619</c:v>
                </c:pt>
                <c:pt idx="127">
                  <c:v>1.7859587119730003</c:v>
                </c:pt>
                <c:pt idx="128">
                  <c:v>1.7143141957845796</c:v>
                </c:pt>
                <c:pt idx="129">
                  <c:v>1.8127402953676932</c:v>
                </c:pt>
                <c:pt idx="130">
                  <c:v>1.21239833351575</c:v>
                </c:pt>
                <c:pt idx="131">
                  <c:v>0.9482110741988693</c:v>
                </c:pt>
                <c:pt idx="132">
                  <c:v>1.0152348559390716</c:v>
                </c:pt>
                <c:pt idx="133">
                  <c:v>1.4030275143375228</c:v>
                </c:pt>
                <c:pt idx="134">
                  <c:v>2.7099362874952275</c:v>
                </c:pt>
                <c:pt idx="135">
                  <c:v>1.0453669854345466</c:v>
                </c:pt>
                <c:pt idx="136">
                  <c:v>2.3289140598669436</c:v>
                </c:pt>
                <c:pt idx="137">
                  <c:v>2.6727380082455343</c:v>
                </c:pt>
                <c:pt idx="138">
                  <c:v>2.0744019398128182</c:v>
                </c:pt>
                <c:pt idx="139">
                  <c:v>1.3695651003067499</c:v>
                </c:pt>
                <c:pt idx="140">
                  <c:v>0.97230833515951709</c:v>
                </c:pt>
                <c:pt idx="141">
                  <c:v>0.48909234377970912</c:v>
                </c:pt>
                <c:pt idx="142">
                  <c:v>0.47573449216307839</c:v>
                </c:pt>
                <c:pt idx="143">
                  <c:v>0.66859738084234543</c:v>
                </c:pt>
                <c:pt idx="144">
                  <c:v>0.55845796490127497</c:v>
                </c:pt>
                <c:pt idx="145">
                  <c:v>1.0867701870851727</c:v>
                </c:pt>
                <c:pt idx="146">
                  <c:v>0.28390206024854775</c:v>
                </c:pt>
                <c:pt idx="147">
                  <c:v>2.9807198443526479</c:v>
                </c:pt>
                <c:pt idx="148">
                  <c:v>2.5767562831587956</c:v>
                </c:pt>
                <c:pt idx="149">
                  <c:v>0.76157835595945678</c:v>
                </c:pt>
                <c:pt idx="150">
                  <c:v>0.56796800992982055</c:v>
                </c:pt>
                <c:pt idx="151">
                  <c:v>0.89244715546603859</c:v>
                </c:pt>
                <c:pt idx="152">
                  <c:v>0.333244777726108</c:v>
                </c:pt>
                <c:pt idx="153">
                  <c:v>1.1598929929306705</c:v>
                </c:pt>
                <c:pt idx="154">
                  <c:v>0.42207257941540344</c:v>
                </c:pt>
                <c:pt idx="155">
                  <c:v>2.2625401422339433</c:v>
                </c:pt>
                <c:pt idx="156">
                  <c:v>0.6044933403535534</c:v>
                </c:pt>
                <c:pt idx="157">
                  <c:v>0.51743866417202733</c:v>
                </c:pt>
                <c:pt idx="158">
                  <c:v>0.82938372650386938</c:v>
                </c:pt>
                <c:pt idx="159">
                  <c:v>2.4315791727181821</c:v>
                </c:pt>
                <c:pt idx="160">
                  <c:v>0.63158618805773181</c:v>
                </c:pt>
                <c:pt idx="161">
                  <c:v>0.3976378650704841</c:v>
                </c:pt>
                <c:pt idx="162">
                  <c:v>0.61656676270950006</c:v>
                </c:pt>
                <c:pt idx="163">
                  <c:v>0.4615123139865977</c:v>
                </c:pt>
                <c:pt idx="164">
                  <c:v>0.7903919253368864</c:v>
                </c:pt>
                <c:pt idx="165">
                  <c:v>0.74805440508463061</c:v>
                </c:pt>
                <c:pt idx="166">
                  <c:v>0.75076961704277845</c:v>
                </c:pt>
                <c:pt idx="167">
                  <c:v>0.76433838756150008</c:v>
                </c:pt>
                <c:pt idx="168">
                  <c:v>0.52050316524767615</c:v>
                </c:pt>
                <c:pt idx="169">
                  <c:v>0.39404582855488185</c:v>
                </c:pt>
                <c:pt idx="170">
                  <c:v>3.9408743877406138</c:v>
                </c:pt>
                <c:pt idx="171">
                  <c:v>1.077553979083133</c:v>
                </c:pt>
                <c:pt idx="172">
                  <c:v>0.83877439590866709</c:v>
                </c:pt>
                <c:pt idx="173">
                  <c:v>2.8227643749298066</c:v>
                </c:pt>
                <c:pt idx="174">
                  <c:v>0.72591834764518759</c:v>
                </c:pt>
                <c:pt idx="175">
                  <c:v>1.1248112405313853</c:v>
                </c:pt>
                <c:pt idx="176">
                  <c:v>0.47629447761014326</c:v>
                </c:pt>
                <c:pt idx="177">
                  <c:v>0.63000399604997614</c:v>
                </c:pt>
                <c:pt idx="178">
                  <c:v>0.76445126894751703</c:v>
                </c:pt>
                <c:pt idx="179">
                  <c:v>2.5968902437403751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9E-9EDE-B137ABF7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0080"/>
        <c:axId val="1443722512"/>
      </c:scatterChart>
      <c:valAx>
        <c:axId val="1258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722512"/>
        <c:crosses val="autoZero"/>
        <c:crossBetween val="midCat"/>
      </c:valAx>
      <c:valAx>
        <c:axId val="14437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Test!$L$1</c:f>
              <c:strCache>
                <c:ptCount val="1"/>
                <c:pt idx="0">
                  <c:v>Err(A)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Test!$L$2:$L$301</c:f>
              <c:numCache>
                <c:formatCode>General</c:formatCode>
                <c:ptCount val="300"/>
                <c:pt idx="0">
                  <c:v>2.5503122047051363</c:v>
                </c:pt>
                <c:pt idx="1">
                  <c:v>1.2381222088015227</c:v>
                </c:pt>
                <c:pt idx="2">
                  <c:v>2.3841861581495682</c:v>
                </c:pt>
                <c:pt idx="3">
                  <c:v>1.8121055094254319</c:v>
                </c:pt>
                <c:pt idx="4">
                  <c:v>1.6276761714714092</c:v>
                </c:pt>
                <c:pt idx="5">
                  <c:v>1.8863805931618751</c:v>
                </c:pt>
                <c:pt idx="6">
                  <c:v>2.8352368595508413</c:v>
                </c:pt>
                <c:pt idx="7">
                  <c:v>2.1188278156229319</c:v>
                </c:pt>
                <c:pt idx="8">
                  <c:v>0.46727494456405794</c:v>
                </c:pt>
                <c:pt idx="9">
                  <c:v>1.7687338700829205</c:v>
                </c:pt>
                <c:pt idx="10">
                  <c:v>1.4420010697151251</c:v>
                </c:pt>
                <c:pt idx="11">
                  <c:v>1.3460599682421932</c:v>
                </c:pt>
                <c:pt idx="12">
                  <c:v>1.9632741039111934</c:v>
                </c:pt>
                <c:pt idx="13">
                  <c:v>1.7953740137766478</c:v>
                </c:pt>
                <c:pt idx="14">
                  <c:v>1.7910853602898524</c:v>
                </c:pt>
                <c:pt idx="15">
                  <c:v>1.3354809631338638</c:v>
                </c:pt>
                <c:pt idx="16">
                  <c:v>2.3869776321784775</c:v>
                </c:pt>
                <c:pt idx="17">
                  <c:v>2.2642505344234887</c:v>
                </c:pt>
                <c:pt idx="18">
                  <c:v>0.59784910470584884</c:v>
                </c:pt>
                <c:pt idx="19">
                  <c:v>1.5785122311813069</c:v>
                </c:pt>
                <c:pt idx="20">
                  <c:v>7.579409257405012</c:v>
                </c:pt>
                <c:pt idx="21">
                  <c:v>5.8568165148409435</c:v>
                </c:pt>
                <c:pt idx="22">
                  <c:v>5.5965986454066599</c:v>
                </c:pt>
                <c:pt idx="23">
                  <c:v>6.9799543392516936</c:v>
                </c:pt>
                <c:pt idx="24">
                  <c:v>6.2502334597850906</c:v>
                </c:pt>
                <c:pt idx="25">
                  <c:v>5.8567340292938974</c:v>
                </c:pt>
                <c:pt idx="26">
                  <c:v>5.374914375453705</c:v>
                </c:pt>
                <c:pt idx="27">
                  <c:v>6.531357763501898</c:v>
                </c:pt>
                <c:pt idx="28">
                  <c:v>8.4753030171447286</c:v>
                </c:pt>
                <c:pt idx="29">
                  <c:v>5.2122522365153747</c:v>
                </c:pt>
                <c:pt idx="30">
                  <c:v>5.9521122076703525</c:v>
                </c:pt>
                <c:pt idx="31">
                  <c:v>6.1436206149198522</c:v>
                </c:pt>
                <c:pt idx="32">
                  <c:v>5.066835233115409</c:v>
                </c:pt>
                <c:pt idx="33">
                  <c:v>6.192943207381103</c:v>
                </c:pt>
                <c:pt idx="34">
                  <c:v>5.3030593441569547</c:v>
                </c:pt>
                <c:pt idx="35">
                  <c:v>5.5217285688823754</c:v>
                </c:pt>
                <c:pt idx="36">
                  <c:v>5.1817119264023637</c:v>
                </c:pt>
                <c:pt idx="37">
                  <c:v>5.9095650551330801</c:v>
                </c:pt>
                <c:pt idx="38">
                  <c:v>5.4450784263455336</c:v>
                </c:pt>
                <c:pt idx="39">
                  <c:v>8.5623147993851028</c:v>
                </c:pt>
                <c:pt idx="40">
                  <c:v>1.2949920878372045</c:v>
                </c:pt>
                <c:pt idx="41">
                  <c:v>1.6078170307965911</c:v>
                </c:pt>
                <c:pt idx="42">
                  <c:v>2.2065249305577499</c:v>
                </c:pt>
                <c:pt idx="43">
                  <c:v>0.93120138349983761</c:v>
                </c:pt>
                <c:pt idx="44">
                  <c:v>0.8038798592584</c:v>
                </c:pt>
                <c:pt idx="45">
                  <c:v>1.2154169608342729</c:v>
                </c:pt>
                <c:pt idx="46">
                  <c:v>1.5997370419064092</c:v>
                </c:pt>
                <c:pt idx="47">
                  <c:v>4.5662511637793406</c:v>
                </c:pt>
                <c:pt idx="48">
                  <c:v>2.1546123426274093</c:v>
                </c:pt>
                <c:pt idx="49">
                  <c:v>1.5831313651065455</c:v>
                </c:pt>
                <c:pt idx="50">
                  <c:v>2.6976030440055796</c:v>
                </c:pt>
                <c:pt idx="51">
                  <c:v>2.7474969786118071</c:v>
                </c:pt>
                <c:pt idx="52">
                  <c:v>0.89355646911025233</c:v>
                </c:pt>
                <c:pt idx="53">
                  <c:v>2.3139345408850569</c:v>
                </c:pt>
                <c:pt idx="54">
                  <c:v>0.93205209397992173</c:v>
                </c:pt>
                <c:pt idx="55">
                  <c:v>2.7221032546450004</c:v>
                </c:pt>
                <c:pt idx="56">
                  <c:v>0.91307861870960583</c:v>
                </c:pt>
                <c:pt idx="57">
                  <c:v>0.90269456455577401</c:v>
                </c:pt>
                <c:pt idx="58">
                  <c:v>1.6081569481558635</c:v>
                </c:pt>
                <c:pt idx="59">
                  <c:v>0.96948953182076592</c:v>
                </c:pt>
                <c:pt idx="60">
                  <c:v>1.4241201565095341</c:v>
                </c:pt>
                <c:pt idx="61">
                  <c:v>10.609206709946502</c:v>
                </c:pt>
                <c:pt idx="62">
                  <c:v>1.2188529232488181</c:v>
                </c:pt>
                <c:pt idx="63">
                  <c:v>8.0068683103254887</c:v>
                </c:pt>
                <c:pt idx="64">
                  <c:v>13.113966508179319</c:v>
                </c:pt>
                <c:pt idx="65">
                  <c:v>11.648114512383865</c:v>
                </c:pt>
                <c:pt idx="66">
                  <c:v>3.9960668600397842</c:v>
                </c:pt>
                <c:pt idx="67">
                  <c:v>1.5954464772098069</c:v>
                </c:pt>
                <c:pt idx="68">
                  <c:v>1.0079968325260773</c:v>
                </c:pt>
                <c:pt idx="69">
                  <c:v>4.315937198992386</c:v>
                </c:pt>
                <c:pt idx="70">
                  <c:v>1.1077337512401648</c:v>
                </c:pt>
                <c:pt idx="71">
                  <c:v>1.4242395101571819</c:v>
                </c:pt>
                <c:pt idx="72">
                  <c:v>2.3613875027219771</c:v>
                </c:pt>
                <c:pt idx="73">
                  <c:v>2.3849598340943525</c:v>
                </c:pt>
                <c:pt idx="74">
                  <c:v>0.97978865374488422</c:v>
                </c:pt>
                <c:pt idx="75">
                  <c:v>0.94066871283828191</c:v>
                </c:pt>
                <c:pt idx="76">
                  <c:v>1.0902345893135534</c:v>
                </c:pt>
                <c:pt idx="77">
                  <c:v>0.72433607764086372</c:v>
                </c:pt>
                <c:pt idx="78">
                  <c:v>8.0126727478237729</c:v>
                </c:pt>
                <c:pt idx="79">
                  <c:v>1.3633566721335568</c:v>
                </c:pt>
                <c:pt idx="80">
                  <c:v>1.3465562675628069</c:v>
                </c:pt>
                <c:pt idx="81">
                  <c:v>0.82086418282227047</c:v>
                </c:pt>
                <c:pt idx="82">
                  <c:v>2.0236839662780115</c:v>
                </c:pt>
                <c:pt idx="83">
                  <c:v>5.6663429267120122</c:v>
                </c:pt>
                <c:pt idx="84">
                  <c:v>8.4036827724060448</c:v>
                </c:pt>
                <c:pt idx="85">
                  <c:v>2.8842437120506821</c:v>
                </c:pt>
                <c:pt idx="86">
                  <c:v>3.7386959266499544</c:v>
                </c:pt>
                <c:pt idx="87">
                  <c:v>6.1986232246834776</c:v>
                </c:pt>
                <c:pt idx="88">
                  <c:v>0.95609384310741707</c:v>
                </c:pt>
                <c:pt idx="89">
                  <c:v>2.2849139880471707</c:v>
                </c:pt>
                <c:pt idx="90">
                  <c:v>1.3280978960326932</c:v>
                </c:pt>
                <c:pt idx="91">
                  <c:v>0.84964526206866697</c:v>
                </c:pt>
                <c:pt idx="92">
                  <c:v>0.99769872867991261</c:v>
                </c:pt>
                <c:pt idx="93">
                  <c:v>3.3027167635000909</c:v>
                </c:pt>
                <c:pt idx="94">
                  <c:v>1.7111271726843182</c:v>
                </c:pt>
                <c:pt idx="95">
                  <c:v>3.2682500819924662</c:v>
                </c:pt>
                <c:pt idx="96">
                  <c:v>6.2390275318697501</c:v>
                </c:pt>
                <c:pt idx="97">
                  <c:v>3.0255980613442843</c:v>
                </c:pt>
                <c:pt idx="98">
                  <c:v>3.1329699952126369</c:v>
                </c:pt>
                <c:pt idx="99">
                  <c:v>2.3807050414439774</c:v>
                </c:pt>
                <c:pt idx="100">
                  <c:v>1.4427965146013524</c:v>
                </c:pt>
                <c:pt idx="101">
                  <c:v>1.8407503336342614</c:v>
                </c:pt>
                <c:pt idx="102">
                  <c:v>2.3811182386390111</c:v>
                </c:pt>
                <c:pt idx="103">
                  <c:v>1.5963400791247386</c:v>
                </c:pt>
                <c:pt idx="104">
                  <c:v>6.9808076109595003</c:v>
                </c:pt>
                <c:pt idx="105">
                  <c:v>1.6345848201035227</c:v>
                </c:pt>
                <c:pt idx="106">
                  <c:v>9.7821267913789089</c:v>
                </c:pt>
                <c:pt idx="107">
                  <c:v>2.6825182094828981</c:v>
                </c:pt>
                <c:pt idx="108">
                  <c:v>1.3622920425792273</c:v>
                </c:pt>
                <c:pt idx="109">
                  <c:v>4.2252003588692162</c:v>
                </c:pt>
                <c:pt idx="110">
                  <c:v>1.65032746285525</c:v>
                </c:pt>
                <c:pt idx="111">
                  <c:v>1.6368649037546592</c:v>
                </c:pt>
                <c:pt idx="112">
                  <c:v>1.7448641246270227</c:v>
                </c:pt>
                <c:pt idx="113">
                  <c:v>1.6934305160244887</c:v>
                </c:pt>
                <c:pt idx="114">
                  <c:v>1.5755409372928977</c:v>
                </c:pt>
                <c:pt idx="115">
                  <c:v>10.497289223216466</c:v>
                </c:pt>
                <c:pt idx="116">
                  <c:v>1.6616667760214774</c:v>
                </c:pt>
                <c:pt idx="117">
                  <c:v>2.9155968432241139</c:v>
                </c:pt>
                <c:pt idx="118">
                  <c:v>1.5217347601489886</c:v>
                </c:pt>
                <c:pt idx="119">
                  <c:v>11.948562030512841</c:v>
                </c:pt>
                <c:pt idx="120">
                  <c:v>1.8588506741089204</c:v>
                </c:pt>
                <c:pt idx="121">
                  <c:v>1.8544054437369888</c:v>
                </c:pt>
                <c:pt idx="122">
                  <c:v>1.8845426860360117</c:v>
                </c:pt>
                <c:pt idx="123">
                  <c:v>1.7739528269349547</c:v>
                </c:pt>
                <c:pt idx="124">
                  <c:v>2.3268229199916477</c:v>
                </c:pt>
                <c:pt idx="125">
                  <c:v>2.0805076287944888</c:v>
                </c:pt>
                <c:pt idx="126">
                  <c:v>0.98298480142192501</c:v>
                </c:pt>
                <c:pt idx="127">
                  <c:v>2.0687394326074431</c:v>
                </c:pt>
                <c:pt idx="128">
                  <c:v>1.8412113305261364</c:v>
                </c:pt>
                <c:pt idx="129">
                  <c:v>1.3325000593806819</c:v>
                </c:pt>
                <c:pt idx="130">
                  <c:v>1.9590802086850114</c:v>
                </c:pt>
                <c:pt idx="131">
                  <c:v>1.6835430305970569</c:v>
                </c:pt>
                <c:pt idx="132">
                  <c:v>1.8510139800048866</c:v>
                </c:pt>
                <c:pt idx="133">
                  <c:v>2.6498742962407955</c:v>
                </c:pt>
                <c:pt idx="134">
                  <c:v>5.4294112462960005</c:v>
                </c:pt>
                <c:pt idx="135">
                  <c:v>1.7912259343803636</c:v>
                </c:pt>
                <c:pt idx="136">
                  <c:v>2.0055355877604661</c:v>
                </c:pt>
                <c:pt idx="137">
                  <c:v>2.1054163003033866</c:v>
                </c:pt>
                <c:pt idx="138">
                  <c:v>5.1729843272315907</c:v>
                </c:pt>
                <c:pt idx="139">
                  <c:v>2.1572245041138407</c:v>
                </c:pt>
                <c:pt idx="140">
                  <c:v>1.7961407232675115</c:v>
                </c:pt>
                <c:pt idx="141">
                  <c:v>2.4557957197976021</c:v>
                </c:pt>
                <c:pt idx="142">
                  <c:v>2.4537165122763298</c:v>
                </c:pt>
                <c:pt idx="143">
                  <c:v>2.3775846371167617</c:v>
                </c:pt>
                <c:pt idx="144">
                  <c:v>2.4065967197049885</c:v>
                </c:pt>
                <c:pt idx="145">
                  <c:v>1.7463176113720456</c:v>
                </c:pt>
                <c:pt idx="146">
                  <c:v>2.391706048703341</c:v>
                </c:pt>
                <c:pt idx="147">
                  <c:v>2.3882066662692956</c:v>
                </c:pt>
                <c:pt idx="148">
                  <c:v>2.520673194943841</c:v>
                </c:pt>
                <c:pt idx="149">
                  <c:v>2.6264176130603296</c:v>
                </c:pt>
                <c:pt idx="150">
                  <c:v>2.4314742546589998</c:v>
                </c:pt>
                <c:pt idx="151">
                  <c:v>1.643055132141841</c:v>
                </c:pt>
                <c:pt idx="152">
                  <c:v>1.4605864246355682</c:v>
                </c:pt>
                <c:pt idx="153">
                  <c:v>1.799612788947307</c:v>
                </c:pt>
                <c:pt idx="154">
                  <c:v>2.5348144957176819</c:v>
                </c:pt>
                <c:pt idx="155">
                  <c:v>2.6506389732043183</c:v>
                </c:pt>
                <c:pt idx="156">
                  <c:v>2.5812082506864891</c:v>
                </c:pt>
                <c:pt idx="157">
                  <c:v>2.4739297337157047</c:v>
                </c:pt>
                <c:pt idx="158">
                  <c:v>1.8615651990497386</c:v>
                </c:pt>
                <c:pt idx="159">
                  <c:v>2.4660579254579322</c:v>
                </c:pt>
                <c:pt idx="160">
                  <c:v>1.1938638232731933</c:v>
                </c:pt>
                <c:pt idx="161">
                  <c:v>1.0108766662555317</c:v>
                </c:pt>
                <c:pt idx="162">
                  <c:v>1.1640797075462956</c:v>
                </c:pt>
                <c:pt idx="163">
                  <c:v>1.0687474028479</c:v>
                </c:pt>
                <c:pt idx="164">
                  <c:v>2.1191671568573294</c:v>
                </c:pt>
                <c:pt idx="165">
                  <c:v>1.3875300604442729</c:v>
                </c:pt>
                <c:pt idx="166">
                  <c:v>1.097530850791792</c:v>
                </c:pt>
                <c:pt idx="167">
                  <c:v>0.92574785199039211</c:v>
                </c:pt>
                <c:pt idx="168">
                  <c:v>1.0727802986250319</c:v>
                </c:pt>
                <c:pt idx="169">
                  <c:v>1.0310211551170603</c:v>
                </c:pt>
                <c:pt idx="170">
                  <c:v>2.8298732668976028</c:v>
                </c:pt>
                <c:pt idx="171">
                  <c:v>2.0435276833479317</c:v>
                </c:pt>
                <c:pt idx="172">
                  <c:v>2.0986512402107498</c:v>
                </c:pt>
                <c:pt idx="173">
                  <c:v>2.571465711293182</c:v>
                </c:pt>
                <c:pt idx="174">
                  <c:v>1.3889552611645908</c:v>
                </c:pt>
                <c:pt idx="175">
                  <c:v>1.461548680190466</c:v>
                </c:pt>
                <c:pt idx="176">
                  <c:v>1.0031349327749615</c:v>
                </c:pt>
                <c:pt idx="177">
                  <c:v>1.3429766974176365</c:v>
                </c:pt>
                <c:pt idx="178">
                  <c:v>1.1885751647341591</c:v>
                </c:pt>
                <c:pt idx="179">
                  <c:v>2.1465929661205569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2-4FDF-9AFA-35A045E8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3824"/>
        <c:axId val="1254026960"/>
      </c:scatterChart>
      <c:valAx>
        <c:axId val="1263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4026960"/>
        <c:crosses val="autoZero"/>
        <c:crossBetween val="midCat"/>
      </c:valAx>
      <c:valAx>
        <c:axId val="12540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Angle=f(longueur)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Test!$J$2:$J$306</c:f>
              <c:numCache>
                <c:formatCode>General</c:formatCode>
                <c:ptCount val="305"/>
                <c:pt idx="0">
                  <c:v>24.462723337651251</c:v>
                </c:pt>
                <c:pt idx="1">
                  <c:v>35.660803720235457</c:v>
                </c:pt>
                <c:pt idx="2">
                  <c:v>25.816848678870343</c:v>
                </c:pt>
                <c:pt idx="3">
                  <c:v>33.631384242110002</c:v>
                </c:pt>
                <c:pt idx="4">
                  <c:v>28.839310260185339</c:v>
                </c:pt>
                <c:pt idx="5">
                  <c:v>28.167011914663071</c:v>
                </c:pt>
                <c:pt idx="6">
                  <c:v>23.418052545942956</c:v>
                </c:pt>
                <c:pt idx="7">
                  <c:v>26.293639518762273</c:v>
                </c:pt>
                <c:pt idx="8">
                  <c:v>39.618382171061704</c:v>
                </c:pt>
                <c:pt idx="9">
                  <c:v>33.567199695579433</c:v>
                </c:pt>
                <c:pt idx="10">
                  <c:v>31.309677629059887</c:v>
                </c:pt>
                <c:pt idx="11">
                  <c:v>35.088134221785566</c:v>
                </c:pt>
                <c:pt idx="12">
                  <c:v>30.010888850932616</c:v>
                </c:pt>
                <c:pt idx="13">
                  <c:v>30.089993676108978</c:v>
                </c:pt>
                <c:pt idx="14">
                  <c:v>33.345869647861484</c:v>
                </c:pt>
                <c:pt idx="15">
                  <c:v>32.48557441726534</c:v>
                </c:pt>
                <c:pt idx="16">
                  <c:v>26.405102735635001</c:v>
                </c:pt>
                <c:pt idx="17">
                  <c:v>25.71006692293432</c:v>
                </c:pt>
                <c:pt idx="18">
                  <c:v>41.725163463924204</c:v>
                </c:pt>
                <c:pt idx="19">
                  <c:v>29.697700585523407</c:v>
                </c:pt>
                <c:pt idx="20">
                  <c:v>22.28538035741375</c:v>
                </c:pt>
                <c:pt idx="21">
                  <c:v>36.047483363111027</c:v>
                </c:pt>
                <c:pt idx="22">
                  <c:v>36.139354767155226</c:v>
                </c:pt>
                <c:pt idx="23">
                  <c:v>24.953860640261478</c:v>
                </c:pt>
                <c:pt idx="24">
                  <c:v>29.396260573856136</c:v>
                </c:pt>
                <c:pt idx="25">
                  <c:v>33.178422459080451</c:v>
                </c:pt>
                <c:pt idx="26">
                  <c:v>37.770856971500912</c:v>
                </c:pt>
                <c:pt idx="27">
                  <c:v>27.418113616274319</c:v>
                </c:pt>
                <c:pt idx="28">
                  <c:v>22.561094048258525</c:v>
                </c:pt>
                <c:pt idx="29">
                  <c:v>40.411250709285909</c:v>
                </c:pt>
                <c:pt idx="30">
                  <c:v>33.786065769215568</c:v>
                </c:pt>
                <c:pt idx="31">
                  <c:v>34.791667357570347</c:v>
                </c:pt>
                <c:pt idx="32">
                  <c:v>40.685639896560346</c:v>
                </c:pt>
                <c:pt idx="33">
                  <c:v>29.220467009056595</c:v>
                </c:pt>
                <c:pt idx="34">
                  <c:v>37.822796564377278</c:v>
                </c:pt>
                <c:pt idx="35">
                  <c:v>35.252804332848527</c:v>
                </c:pt>
                <c:pt idx="36">
                  <c:v>41.599790967921706</c:v>
                </c:pt>
                <c:pt idx="37">
                  <c:v>33.699453498145225</c:v>
                </c:pt>
                <c:pt idx="38">
                  <c:v>35.595185932009429</c:v>
                </c:pt>
                <c:pt idx="39">
                  <c:v>20.7356671797125</c:v>
                </c:pt>
                <c:pt idx="40">
                  <c:v>27.932953947816252</c:v>
                </c:pt>
                <c:pt idx="41">
                  <c:v>30.611862896258522</c:v>
                </c:pt>
                <c:pt idx="42">
                  <c:v>21.090090724781135</c:v>
                </c:pt>
                <c:pt idx="43">
                  <c:v>34.198023819242387</c:v>
                </c:pt>
                <c:pt idx="44">
                  <c:v>33.407104184468523</c:v>
                </c:pt>
                <c:pt idx="45">
                  <c:v>29.867819417759094</c:v>
                </c:pt>
                <c:pt idx="46">
                  <c:v>29.86598096971489</c:v>
                </c:pt>
                <c:pt idx="47">
                  <c:v>23.222141569660682</c:v>
                </c:pt>
                <c:pt idx="48">
                  <c:v>21.472076546503182</c:v>
                </c:pt>
                <c:pt idx="49">
                  <c:v>23.935847574668184</c:v>
                </c:pt>
                <c:pt idx="50">
                  <c:v>24.688186714024887</c:v>
                </c:pt>
                <c:pt idx="51">
                  <c:v>24.622574430177956</c:v>
                </c:pt>
                <c:pt idx="52">
                  <c:v>33.871508602133979</c:v>
                </c:pt>
                <c:pt idx="53">
                  <c:v>28.093341379513522</c:v>
                </c:pt>
                <c:pt idx="54">
                  <c:v>34.505571133814207</c:v>
                </c:pt>
                <c:pt idx="55">
                  <c:v>26.65401066731091</c:v>
                </c:pt>
                <c:pt idx="56">
                  <c:v>34.355792245376819</c:v>
                </c:pt>
                <c:pt idx="57">
                  <c:v>31.93159142549284</c:v>
                </c:pt>
                <c:pt idx="58">
                  <c:v>27.523269081723864</c:v>
                </c:pt>
                <c:pt idx="59">
                  <c:v>29.117241853250572</c:v>
                </c:pt>
                <c:pt idx="60">
                  <c:v>35.825495082698296</c:v>
                </c:pt>
                <c:pt idx="61">
                  <c:v>18.467422756672615</c:v>
                </c:pt>
                <c:pt idx="62">
                  <c:v>36.476368946691707</c:v>
                </c:pt>
                <c:pt idx="63">
                  <c:v>24.347838280549091</c:v>
                </c:pt>
                <c:pt idx="64">
                  <c:v>17.156138664626592</c:v>
                </c:pt>
                <c:pt idx="65">
                  <c:v>18.330950479744317</c:v>
                </c:pt>
                <c:pt idx="66">
                  <c:v>30.096505774838867</c:v>
                </c:pt>
                <c:pt idx="67">
                  <c:v>33.788048776088409</c:v>
                </c:pt>
                <c:pt idx="68">
                  <c:v>38.609287703591029</c:v>
                </c:pt>
                <c:pt idx="69">
                  <c:v>26.157285172051818</c:v>
                </c:pt>
                <c:pt idx="70">
                  <c:v>42.461401944785571</c:v>
                </c:pt>
                <c:pt idx="71">
                  <c:v>39.024048666903184</c:v>
                </c:pt>
                <c:pt idx="72">
                  <c:v>37.420047213973639</c:v>
                </c:pt>
                <c:pt idx="73">
                  <c:v>39.728933321917275</c:v>
                </c:pt>
                <c:pt idx="74">
                  <c:v>40.697984837154209</c:v>
                </c:pt>
                <c:pt idx="75">
                  <c:v>39.505230059770568</c:v>
                </c:pt>
                <c:pt idx="76">
                  <c:v>45.631437297155685</c:v>
                </c:pt>
                <c:pt idx="77">
                  <c:v>45.81901723887534</c:v>
                </c:pt>
                <c:pt idx="78">
                  <c:v>24.457938965064091</c:v>
                </c:pt>
                <c:pt idx="79">
                  <c:v>42.938403086722161</c:v>
                </c:pt>
                <c:pt idx="80">
                  <c:v>40.278402804553977</c:v>
                </c:pt>
                <c:pt idx="81">
                  <c:v>46.397477124070456</c:v>
                </c:pt>
                <c:pt idx="82">
                  <c:v>38.691590347356588</c:v>
                </c:pt>
                <c:pt idx="83">
                  <c:v>27.907239533880343</c:v>
                </c:pt>
                <c:pt idx="84">
                  <c:v>23.029662029122498</c:v>
                </c:pt>
                <c:pt idx="85">
                  <c:v>28.273985563639432</c:v>
                </c:pt>
                <c:pt idx="86">
                  <c:v>36.517823322429436</c:v>
                </c:pt>
                <c:pt idx="87">
                  <c:v>32.79754773572887</c:v>
                </c:pt>
                <c:pt idx="88">
                  <c:v>42.287513429783296</c:v>
                </c:pt>
                <c:pt idx="89">
                  <c:v>38.105770339616818</c:v>
                </c:pt>
                <c:pt idx="90">
                  <c:v>39.702355531316819</c:v>
                </c:pt>
                <c:pt idx="91">
                  <c:v>50.504418774078978</c:v>
                </c:pt>
                <c:pt idx="92">
                  <c:v>44.863519864650115</c:v>
                </c:pt>
                <c:pt idx="93">
                  <c:v>33.646913581330224</c:v>
                </c:pt>
                <c:pt idx="94">
                  <c:v>33.241069399441479</c:v>
                </c:pt>
                <c:pt idx="95">
                  <c:v>26.628183512016253</c:v>
                </c:pt>
                <c:pt idx="96">
                  <c:v>32.85152087437443</c:v>
                </c:pt>
                <c:pt idx="97">
                  <c:v>28.315124250683752</c:v>
                </c:pt>
                <c:pt idx="98">
                  <c:v>38.232990035377163</c:v>
                </c:pt>
                <c:pt idx="99">
                  <c:v>31.804569852349204</c:v>
                </c:pt>
                <c:pt idx="100">
                  <c:v>41.228993332824096</c:v>
                </c:pt>
                <c:pt idx="101">
                  <c:v>33.271267580407383</c:v>
                </c:pt>
                <c:pt idx="102">
                  <c:v>29.715316515182501</c:v>
                </c:pt>
                <c:pt idx="103">
                  <c:v>38.439072972241021</c:v>
                </c:pt>
                <c:pt idx="104">
                  <c:v>30.234356689630914</c:v>
                </c:pt>
                <c:pt idx="105">
                  <c:v>37.978052915524437</c:v>
                </c:pt>
                <c:pt idx="106">
                  <c:v>16.235487674981137</c:v>
                </c:pt>
                <c:pt idx="107">
                  <c:v>38.013763247730907</c:v>
                </c:pt>
                <c:pt idx="108">
                  <c:v>40.44086789826239</c:v>
                </c:pt>
                <c:pt idx="109">
                  <c:v>30.118742813051821</c:v>
                </c:pt>
                <c:pt idx="110">
                  <c:v>37.827785167258973</c:v>
                </c:pt>
                <c:pt idx="111">
                  <c:v>38.084834881130682</c:v>
                </c:pt>
                <c:pt idx="112">
                  <c:v>38.045732159483528</c:v>
                </c:pt>
                <c:pt idx="113">
                  <c:v>35.723725619127961</c:v>
                </c:pt>
                <c:pt idx="114">
                  <c:v>37.370210783554661</c:v>
                </c:pt>
                <c:pt idx="115">
                  <c:v>25.038559049970456</c:v>
                </c:pt>
                <c:pt idx="116">
                  <c:v>35.848714087245568</c:v>
                </c:pt>
                <c:pt idx="117">
                  <c:v>26.231879700644889</c:v>
                </c:pt>
                <c:pt idx="118">
                  <c:v>40.653476560856134</c:v>
                </c:pt>
                <c:pt idx="119">
                  <c:v>22.505244132689089</c:v>
                </c:pt>
                <c:pt idx="120">
                  <c:v>32.963317053801255</c:v>
                </c:pt>
                <c:pt idx="121">
                  <c:v>39.731458639951022</c:v>
                </c:pt>
                <c:pt idx="122">
                  <c:v>42.694707910246706</c:v>
                </c:pt>
                <c:pt idx="123">
                  <c:v>38.999927893574544</c:v>
                </c:pt>
                <c:pt idx="124">
                  <c:v>28.691064990723866</c:v>
                </c:pt>
                <c:pt idx="125">
                  <c:v>33.845358479043639</c:v>
                </c:pt>
                <c:pt idx="126">
                  <c:v>39.124478504483868</c:v>
                </c:pt>
                <c:pt idx="127">
                  <c:v>30.291282657467274</c:v>
                </c:pt>
                <c:pt idx="128">
                  <c:v>42.879104423002154</c:v>
                </c:pt>
                <c:pt idx="129">
                  <c:v>41.65941428197705</c:v>
                </c:pt>
                <c:pt idx="130">
                  <c:v>39.54533879599137</c:v>
                </c:pt>
                <c:pt idx="131">
                  <c:v>40.408978549873183</c:v>
                </c:pt>
                <c:pt idx="132">
                  <c:v>39.017021000734431</c:v>
                </c:pt>
                <c:pt idx="133">
                  <c:v>35.871394041790573</c:v>
                </c:pt>
                <c:pt idx="134">
                  <c:v>27.989435419380115</c:v>
                </c:pt>
                <c:pt idx="135">
                  <c:v>39.294495304655797</c:v>
                </c:pt>
                <c:pt idx="136">
                  <c:v>29.820508641861817</c:v>
                </c:pt>
                <c:pt idx="137">
                  <c:v>29.922701683114887</c:v>
                </c:pt>
                <c:pt idx="138">
                  <c:v>34.550761875439775</c:v>
                </c:pt>
                <c:pt idx="139">
                  <c:v>34.365903463811705</c:v>
                </c:pt>
                <c:pt idx="140">
                  <c:v>20.941380708364434</c:v>
                </c:pt>
                <c:pt idx="141">
                  <c:v>8.7225212403156025</c:v>
                </c:pt>
                <c:pt idx="142">
                  <c:v>8.7132178585593536</c:v>
                </c:pt>
                <c:pt idx="143">
                  <c:v>8.1221490994923187</c:v>
                </c:pt>
                <c:pt idx="144">
                  <c:v>7.0254033648685796</c:v>
                </c:pt>
                <c:pt idx="145">
                  <c:v>20.502458164859089</c:v>
                </c:pt>
                <c:pt idx="146">
                  <c:v>11.077720247794977</c:v>
                </c:pt>
                <c:pt idx="147">
                  <c:v>8.1461319576779196</c:v>
                </c:pt>
                <c:pt idx="148">
                  <c:v>7.3381705654323861</c:v>
                </c:pt>
                <c:pt idx="149">
                  <c:v>6.6209449489382957</c:v>
                </c:pt>
                <c:pt idx="150">
                  <c:v>6.8790765382087846</c:v>
                </c:pt>
                <c:pt idx="151">
                  <c:v>20.912115243619887</c:v>
                </c:pt>
                <c:pt idx="152">
                  <c:v>17.57419790448375</c:v>
                </c:pt>
                <c:pt idx="153">
                  <c:v>21.008861139490339</c:v>
                </c:pt>
                <c:pt idx="154">
                  <c:v>8.7834519352781015</c:v>
                </c:pt>
                <c:pt idx="155">
                  <c:v>8.0325099585885908</c:v>
                </c:pt>
                <c:pt idx="156">
                  <c:v>8.308975093717704</c:v>
                </c:pt>
                <c:pt idx="157">
                  <c:v>8.7654996630255226</c:v>
                </c:pt>
                <c:pt idx="158">
                  <c:v>20.205797497784658</c:v>
                </c:pt>
                <c:pt idx="159">
                  <c:v>8.5600925871383069</c:v>
                </c:pt>
                <c:pt idx="160">
                  <c:v>31.257471601959658</c:v>
                </c:pt>
                <c:pt idx="161">
                  <c:v>34.650167120122042</c:v>
                </c:pt>
                <c:pt idx="162">
                  <c:v>31.713611223781363</c:v>
                </c:pt>
                <c:pt idx="163">
                  <c:v>34.570186214763751</c:v>
                </c:pt>
                <c:pt idx="164">
                  <c:v>30.721680664190341</c:v>
                </c:pt>
                <c:pt idx="165">
                  <c:v>30.699779156341819</c:v>
                </c:pt>
                <c:pt idx="166">
                  <c:v>32.978928838604318</c:v>
                </c:pt>
                <c:pt idx="167">
                  <c:v>39.630709403100454</c:v>
                </c:pt>
                <c:pt idx="168">
                  <c:v>34.50794376408227</c:v>
                </c:pt>
                <c:pt idx="169">
                  <c:v>34.269782191632274</c:v>
                </c:pt>
                <c:pt idx="170">
                  <c:v>18.106451731018524</c:v>
                </c:pt>
                <c:pt idx="171">
                  <c:v>28.387219893019207</c:v>
                </c:pt>
                <c:pt idx="172">
                  <c:v>31.186992900770687</c:v>
                </c:pt>
                <c:pt idx="173">
                  <c:v>37.505355336228867</c:v>
                </c:pt>
                <c:pt idx="174">
                  <c:v>33.742429546981931</c:v>
                </c:pt>
                <c:pt idx="175">
                  <c:v>29.44432848765409</c:v>
                </c:pt>
                <c:pt idx="176">
                  <c:v>34.414446045311479</c:v>
                </c:pt>
                <c:pt idx="177">
                  <c:v>31.937755736811933</c:v>
                </c:pt>
                <c:pt idx="178">
                  <c:v>31.43082822477432</c:v>
                </c:pt>
                <c:pt idx="179">
                  <c:v>22.800606501411252</c:v>
                </c:pt>
              </c:numCache>
            </c:numRef>
          </c:xVal>
          <c:yVal>
            <c:numRef>
              <c:f>Test!$E$2:$E$306</c:f>
              <c:numCache>
                <c:formatCode>General</c:formatCode>
                <c:ptCount val="305"/>
                <c:pt idx="0">
                  <c:v>32.531331115364999</c:v>
                </c:pt>
                <c:pt idx="1">
                  <c:v>32.0708319525476</c:v>
                </c:pt>
                <c:pt idx="2">
                  <c:v>19.595656590768701</c:v>
                </c:pt>
                <c:pt idx="3">
                  <c:v>41.997985374071</c:v>
                </c:pt>
                <c:pt idx="4">
                  <c:v>28.272407685575601</c:v>
                </c:pt>
                <c:pt idx="5">
                  <c:v>20.397063333743802</c:v>
                </c:pt>
                <c:pt idx="6">
                  <c:v>20.218371080771501</c:v>
                </c:pt>
                <c:pt idx="7">
                  <c:v>28.9627988756083</c:v>
                </c:pt>
                <c:pt idx="8">
                  <c:v>35.499810917751297</c:v>
                </c:pt>
                <c:pt idx="9">
                  <c:v>38.045786931872698</c:v>
                </c:pt>
                <c:pt idx="10">
                  <c:v>32.5021440888898</c:v>
                </c:pt>
                <c:pt idx="11">
                  <c:v>31.006790394342399</c:v>
                </c:pt>
                <c:pt idx="12">
                  <c:v>13.6936340067756</c:v>
                </c:pt>
                <c:pt idx="13">
                  <c:v>25.588742906933302</c:v>
                </c:pt>
                <c:pt idx="14">
                  <c:v>27.263966894076098</c:v>
                </c:pt>
                <c:pt idx="15">
                  <c:v>28.9837004706649</c:v>
                </c:pt>
                <c:pt idx="16">
                  <c:v>25.428668364357801</c:v>
                </c:pt>
                <c:pt idx="17">
                  <c:v>22.463188874984802</c:v>
                </c:pt>
                <c:pt idx="18">
                  <c:v>40.339828229237497</c:v>
                </c:pt>
                <c:pt idx="19">
                  <c:v>19.1392491893121</c:v>
                </c:pt>
                <c:pt idx="20">
                  <c:v>27.7010350642113</c:v>
                </c:pt>
                <c:pt idx="21">
                  <c:v>38.417373345492599</c:v>
                </c:pt>
                <c:pt idx="22">
                  <c:v>42.307450233788899</c:v>
                </c:pt>
                <c:pt idx="23">
                  <c:v>27.655564928191701</c:v>
                </c:pt>
                <c:pt idx="24">
                  <c:v>30.525859549477001</c:v>
                </c:pt>
                <c:pt idx="25">
                  <c:v>18.865389238233799</c:v>
                </c:pt>
                <c:pt idx="26">
                  <c:v>21.0656661620901</c:v>
                </c:pt>
                <c:pt idx="27">
                  <c:v>32.493572477559098</c:v>
                </c:pt>
                <c:pt idx="28">
                  <c:v>2.34572611738828</c:v>
                </c:pt>
                <c:pt idx="29">
                  <c:v>40.798507126437698</c:v>
                </c:pt>
                <c:pt idx="30">
                  <c:v>22.9349478352757</c:v>
                </c:pt>
                <c:pt idx="31">
                  <c:v>66.203265676486396</c:v>
                </c:pt>
                <c:pt idx="32">
                  <c:v>37.089203374660698</c:v>
                </c:pt>
                <c:pt idx="33">
                  <c:v>28.342111102386799</c:v>
                </c:pt>
                <c:pt idx="34">
                  <c:v>27.0982379850077</c:v>
                </c:pt>
                <c:pt idx="35">
                  <c:v>23.489071494225701</c:v>
                </c:pt>
                <c:pt idx="36">
                  <c:v>30.2215087394538</c:v>
                </c:pt>
                <c:pt idx="37">
                  <c:v>35.880788520034898</c:v>
                </c:pt>
                <c:pt idx="38">
                  <c:v>29.715853828758402</c:v>
                </c:pt>
                <c:pt idx="39">
                  <c:v>4.5105513746916497</c:v>
                </c:pt>
                <c:pt idx="40">
                  <c:v>15.420723387966</c:v>
                </c:pt>
                <c:pt idx="41">
                  <c:v>44.893647875286199</c:v>
                </c:pt>
                <c:pt idx="42">
                  <c:v>6.3633417756463801</c:v>
                </c:pt>
                <c:pt idx="43">
                  <c:v>40.029930997139502</c:v>
                </c:pt>
                <c:pt idx="44">
                  <c:v>33.405006733464198</c:v>
                </c:pt>
                <c:pt idx="45">
                  <c:v>23.7305777108702</c:v>
                </c:pt>
                <c:pt idx="46">
                  <c:v>30.533681057344999</c:v>
                </c:pt>
                <c:pt idx="47">
                  <c:v>48.7946126898877</c:v>
                </c:pt>
                <c:pt idx="48">
                  <c:v>7.5803237190399004</c:v>
                </c:pt>
                <c:pt idx="49">
                  <c:v>18.039090884492499</c:v>
                </c:pt>
                <c:pt idx="50">
                  <c:v>26.791393578044499</c:v>
                </c:pt>
                <c:pt idx="51">
                  <c:v>38.405742035634198</c:v>
                </c:pt>
                <c:pt idx="52">
                  <c:v>23.1005509277832</c:v>
                </c:pt>
                <c:pt idx="53">
                  <c:v>33.3728641903366</c:v>
                </c:pt>
                <c:pt idx="54">
                  <c:v>30.970336790259498</c:v>
                </c:pt>
                <c:pt idx="55">
                  <c:v>29.501183252095299</c:v>
                </c:pt>
                <c:pt idx="56">
                  <c:v>33.037570573868003</c:v>
                </c:pt>
                <c:pt idx="57">
                  <c:v>36.8957242513628</c:v>
                </c:pt>
                <c:pt idx="58">
                  <c:v>23.939930472458101</c:v>
                </c:pt>
                <c:pt idx="59">
                  <c:v>32.050374805730101</c:v>
                </c:pt>
                <c:pt idx="60">
                  <c:v>26.332036953034599</c:v>
                </c:pt>
                <c:pt idx="61">
                  <c:v>0.92634650748833103</c:v>
                </c:pt>
                <c:pt idx="62">
                  <c:v>32.840374337270198</c:v>
                </c:pt>
                <c:pt idx="63">
                  <c:v>15.1794545053008</c:v>
                </c:pt>
                <c:pt idx="64">
                  <c:v>9.4023328371127004</c:v>
                </c:pt>
                <c:pt idx="65">
                  <c:v>13.1869963126634</c:v>
                </c:pt>
                <c:pt idx="66">
                  <c:v>28.923779752799899</c:v>
                </c:pt>
                <c:pt idx="67">
                  <c:v>32.120388256331601</c:v>
                </c:pt>
                <c:pt idx="68">
                  <c:v>32.058747031189</c:v>
                </c:pt>
                <c:pt idx="69">
                  <c:v>19.035509407395502</c:v>
                </c:pt>
                <c:pt idx="70">
                  <c:v>32.348636943315199</c:v>
                </c:pt>
                <c:pt idx="71">
                  <c:v>24.286147666264199</c:v>
                </c:pt>
                <c:pt idx="72">
                  <c:v>18.323971963023101</c:v>
                </c:pt>
                <c:pt idx="73">
                  <c:v>14.5135888508433</c:v>
                </c:pt>
                <c:pt idx="74">
                  <c:v>20.6545260114688</c:v>
                </c:pt>
                <c:pt idx="75">
                  <c:v>28.961131758587399</c:v>
                </c:pt>
                <c:pt idx="76">
                  <c:v>19.646409737532402</c:v>
                </c:pt>
                <c:pt idx="77">
                  <c:v>33.479037115538603</c:v>
                </c:pt>
                <c:pt idx="78">
                  <c:v>9.7933955044032004</c:v>
                </c:pt>
                <c:pt idx="79">
                  <c:v>21.648469803147201</c:v>
                </c:pt>
                <c:pt idx="80">
                  <c:v>42.021765204763803</c:v>
                </c:pt>
                <c:pt idx="81">
                  <c:v>40.229877696929101</c:v>
                </c:pt>
                <c:pt idx="82">
                  <c:v>29.990640738269601</c:v>
                </c:pt>
                <c:pt idx="83">
                  <c:v>21.456167596516099</c:v>
                </c:pt>
                <c:pt idx="84">
                  <c:v>12.799045164237</c:v>
                </c:pt>
                <c:pt idx="85">
                  <c:v>29.259349306243699</c:v>
                </c:pt>
                <c:pt idx="86">
                  <c:v>21.642291834805999</c:v>
                </c:pt>
                <c:pt idx="87">
                  <c:v>29.065445131941299</c:v>
                </c:pt>
                <c:pt idx="88">
                  <c:v>32.143026126756297</c:v>
                </c:pt>
                <c:pt idx="89">
                  <c:v>33.754286722363297</c:v>
                </c:pt>
                <c:pt idx="90">
                  <c:v>39.689184454050199</c:v>
                </c:pt>
                <c:pt idx="91">
                  <c:v>39.560145062487003</c:v>
                </c:pt>
                <c:pt idx="92">
                  <c:v>20.273877256396201</c:v>
                </c:pt>
                <c:pt idx="93">
                  <c:v>13.772071195995199</c:v>
                </c:pt>
                <c:pt idx="94">
                  <c:v>26.133854200035699</c:v>
                </c:pt>
                <c:pt idx="95">
                  <c:v>13.605221085874</c:v>
                </c:pt>
                <c:pt idx="96">
                  <c:v>27.497132398496699</c:v>
                </c:pt>
                <c:pt idx="97">
                  <c:v>27.223740054744901</c:v>
                </c:pt>
                <c:pt idx="98">
                  <c:v>33.560219366676598</c:v>
                </c:pt>
                <c:pt idx="99">
                  <c:v>29.782577255156699</c:v>
                </c:pt>
                <c:pt idx="100">
                  <c:v>44.505142690657699</c:v>
                </c:pt>
                <c:pt idx="101">
                  <c:v>29.590819361478299</c:v>
                </c:pt>
                <c:pt idx="102">
                  <c:v>36.777003734548998</c:v>
                </c:pt>
                <c:pt idx="103">
                  <c:v>37.625233631388198</c:v>
                </c:pt>
                <c:pt idx="104">
                  <c:v>17.200116361486899</c:v>
                </c:pt>
                <c:pt idx="105">
                  <c:v>30.064096395572001</c:v>
                </c:pt>
                <c:pt idx="106">
                  <c:v>27.877298905290701</c:v>
                </c:pt>
                <c:pt idx="107">
                  <c:v>28.480670253852601</c:v>
                </c:pt>
                <c:pt idx="108">
                  <c:v>31.671758630414299</c:v>
                </c:pt>
                <c:pt idx="109">
                  <c:v>29.119276828322398</c:v>
                </c:pt>
                <c:pt idx="110">
                  <c:v>30.658198968157301</c:v>
                </c:pt>
                <c:pt idx="111">
                  <c:v>29.2716456948908</c:v>
                </c:pt>
                <c:pt idx="112">
                  <c:v>41.024238528942497</c:v>
                </c:pt>
                <c:pt idx="113">
                  <c:v>43.362522490459099</c:v>
                </c:pt>
                <c:pt idx="114">
                  <c:v>30.831696314381801</c:v>
                </c:pt>
                <c:pt idx="115">
                  <c:v>26.403220034723301</c:v>
                </c:pt>
                <c:pt idx="116">
                  <c:v>44.421903577332699</c:v>
                </c:pt>
                <c:pt idx="117">
                  <c:v>27.495872947168099</c:v>
                </c:pt>
                <c:pt idx="118">
                  <c:v>32.526177255925298</c:v>
                </c:pt>
                <c:pt idx="119">
                  <c:v>7.3969888881216699</c:v>
                </c:pt>
                <c:pt idx="120">
                  <c:v>57.574686850834503</c:v>
                </c:pt>
                <c:pt idx="121">
                  <c:v>45.899996982291199</c:v>
                </c:pt>
                <c:pt idx="122">
                  <c:v>76.181326292799497</c:v>
                </c:pt>
                <c:pt idx="123">
                  <c:v>75.819172835678501</c:v>
                </c:pt>
                <c:pt idx="124">
                  <c:v>28.105049924941401</c:v>
                </c:pt>
                <c:pt idx="125">
                  <c:v>8.2194596106259308</c:v>
                </c:pt>
                <c:pt idx="126">
                  <c:v>29.7154079620305</c:v>
                </c:pt>
                <c:pt idx="127">
                  <c:v>66.429105352293305</c:v>
                </c:pt>
                <c:pt idx="128">
                  <c:v>75.218968693059693</c:v>
                </c:pt>
                <c:pt idx="129">
                  <c:v>32.463433771416597</c:v>
                </c:pt>
                <c:pt idx="130">
                  <c:v>42.6660683532874</c:v>
                </c:pt>
                <c:pt idx="131">
                  <c:v>56.824005796708903</c:v>
                </c:pt>
                <c:pt idx="132">
                  <c:v>76.029757703460803</c:v>
                </c:pt>
                <c:pt idx="133">
                  <c:v>78.803156765740795</c:v>
                </c:pt>
                <c:pt idx="134">
                  <c:v>39.737402731394099</c:v>
                </c:pt>
                <c:pt idx="135">
                  <c:v>78.498285826567496</c:v>
                </c:pt>
                <c:pt idx="136">
                  <c:v>58.203301656670902</c:v>
                </c:pt>
                <c:pt idx="137">
                  <c:v>60.9515219051438</c:v>
                </c:pt>
                <c:pt idx="138">
                  <c:v>70.816529905365599</c:v>
                </c:pt>
                <c:pt idx="139">
                  <c:v>34.678249873489797</c:v>
                </c:pt>
                <c:pt idx="140">
                  <c:v>87.334034935034396</c:v>
                </c:pt>
                <c:pt idx="141">
                  <c:v>39.678988675671903</c:v>
                </c:pt>
                <c:pt idx="142">
                  <c:v>38.250504335017503</c:v>
                </c:pt>
                <c:pt idx="143">
                  <c:v>49.713435330312997</c:v>
                </c:pt>
                <c:pt idx="144">
                  <c:v>60.217239111079998</c:v>
                </c:pt>
                <c:pt idx="145">
                  <c:v>87.015996797290299</c:v>
                </c:pt>
                <c:pt idx="146">
                  <c:v>11.097779077993099</c:v>
                </c:pt>
                <c:pt idx="147">
                  <c:v>50.493404518533197</c:v>
                </c:pt>
                <c:pt idx="148">
                  <c:v>60.238182439879303</c:v>
                </c:pt>
                <c:pt idx="149">
                  <c:v>70.560966275197202</c:v>
                </c:pt>
                <c:pt idx="150">
                  <c:v>63.674826520482398</c:v>
                </c:pt>
                <c:pt idx="151">
                  <c:v>82.812666797287406</c:v>
                </c:pt>
                <c:pt idx="152">
                  <c:v>71.956165387936807</c:v>
                </c:pt>
                <c:pt idx="153">
                  <c:v>86.546971686594702</c:v>
                </c:pt>
                <c:pt idx="154">
                  <c:v>39.815582110521802</c:v>
                </c:pt>
                <c:pt idx="155">
                  <c:v>46.253698250620999</c:v>
                </c:pt>
                <c:pt idx="156">
                  <c:v>43.244335534847501</c:v>
                </c:pt>
                <c:pt idx="157">
                  <c:v>39.911141090406304</c:v>
                </c:pt>
                <c:pt idx="158">
                  <c:v>88.371420457866805</c:v>
                </c:pt>
                <c:pt idx="159">
                  <c:v>43.426894267662</c:v>
                </c:pt>
                <c:pt idx="160">
                  <c:v>27.941432324822799</c:v>
                </c:pt>
                <c:pt idx="161">
                  <c:v>34.919083637019298</c:v>
                </c:pt>
                <c:pt idx="162">
                  <c:v>35.284072141231903</c:v>
                </c:pt>
                <c:pt idx="163">
                  <c:v>16.470793382384599</c:v>
                </c:pt>
                <c:pt idx="164">
                  <c:v>28.3790953004256</c:v>
                </c:pt>
                <c:pt idx="165">
                  <c:v>38.002289993745599</c:v>
                </c:pt>
                <c:pt idx="166">
                  <c:v>22.4673279193714</c:v>
                </c:pt>
                <c:pt idx="167">
                  <c:v>33.296952006356904</c:v>
                </c:pt>
                <c:pt idx="168">
                  <c:v>19.6195449072613</c:v>
                </c:pt>
                <c:pt idx="169">
                  <c:v>22.305562485136399</c:v>
                </c:pt>
                <c:pt idx="170">
                  <c:v>5.2178942682251801</c:v>
                </c:pt>
                <c:pt idx="171">
                  <c:v>23.300325790173201</c:v>
                </c:pt>
                <c:pt idx="172">
                  <c:v>31.7516469033433</c:v>
                </c:pt>
                <c:pt idx="173">
                  <c:v>7.7635347941872297</c:v>
                </c:pt>
                <c:pt idx="174">
                  <c:v>33.766248273127303</c:v>
                </c:pt>
                <c:pt idx="175">
                  <c:v>15.1373589565417</c:v>
                </c:pt>
                <c:pt idx="176">
                  <c:v>27.1272076852309</c:v>
                </c:pt>
                <c:pt idx="177">
                  <c:v>22.873613610026101</c:v>
                </c:pt>
                <c:pt idx="178">
                  <c:v>29.457182530270501</c:v>
                </c:pt>
                <c:pt idx="179">
                  <c:v>26.947485095323799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E-4CAD-967C-94FCA736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36976"/>
        <c:axId val="1682839312"/>
      </c:scatterChart>
      <c:valAx>
        <c:axId val="1350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839312"/>
        <c:crosses val="autoZero"/>
        <c:crossBetween val="midCat"/>
      </c:valAx>
      <c:valAx>
        <c:axId val="1682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Longueur!$A$9</c:f>
              <c:strCache>
                <c:ptCount val="1"/>
                <c:pt idx="0">
                  <c:v>Longueur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Longueur!$B$10:$P$10</c:f>
                <c:numCache>
                  <c:formatCode>General</c:formatCode>
                  <c:ptCount val="15"/>
                  <c:pt idx="0">
                    <c:v>4.933815555107774</c:v>
                  </c:pt>
                  <c:pt idx="1">
                    <c:v>6.3429267247670165</c:v>
                  </c:pt>
                  <c:pt idx="2">
                    <c:v>4.3737432731550054</c:v>
                  </c:pt>
                  <c:pt idx="3">
                    <c:v>9.2711842073174502</c:v>
                  </c:pt>
                  <c:pt idx="4">
                    <c:v>7.1634792186545528</c:v>
                  </c:pt>
                  <c:pt idx="5">
                    <c:v>6.8408678146025554</c:v>
                  </c:pt>
                  <c:pt idx="6">
                    <c:v>4.8808511405741219</c:v>
                  </c:pt>
                  <c:pt idx="7">
                    <c:v>5.7420617736989703</c:v>
                  </c:pt>
                  <c:pt idx="8">
                    <c:v>4.7228193886638659</c:v>
                  </c:pt>
                </c:numCache>
              </c:numRef>
            </c:plus>
            <c:minus>
              <c:numRef>
                <c:f>Longueur!$B$10:$P$10</c:f>
                <c:numCache>
                  <c:formatCode>General</c:formatCode>
                  <c:ptCount val="15"/>
                  <c:pt idx="0">
                    <c:v>4.933815555107774</c:v>
                  </c:pt>
                  <c:pt idx="1">
                    <c:v>6.3429267247670165</c:v>
                  </c:pt>
                  <c:pt idx="2">
                    <c:v>4.3737432731550054</c:v>
                  </c:pt>
                  <c:pt idx="3">
                    <c:v>9.2711842073174502</c:v>
                  </c:pt>
                  <c:pt idx="4">
                    <c:v>7.1634792186545528</c:v>
                  </c:pt>
                  <c:pt idx="5">
                    <c:v>6.8408678146025554</c:v>
                  </c:pt>
                  <c:pt idx="6">
                    <c:v>4.8808511405741219</c:v>
                  </c:pt>
                  <c:pt idx="7">
                    <c:v>5.7420617736989703</c:v>
                  </c:pt>
                  <c:pt idx="8">
                    <c:v>4.7228193886638659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Longueur!$B$8:$P$8</c:f>
              <c:strCache>
                <c:ptCount val="9"/>
                <c:pt idx="0">
                  <c:v>pc0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  <c:pt idx="4">
                  <c:v>pc4</c:v>
                </c:pt>
                <c:pt idx="5">
                  <c:v>pc5</c:v>
                </c:pt>
                <c:pt idx="6">
                  <c:v>pc6</c:v>
                </c:pt>
                <c:pt idx="7">
                  <c:v>pc7</c:v>
                </c:pt>
                <c:pt idx="8">
                  <c:v>pc8</c:v>
                </c:pt>
              </c:strCache>
            </c:strRef>
          </c:xVal>
          <c:yVal>
            <c:numRef>
              <c:f>Longueur!$B$9:$P$9</c:f>
              <c:numCache>
                <c:formatCode>General</c:formatCode>
                <c:ptCount val="15"/>
                <c:pt idx="0">
                  <c:v>30.767176411804627</c:v>
                </c:pt>
                <c:pt idx="1">
                  <c:v>32.66758080068076</c:v>
                </c:pt>
                <c:pt idx="2">
                  <c:v>28.548349459184614</c:v>
                </c:pt>
                <c:pt idx="3">
                  <c:v>33.846989213493721</c:v>
                </c:pt>
                <c:pt idx="4">
                  <c:v>35.703883895290005</c:v>
                </c:pt>
                <c:pt idx="5">
                  <c:v>33.650304189089923</c:v>
                </c:pt>
                <c:pt idx="6">
                  <c:v>36.083332680546249</c:v>
                </c:pt>
                <c:pt idx="7">
                  <c:v>11.81203378588193</c:v>
                </c:pt>
                <c:pt idx="8">
                  <c:v>31.697833729128035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58E-B5A1-F389B793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Angle!$A$9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Angle!$B$10:$P$10</c:f>
                <c:numCache>
                  <c:formatCode>General</c:formatCode>
                  <c:ptCount val="15"/>
                  <c:pt idx="0">
                    <c:v>7.5698956209135417</c:v>
                  </c:pt>
                  <c:pt idx="1">
                    <c:v>13.506320235303546</c:v>
                  </c:pt>
                  <c:pt idx="2">
                    <c:v>11.135151913446723</c:v>
                  </c:pt>
                  <c:pt idx="3">
                    <c:v>9.2911056270845744</c:v>
                  </c:pt>
                  <c:pt idx="4">
                    <c:v>8.8701002781585938</c:v>
                  </c:pt>
                  <c:pt idx="5">
                    <c:v>8.8866914257558935</c:v>
                  </c:pt>
                  <c:pt idx="6">
                    <c:v>20.8068594248588</c:v>
                  </c:pt>
                  <c:pt idx="7">
                    <c:v>21.431156270049257</c:v>
                  </c:pt>
                  <c:pt idx="8">
                    <c:v>8.9472445352123149</c:v>
                  </c:pt>
                </c:numCache>
              </c:numRef>
            </c:plus>
            <c:minus>
              <c:numRef>
                <c:f>Angle!$B$10:$P$10</c:f>
                <c:numCache>
                  <c:formatCode>General</c:formatCode>
                  <c:ptCount val="15"/>
                  <c:pt idx="0">
                    <c:v>7.5698956209135417</c:v>
                  </c:pt>
                  <c:pt idx="1">
                    <c:v>13.506320235303546</c:v>
                  </c:pt>
                  <c:pt idx="2">
                    <c:v>11.135151913446723</c:v>
                  </c:pt>
                  <c:pt idx="3">
                    <c:v>9.2911056270845744</c:v>
                  </c:pt>
                  <c:pt idx="4">
                    <c:v>8.8701002781585938</c:v>
                  </c:pt>
                  <c:pt idx="5">
                    <c:v>8.8866914257558935</c:v>
                  </c:pt>
                  <c:pt idx="6">
                    <c:v>20.8068594248588</c:v>
                  </c:pt>
                  <c:pt idx="7">
                    <c:v>21.431156270049257</c:v>
                  </c:pt>
                  <c:pt idx="8">
                    <c:v>8.9472445352123149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Angle!$B$8:$P$8</c:f>
              <c:strCache>
                <c:ptCount val="9"/>
                <c:pt idx="0">
                  <c:v>pc0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  <c:pt idx="4">
                  <c:v>pc4</c:v>
                </c:pt>
                <c:pt idx="5">
                  <c:v>pc5</c:v>
                </c:pt>
                <c:pt idx="6">
                  <c:v>pc6</c:v>
                </c:pt>
                <c:pt idx="7">
                  <c:v>pc7</c:v>
                </c:pt>
                <c:pt idx="8">
                  <c:v>pc8</c:v>
                </c:pt>
              </c:strCache>
            </c:strRef>
          </c:xVal>
          <c:yVal>
            <c:numRef>
              <c:f>Angle!$B$9:$P$9</c:f>
              <c:numCache>
                <c:formatCode>General</c:formatCode>
                <c:ptCount val="15"/>
                <c:pt idx="0">
                  <c:v>28.200097863882483</c:v>
                </c:pt>
                <c:pt idx="1">
                  <c:v>29.383084208692615</c:v>
                </c:pt>
                <c:pt idx="2">
                  <c:v>28.842830385435498</c:v>
                </c:pt>
                <c:pt idx="3">
                  <c:v>21.683064062735465</c:v>
                </c:pt>
                <c:pt idx="4">
                  <c:v>28.172995892636969</c:v>
                </c:pt>
                <c:pt idx="5">
                  <c:v>31.315194074655732</c:v>
                </c:pt>
                <c:pt idx="6">
                  <c:v>54.641744439690036</c:v>
                </c:pt>
                <c:pt idx="7">
                  <c:v>58.030711680011834</c:v>
                </c:pt>
                <c:pt idx="8">
                  <c:v>25.101432600210245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2-4535-B63D-E255A719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Inliers'!$A$9</c:f>
              <c:strCache>
                <c:ptCount val="1"/>
                <c:pt idx="0">
                  <c:v>Erreur inliers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Inliers'!$B$10:$P$10</c:f>
                <c:numCache>
                  <c:formatCode>General</c:formatCode>
                  <c:ptCount val="15"/>
                  <c:pt idx="0">
                    <c:v>0.50288551529318215</c:v>
                  </c:pt>
                  <c:pt idx="1">
                    <c:v>1.1424656744222195</c:v>
                  </c:pt>
                  <c:pt idx="2">
                    <c:v>0.59428847002609064</c:v>
                  </c:pt>
                  <c:pt idx="3">
                    <c:v>1.6732424661843799</c:v>
                  </c:pt>
                  <c:pt idx="4">
                    <c:v>0.96616286806823548</c:v>
                  </c:pt>
                  <c:pt idx="5">
                    <c:v>1.4836994053322801</c:v>
                  </c:pt>
                  <c:pt idx="6">
                    <c:v>0.60804183400892731</c:v>
                  </c:pt>
                  <c:pt idx="7">
                    <c:v>0.82250939171689441</c:v>
                  </c:pt>
                  <c:pt idx="8">
                    <c:v>0.94062408985644919</c:v>
                  </c:pt>
                </c:numCache>
              </c:numRef>
            </c:plus>
            <c:minus>
              <c:numRef>
                <c:f>'Erreur Inliers'!$B$10:$P$10</c:f>
                <c:numCache>
                  <c:formatCode>General</c:formatCode>
                  <c:ptCount val="15"/>
                  <c:pt idx="0">
                    <c:v>0.50288551529318215</c:v>
                  </c:pt>
                  <c:pt idx="1">
                    <c:v>1.1424656744222195</c:v>
                  </c:pt>
                  <c:pt idx="2">
                    <c:v>0.59428847002609064</c:v>
                  </c:pt>
                  <c:pt idx="3">
                    <c:v>1.6732424661843799</c:v>
                  </c:pt>
                  <c:pt idx="4">
                    <c:v>0.96616286806823548</c:v>
                  </c:pt>
                  <c:pt idx="5">
                    <c:v>1.4836994053322801</c:v>
                  </c:pt>
                  <c:pt idx="6">
                    <c:v>0.60804183400892731</c:v>
                  </c:pt>
                  <c:pt idx="7">
                    <c:v>0.82250939171689441</c:v>
                  </c:pt>
                  <c:pt idx="8">
                    <c:v>0.94062408985644919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Inliers'!$B$8:$P$8</c:f>
              <c:strCache>
                <c:ptCount val="9"/>
                <c:pt idx="0">
                  <c:v>pc0</c:v>
                </c:pt>
                <c:pt idx="1">
                  <c:v>pc1</c:v>
                </c:pt>
                <c:pt idx="2">
                  <c:v>pc2</c:v>
                </c:pt>
                <c:pt idx="3">
                  <c:v>pc3</c:v>
                </c:pt>
                <c:pt idx="4">
                  <c:v>pc4</c:v>
                </c:pt>
                <c:pt idx="5">
                  <c:v>pc5</c:v>
                </c:pt>
                <c:pt idx="6">
                  <c:v>pc6</c:v>
                </c:pt>
                <c:pt idx="7">
                  <c:v>pc7</c:v>
                </c:pt>
                <c:pt idx="8">
                  <c:v>pc8</c:v>
                </c:pt>
              </c:strCache>
            </c:strRef>
          </c:xVal>
          <c:yVal>
            <c:numRef>
              <c:f>'Erreur Inliers'!$B$9:$P$9</c:f>
              <c:numCache>
                <c:formatCode>General</c:formatCode>
                <c:ptCount val="15"/>
                <c:pt idx="0">
                  <c:v>1.4739318267337835</c:v>
                </c:pt>
                <c:pt idx="1">
                  <c:v>2.8586358655364497</c:v>
                </c:pt>
                <c:pt idx="2">
                  <c:v>1.1807506262032887</c:v>
                </c:pt>
                <c:pt idx="3">
                  <c:v>1.8145172428220284</c:v>
                </c:pt>
                <c:pt idx="4">
                  <c:v>1.5598882891750074</c:v>
                </c:pt>
                <c:pt idx="5">
                  <c:v>1.7310978379043942</c:v>
                </c:pt>
                <c:pt idx="6">
                  <c:v>1.5680814849344453</c:v>
                </c:pt>
                <c:pt idx="7">
                  <c:v>1.0437488904550083</c:v>
                </c:pt>
                <c:pt idx="8">
                  <c:v>1.0536871585419736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9-407C-90FB-ED360375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128587</xdr:rowOff>
    </xdr:from>
    <xdr:to>
      <xdr:col>18</xdr:col>
      <xdr:colOff>209550</xdr:colOff>
      <xdr:row>15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6924E-49DF-4DBF-8D8B-7F18F536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23812</xdr:rowOff>
    </xdr:from>
    <xdr:to>
      <xdr:col>18</xdr:col>
      <xdr:colOff>219075</xdr:colOff>
      <xdr:row>29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B8309A-BFC5-48E6-AE1D-4D4C53E7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29</xdr:row>
      <xdr:rowOff>147637</xdr:rowOff>
    </xdr:from>
    <xdr:to>
      <xdr:col>18</xdr:col>
      <xdr:colOff>257175</xdr:colOff>
      <xdr:row>44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3CCE6E1-A263-4438-BF5B-332DE589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685800</xdr:colOff>
      <xdr:row>4</xdr:row>
      <xdr:rowOff>147637</xdr:rowOff>
    </xdr:from>
    <xdr:to>
      <xdr:col>9</xdr:col>
      <xdr:colOff>685800</xdr:colOff>
      <xdr:row>19</xdr:row>
      <xdr:rowOff>33337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15CA941-7BB5-48BB-85A1-9D8A475B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676275</xdr:colOff>
      <xdr:row>19</xdr:row>
      <xdr:rowOff>100012</xdr:rowOff>
    </xdr:from>
    <xdr:to>
      <xdr:col>9</xdr:col>
      <xdr:colOff>676275</xdr:colOff>
      <xdr:row>33</xdr:row>
      <xdr:rowOff>176212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160E37-FBB1-4409-9981-F9F6AB44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633412</xdr:colOff>
      <xdr:row>35</xdr:row>
      <xdr:rowOff>4762</xdr:rowOff>
    </xdr:from>
    <xdr:to>
      <xdr:col>9</xdr:col>
      <xdr:colOff>633412</xdr:colOff>
      <xdr:row>49</xdr:row>
      <xdr:rowOff>80962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D1943B51-9239-4AAF-BC11-BCF72073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50C263-9ADF-4E16-8070-9E37F4CD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5EFD7-326F-4379-BCAE-0EB15BAC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152E-BA11-4151-ADD5-066CC482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CFFA2-9583-4A0F-9FA4-3E6DA528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DAA1DA-3063-40D7-B285-E5C3507B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4.678736111113" createdVersion="6" refreshedVersion="6" minRefreshableVersion="3" recordCount="300" xr:uid="{3011DD31-195B-4651-822A-ABFCDBA72559}">
  <cacheSource type="worksheet">
    <worksheetSource name="Data"/>
  </cacheSource>
  <cacheFields count="11">
    <cacheField name="Test" numFmtId="0">
      <sharedItems containsString="0" containsBlank="1" containsNumber="1" containsInteger="1" minValue="1" maxValue="180"/>
    </cacheField>
    <cacheField name="Test mod" numFmtId="0">
      <sharedItems containsString="0" containsBlank="1" containsNumber="1" containsInteger="1" minValue="1" maxValue="20"/>
    </cacheField>
    <cacheField name="image" numFmtId="0">
      <sharedItems containsBlank="1" count="25">
        <s v="pc0"/>
        <s v="pc1"/>
        <s v="pc2"/>
        <s v="pc3"/>
        <s v="pc4"/>
        <s v="pc5"/>
        <s v="pc6"/>
        <s v="pc7"/>
        <s v="pc8"/>
        <m/>
        <s v="pc04" u="1"/>
        <s v="pc14" u="1"/>
        <s v="pc03" u="1"/>
        <s v="pc13" u="1"/>
        <s v="pc02" u="1"/>
        <s v="pc12" u="1"/>
        <s v="pc01" u="1"/>
        <s v="pc11" u="1"/>
        <s v="pc00" u="1"/>
        <s v="pc10" u="1"/>
        <s v="pc09" u="1"/>
        <s v="pc08" u="1"/>
        <s v="pc07" u="1"/>
        <s v="pc06" u="1"/>
        <s v="pc05" u="1"/>
      </sharedItems>
    </cacheField>
    <cacheField name="angle (deg)" numFmtId="0">
      <sharedItems containsString="0" containsBlank="1" containsNumber="1" minValue="0.92634650748833103" maxValue="88.371420457866805"/>
    </cacheField>
    <cacheField name="longueur" numFmtId="0">
      <sharedItems containsString="0" containsBlank="1" containsNumber="1" minValue="5.8264315550657003E-2" maxValue="0.44443888521189501"/>
    </cacheField>
    <cacheField name="Err (inliers)" numFmtId="0">
      <sharedItems containsString="0" containsBlank="1" containsNumber="1" minValue="2.4983381301872201E-3" maxValue="5.1716712464072799E-2"/>
    </cacheField>
    <cacheField name="Err (all)" numFmtId="0">
      <sharedItems containsString="0" containsBlank="1" containsNumber="1" minValue="4.1120195121637096E-3" maxValue="0.115402905271978"/>
    </cacheField>
    <cacheField name="temps" numFmtId="0">
      <sharedItems containsString="0" containsBlank="1" containsNumber="1" minValue="0.43137643899899503" maxValue="4.5633943060001902"/>
    </cacheField>
    <cacheField name="longueur cm" numFmtId="0">
      <sharedItems containsString="0" containsBlank="1" containsNumber="1" minValue="6.6209449489382957" maxValue="50.504418774078978"/>
    </cacheField>
    <cacheField name="Err(I) cm" numFmtId="0">
      <sharedItems containsString="0" containsBlank="1" containsNumber="1" minValue="0.28390206024854775" maxValue="5.8768991436446365"/>
    </cacheField>
    <cacheField name="Err(A) cm" numFmtId="0">
      <sharedItems containsString="0" containsBlank="1" containsNumber="1" minValue="0.46727494456405794" maxValue="13.113966508179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4.678736921298" createdVersion="6" refreshedVersion="6" minRefreshableVersion="3" recordCount="300" xr:uid="{AA4E268E-AA11-431C-B453-F399C2017395}">
  <cacheSource type="worksheet">
    <worksheetSource ref="B1:L301" sheet="Test"/>
  </cacheSource>
  <cacheFields count="11">
    <cacheField name="Test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m/>
        <n v="287" u="1"/>
        <n v="239" u="1"/>
        <n v="223" u="1"/>
        <n v="288" u="1"/>
        <n v="207" u="1"/>
        <n v="256" u="1"/>
        <n v="191" u="1"/>
        <n v="289" u="1"/>
        <n v="240" u="1"/>
        <n v="257" u="1"/>
        <n v="224" u="1"/>
        <n v="290" u="1"/>
        <n v="208" u="1"/>
        <n v="258" u="1"/>
        <n v="192" u="1"/>
        <n v="291" u="1"/>
        <n v="241" u="1"/>
        <n v="259" u="1"/>
        <n v="225" u="1"/>
        <n v="292" u="1"/>
        <n v="209" u="1"/>
        <n v="260" u="1"/>
        <n v="193" u="1"/>
        <n v="293" u="1"/>
        <n v="242" u="1"/>
        <n v="261" u="1"/>
        <n v="226" u="1"/>
        <n v="294" u="1"/>
        <n v="210" u="1"/>
        <n v="262" u="1"/>
        <n v="194" u="1"/>
        <n v="295" u="1"/>
        <n v="243" u="1"/>
        <n v="263" u="1"/>
        <n v="227" u="1"/>
        <n v="296" u="1"/>
        <n v="211" u="1"/>
        <n v="264" u="1"/>
        <n v="195" u="1"/>
        <n v="297" u="1"/>
        <n v="244" u="1"/>
        <n v="265" u="1"/>
        <n v="228" u="1"/>
        <n v="298" u="1"/>
        <n v="212" u="1"/>
        <n v="266" u="1"/>
        <n v="196" u="1"/>
        <n v="299" u="1"/>
        <n v="245" u="1"/>
        <n v="267" u="1"/>
        <n v="229" u="1"/>
        <n v="300" u="1"/>
        <n v="213" u="1"/>
        <n v="268" u="1"/>
        <n v="197" u="1"/>
        <n v="246" u="1"/>
        <n v="181" u="1"/>
        <n v="269" u="1"/>
        <n v="230" u="1"/>
        <n v="214" u="1"/>
        <n v="270" u="1"/>
        <n v="198" u="1"/>
        <n v="247" u="1"/>
        <n v="182" u="1"/>
        <n v="271" u="1"/>
        <n v="231" u="1"/>
        <n v="215" u="1"/>
        <n v="272" u="1"/>
        <n v="199" u="1"/>
        <n v="248" u="1"/>
        <n v="183" u="1"/>
        <n v="273" u="1"/>
        <n v="232" u="1"/>
        <n v="216" u="1"/>
        <n v="274" u="1"/>
        <n v="200" u="1"/>
        <n v="249" u="1"/>
        <n v="184" u="1"/>
        <n v="275" u="1"/>
        <n v="233" u="1"/>
        <n v="217" u="1"/>
        <n v="276" u="1"/>
        <n v="201" u="1"/>
        <n v="250" u="1"/>
        <n v="185" u="1"/>
        <n v="277" u="1"/>
        <n v="234" u="1"/>
        <n v="218" u="1"/>
        <n v="278" u="1"/>
        <n v="202" u="1"/>
        <n v="251" u="1"/>
        <n v="186" u="1"/>
        <n v="279" u="1"/>
        <n v="235" u="1"/>
        <n v="219" u="1"/>
        <n v="280" u="1"/>
        <n v="203" u="1"/>
        <n v="252" u="1"/>
        <n v="187" u="1"/>
        <n v="281" u="1"/>
        <n v="236" u="1"/>
        <n v="220" u="1"/>
        <n v="282" u="1"/>
        <n v="204" u="1"/>
        <n v="253" u="1"/>
        <n v="188" u="1"/>
        <n v="283" u="1"/>
        <n v="237" u="1"/>
        <n v="221" u="1"/>
        <n v="284" u="1"/>
        <n v="205" u="1"/>
        <n v="254" u="1"/>
        <n v="189" u="1"/>
        <n v="285" u="1"/>
        <n v="238" u="1"/>
        <n v="222" u="1"/>
        <n v="286" u="1"/>
        <n v="206" u="1"/>
        <n v="255" u="1"/>
        <n v="190" u="1"/>
      </sharedItems>
    </cacheField>
    <cacheField name="Test mod" numFmtId="0">
      <sharedItems containsString="0" containsBlank="1" containsNumber="1" containsInteger="1" minValue="1" maxValue="20"/>
    </cacheField>
    <cacheField name="image" numFmtId="0">
      <sharedItems containsBlank="1" count="25">
        <s v="pc0"/>
        <s v="pc1"/>
        <s v="pc2"/>
        <s v="pc3"/>
        <s v="pc4"/>
        <s v="pc5"/>
        <s v="pc6"/>
        <s v="pc7"/>
        <s v="pc8"/>
        <m/>
        <s v="pc04" u="1"/>
        <s v="pc14" u="1"/>
        <s v="pc03" u="1"/>
        <s v="pc13" u="1"/>
        <s v="pc02" u="1"/>
        <s v="pc12" u="1"/>
        <s v="pc01" u="1"/>
        <s v="pc11" u="1"/>
        <s v="pc00" u="1"/>
        <s v="pc10" u="1"/>
        <s v="pc09" u="1"/>
        <s v="pc08" u="1"/>
        <s v="pc07" u="1"/>
        <s v="pc06" u="1"/>
        <s v="pc05" u="1"/>
      </sharedItems>
    </cacheField>
    <cacheField name="angle (deg)" numFmtId="0">
      <sharedItems containsString="0" containsBlank="1" containsNumber="1" minValue="0.92634650748833103" maxValue="88.371420457866805"/>
    </cacheField>
    <cacheField name="longueur" numFmtId="0">
      <sharedItems containsString="0" containsBlank="1" containsNumber="1" minValue="5.8264315550657003E-2" maxValue="0.44443888521189501"/>
    </cacheField>
    <cacheField name="Err (inliers)" numFmtId="0">
      <sharedItems containsString="0" containsBlank="1" containsNumber="1" minValue="2.4983381301872201E-3" maxValue="5.1716712464072799E-2"/>
    </cacheField>
    <cacheField name="Err (all)" numFmtId="0">
      <sharedItems containsString="0" containsBlank="1" containsNumber="1" minValue="4.1120195121637096E-3" maxValue="0.115402905271978"/>
    </cacheField>
    <cacheField name="temps" numFmtId="0">
      <sharedItems containsString="0" containsBlank="1" containsNumber="1" minValue="0.43137643899899503" maxValue="4.5633943060001902"/>
    </cacheField>
    <cacheField name="longueur cm" numFmtId="0">
      <sharedItems containsString="0" containsBlank="1" containsNumber="1" minValue="6.6209449489382957" maxValue="50.504418774078978"/>
    </cacheField>
    <cacheField name="Err(I) cm" numFmtId="0">
      <sharedItems containsString="0" containsBlank="1" containsNumber="1" minValue="0.28390206024854775" maxValue="5.8768991436446365"/>
    </cacheField>
    <cacheField name="Err(A) cm" numFmtId="0">
      <sharedItems containsString="0" containsBlank="1" containsNumber="1" minValue="0.46727494456405794" maxValue="13.113966508179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"/>
    <x v="0"/>
    <n v="32.531331115364999"/>
    <n v="0.215271965371331"/>
    <n v="1.8307053013169601E-2"/>
    <n v="2.24427474014052E-2"/>
    <n v="4.35648436100018"/>
    <n v="24.462723337651251"/>
    <n v="2.0803469333147273"/>
    <n v="2.5503122047051363"/>
  </r>
  <r>
    <n v="2"/>
    <n v="2"/>
    <x v="0"/>
    <n v="32.0708319525476"/>
    <n v="0.31381507273807202"/>
    <n v="9.3237243543254997E-3"/>
    <n v="1.08954754374534E-2"/>
    <n v="4.2846627789985998"/>
    <n v="35.660803720235457"/>
    <n v="1.0595141311733522"/>
    <n v="1.2381222088015227"/>
  </r>
  <r>
    <n v="3"/>
    <n v="3"/>
    <x v="0"/>
    <n v="19.595656590768701"/>
    <n v="0.227188268374059"/>
    <n v="1.68497394200437E-2"/>
    <n v="2.09808381917162E-2"/>
    <n v="4.2310824720006996"/>
    <n v="25.816848678870343"/>
    <n v="1.9147431159140569"/>
    <n v="2.3841861581495682"/>
  </r>
  <r>
    <n v="4"/>
    <n v="4"/>
    <x v="0"/>
    <n v="41.997985374071"/>
    <n v="0.295956181330568"/>
    <n v="1.29320306615055E-2"/>
    <n v="1.5946528482943801E-2"/>
    <n v="4.5096829549984196"/>
    <n v="33.631384242110002"/>
    <n v="1.4695489388074432"/>
    <n v="1.8121055094254319"/>
  </r>
  <r>
    <n v="5"/>
    <n v="5"/>
    <x v="0"/>
    <n v="28.272407685575601"/>
    <n v="0.25378593028963098"/>
    <n v="1.4277613217570401E-2"/>
    <n v="1.4323550308948401E-2"/>
    <n v="4.3613252659997599"/>
    <n v="28.839310260185339"/>
    <n v="1.622456047451182"/>
    <n v="1.6276761714714092"/>
  </r>
  <r>
    <n v="6"/>
    <n v="6"/>
    <x v="0"/>
    <n v="20.397063333743802"/>
    <n v="0.24786970484903501"/>
    <n v="1.13918944480337E-2"/>
    <n v="1.66001492198245E-2"/>
    <n v="4.2651373699991302"/>
    <n v="28.167011914663071"/>
    <n v="1.2945334600038296"/>
    <n v="1.8863805931618751"/>
  </r>
  <r>
    <n v="7"/>
    <n v="7"/>
    <x v="0"/>
    <n v="20.218371080771501"/>
    <n v="0.20607886240429801"/>
    <n v="2.21518747492912E-2"/>
    <n v="2.4950084364047401E-2"/>
    <n v="4.4655584270003601"/>
    <n v="23.418052545942956"/>
    <n v="2.5172584942376366"/>
    <n v="2.8352368595508413"/>
  </r>
  <r>
    <n v="8"/>
    <n v="8"/>
    <x v="0"/>
    <n v="28.9627988756083"/>
    <n v="0.231384027765108"/>
    <n v="1.42626425610247E-2"/>
    <n v="1.86456847774818E-2"/>
    <n v="4.5633943060001902"/>
    <n v="26.293639518762273"/>
    <n v="1.6207548364800795"/>
    <n v="2.1188278156229319"/>
  </r>
  <r>
    <n v="9"/>
    <n v="9"/>
    <x v="0"/>
    <n v="35.499810917751297"/>
    <n v="0.34864176310534301"/>
    <n v="3.6745599794238701E-3"/>
    <n v="4.1120195121637096E-3"/>
    <n v="4.2225401779996901"/>
    <n v="39.618382171061704"/>
    <n v="0.41756363402543978"/>
    <n v="0.46727494456405794"/>
  </r>
  <r>
    <n v="10"/>
    <n v="10"/>
    <x v="0"/>
    <n v="38.045786931872698"/>
    <n v="0.295391357321099"/>
    <n v="1.30129246721402E-2"/>
    <n v="1.55648580567297E-2"/>
    <n v="4.3334338079985102"/>
    <n v="33.567199695579433"/>
    <n v="1.4787414400159318"/>
    <n v="1.7687338700829205"/>
  </r>
  <r>
    <n v="11"/>
    <n v="11"/>
    <x v="0"/>
    <n v="32.5021440888898"/>
    <n v="0.275525163135727"/>
    <n v="1.37431312261E-2"/>
    <n v="1.26896094134931E-2"/>
    <n v="4.4813819350001696"/>
    <n v="31.309677629059887"/>
    <n v="1.5617194575113638"/>
    <n v="1.4420010697151251"/>
  </r>
  <r>
    <n v="12"/>
    <n v="12"/>
    <x v="0"/>
    <n v="31.006790394342399"/>
    <n v="0.308775581151713"/>
    <n v="9.2201313136339395E-3"/>
    <n v="1.1845327720531301E-2"/>
    <n v="4.3339624640011598"/>
    <n v="35.088134221785566"/>
    <n v="1.0477421947311296"/>
    <n v="1.3460599682421932"/>
  </r>
  <r>
    <n v="13"/>
    <n v="13"/>
    <x v="0"/>
    <n v="13.6936340067756"/>
    <n v="0.26409582188820702"/>
    <n v="1.0951572932663099E-2"/>
    <n v="1.7276812114418501E-2"/>
    <n v="4.5437459980002997"/>
    <n v="30.010888850932616"/>
    <n v="1.2444969241662613"/>
    <n v="1.9632741039111934"/>
  </r>
  <r>
    <n v="14"/>
    <n v="14"/>
    <x v="0"/>
    <n v="25.588742906933302"/>
    <n v="0.264791944349759"/>
    <n v="1.44040594491431E-2"/>
    <n v="1.5799291321234501E-2"/>
    <n v="4.40176879799946"/>
    <n v="30.089993676108978"/>
    <n v="1.6368249374026251"/>
    <n v="1.7953740137766478"/>
  </r>
  <r>
    <n v="15"/>
    <n v="15"/>
    <x v="0"/>
    <n v="27.263966894076098"/>
    <n v="0.29344365290118102"/>
    <n v="8.7745135543696607E-3"/>
    <n v="1.5761551170550701E-2"/>
    <n v="4.4731267019997096"/>
    <n v="33.345869647861484"/>
    <n v="0.99710381299655237"/>
    <n v="1.7910853602898524"/>
  </r>
  <r>
    <n v="16"/>
    <n v="16"/>
    <x v="0"/>
    <n v="28.9837004706649"/>
    <n v="0.28587305487193498"/>
    <n v="1.1481433660082099E-2"/>
    <n v="1.1752232475578E-2"/>
    <n v="4.3608912540003004"/>
    <n v="32.48557441726534"/>
    <n v="1.3047083704638749"/>
    <n v="1.3354809631338638"/>
  </r>
  <r>
    <n v="17"/>
    <n v="17"/>
    <x v="0"/>
    <n v="25.428668364357801"/>
    <n v="0.23236490407358801"/>
    <n v="1.52666640740597E-2"/>
    <n v="2.1005403163170601E-2"/>
    <n v="4.2911133090001297"/>
    <n v="26.405102735635001"/>
    <n v="1.7348481902340569"/>
    <n v="2.3869776321784775"/>
  </r>
  <r>
    <n v="18"/>
    <n v="18"/>
    <x v="0"/>
    <n v="22.463188874984802"/>
    <n v="0.22624858892182201"/>
    <n v="1.9403296584395099E-2"/>
    <n v="1.99254047029267E-2"/>
    <n v="4.3455025980001603"/>
    <n v="25.71006692293432"/>
    <n v="2.2049200664085342"/>
    <n v="2.2642505344234887"/>
  </r>
  <r>
    <n v="19"/>
    <n v="19"/>
    <x v="0"/>
    <n v="40.339828229237497"/>
    <n v="0.36718143848253298"/>
    <n v="5.8886612332054496E-3"/>
    <n v="5.2610721214114697E-3"/>
    <n v="4.4477927239986403"/>
    <n v="41.725163463924204"/>
    <n v="0.66916604922789202"/>
    <n v="0.59784910470584884"/>
  </r>
  <r>
    <n v="20"/>
    <n v="20"/>
    <x v="0"/>
    <n v="19.1392491893121"/>
    <n v="0.26133976515260599"/>
    <n v="1.4094480400965399E-2"/>
    <n v="1.3890907634395501E-2"/>
    <n v="4.1769851650005796"/>
    <n v="29.697700585523407"/>
    <n v="1.6016455001097045"/>
    <n v="1.5785122311813069"/>
  </r>
  <r>
    <n v="21"/>
    <n v="1"/>
    <x v="1"/>
    <n v="27.7010350642113"/>
    <n v="0.19611134714524101"/>
    <n v="3.7427985785705997E-2"/>
    <n v="6.6698801465164104E-2"/>
    <n v="4.1979185970012596"/>
    <n v="22.28538035741375"/>
    <n v="4.2531802029211363"/>
    <n v="7.579409257405012"/>
  </r>
  <r>
    <n v="22"/>
    <n v="2"/>
    <x v="1"/>
    <n v="38.417373345492599"/>
    <n v="0.31721785359537702"/>
    <n v="2.57439599718618E-2"/>
    <n v="5.1539985330600301E-2"/>
    <n v="4.1363907129998498"/>
    <n v="36.047483363111027"/>
    <n v="2.9254499968024774"/>
    <n v="5.8568165148409435"/>
  </r>
  <r>
    <n v="23"/>
    <n v="3"/>
    <x v="1"/>
    <n v="42.307450233788899"/>
    <n v="0.31802632195096597"/>
    <n v="2.1666938479559202E-2"/>
    <n v="4.9250068079578602E-2"/>
    <n v="4.1184762789998697"/>
    <n v="36.139354767155226"/>
    <n v="2.4621520999499094"/>
    <n v="5.5965986454066599"/>
  </r>
  <r>
    <n v="24"/>
    <n v="4"/>
    <x v="1"/>
    <n v="27.655564928191701"/>
    <n v="0.219593973634301"/>
    <n v="2.0221652575657698E-2"/>
    <n v="6.1423598185414902E-2"/>
    <n v="4.3143705219990798"/>
    <n v="24.953860640261478"/>
    <n v="2.2979150654156477"/>
    <n v="6.9799543392516936"/>
  </r>
  <r>
    <n v="25"/>
    <n v="5"/>
    <x v="1"/>
    <n v="30.525859549477001"/>
    <n v="0.25868709304993398"/>
    <n v="3.8827397863363297E-2"/>
    <n v="5.5002054446108797E-2"/>
    <n v="4.2888489680008197"/>
    <n v="29.396260573856136"/>
    <n v="4.4122043026549207"/>
    <n v="6.2502334597850906"/>
  </r>
  <r>
    <n v="26"/>
    <n v="6"/>
    <x v="1"/>
    <n v="18.865389238233799"/>
    <n v="0.29197011763990799"/>
    <n v="9.0880859602149502E-3"/>
    <n v="5.1539259457786299E-2"/>
    <n v="4.3114165169990804"/>
    <n v="33.178422459080451"/>
    <n v="1.032737040933517"/>
    <n v="5.8567340292938974"/>
  </r>
  <r>
    <n v="27"/>
    <n v="7"/>
    <x v="1"/>
    <n v="21.0656661620901"/>
    <n v="0.332383541349208"/>
    <n v="1.72215414734181E-2"/>
    <n v="4.7299246503992601E-2"/>
    <n v="4.28345589499986"/>
    <n v="37.770856971500912"/>
    <n v="1.9569933492520568"/>
    <n v="5.374914375453705"/>
  </r>
  <r>
    <n v="28"/>
    <n v="8"/>
    <x v="1"/>
    <n v="32.493572477559098"/>
    <n v="0.241279399823214"/>
    <n v="2.83524602190772E-2"/>
    <n v="5.7475948318816701E-2"/>
    <n v="4.0898826379998301"/>
    <n v="27.418113616274319"/>
    <n v="3.2218704794405912"/>
    <n v="6.531357763501898"/>
  </r>
  <r>
    <n v="29"/>
    <n v="9"/>
    <x v="1"/>
    <n v="2.34572611738828"/>
    <n v="0.198537627624675"/>
    <n v="4.8472727034657097E-2"/>
    <n v="7.4582666550873603E-2"/>
    <n v="4.0171131189999798"/>
    <n v="22.561094048258525"/>
    <n v="5.5082644357564883"/>
    <n v="8.4753030171447286"/>
  </r>
  <r>
    <n v="30"/>
    <n v="10"/>
    <x v="1"/>
    <n v="40.798507126437698"/>
    <n v="0.355619006241716"/>
    <n v="3.0710533881703202E-2"/>
    <n v="4.5867819681335298E-2"/>
    <n v="4.1264502729991301"/>
    <n v="40.411250709285909"/>
    <n v="3.4898333956480911"/>
    <n v="5.2122522365153747"/>
  </r>
  <r>
    <n v="31"/>
    <n v="11"/>
    <x v="1"/>
    <n v="22.9349478352757"/>
    <n v="0.29731737876909697"/>
    <n v="2.5865244857789901E-2"/>
    <n v="5.2378587427499103E-2"/>
    <n v="4.2720036820010101"/>
    <n v="33.786065769215568"/>
    <n v="2.9392323702033978"/>
    <n v="5.9521122076703525"/>
  </r>
  <r>
    <n v="32"/>
    <n v="12"/>
    <x v="1"/>
    <n v="66.203265676486396"/>
    <n v="0.30616667274661902"/>
    <n v="2.38187854651702E-2"/>
    <n v="5.4063861411294697E-2"/>
    <n v="4.0739593039997999"/>
    <n v="34.791667357570347"/>
    <n v="2.7066801664966138"/>
    <n v="6.1436206149198522"/>
  </r>
  <r>
    <n v="33"/>
    <n v="13"/>
    <x v="1"/>
    <n v="37.089203374660698"/>
    <n v="0.35803363108973102"/>
    <n v="1.6932339277529899E-2"/>
    <n v="4.4588150051415601E-2"/>
    <n v="4.2479259219999204"/>
    <n v="40.685639896560346"/>
    <n v="1.9241294633556705"/>
    <n v="5.066835233115409"/>
  </r>
  <r>
    <n v="34"/>
    <n v="14"/>
    <x v="1"/>
    <n v="28.342111102386799"/>
    <n v="0.25714010967969803"/>
    <n v="2.5520858991325501E-2"/>
    <n v="5.4497900224953703E-2"/>
    <n v="3.9806811660000601"/>
    <n v="29.220467009056595"/>
    <n v="2.900097612650625"/>
    <n v="6.192943207381103"/>
  </r>
  <r>
    <n v="35"/>
    <n v="15"/>
    <x v="1"/>
    <n v="27.0982379850077"/>
    <n v="0.33284060976652002"/>
    <n v="5.6393329800026402E-3"/>
    <n v="4.6666922228581202E-2"/>
    <n v="3.9482959110009599"/>
    <n v="37.822796564377278"/>
    <n v="0.64083329318211824"/>
    <n v="5.3030593441569547"/>
  </r>
  <r>
    <n v="36"/>
    <n v="16"/>
    <x v="1"/>
    <n v="23.489071494225701"/>
    <n v="0.31022467812906701"/>
    <n v="3.3309262489563098E-2"/>
    <n v="4.8591211406164903E-2"/>
    <n v="4.12963224699888"/>
    <n v="35.252804332848527"/>
    <n v="3.7851434647230793"/>
    <n v="5.5217285688823754"/>
  </r>
  <r>
    <n v="37"/>
    <n v="17"/>
    <x v="1"/>
    <n v="30.2215087394538"/>
    <n v="0.36607816051771103"/>
    <n v="1.9235416848718E-2"/>
    <n v="4.5599064952340798E-2"/>
    <n v="3.7913465319998001"/>
    <n v="41.599790967921706"/>
    <n v="2.1858428237179548"/>
    <n v="5.1817119264023637"/>
  </r>
  <r>
    <n v="38"/>
    <n v="18"/>
    <x v="1"/>
    <n v="35.880788520034898"/>
    <n v="0.29655519078367798"/>
    <n v="2.5589114536019801E-2"/>
    <n v="5.2004172485171099E-2"/>
    <n v="4.2594093910010997"/>
    <n v="33.699453498145225"/>
    <n v="2.9078539245477049"/>
    <n v="5.9095650551330801"/>
  </r>
  <r>
    <n v="39"/>
    <n v="19"/>
    <x v="1"/>
    <n v="29.715853828758402"/>
    <n v="0.31323763620168299"/>
    <n v="1.81354186300784E-2"/>
    <n v="4.7916690151840698E-2"/>
    <n v="3.9024104310010399"/>
    <n v="35.595185932009429"/>
    <n v="2.0608430261452728"/>
    <n v="5.4450784263455336"/>
  </r>
  <r>
    <n v="40"/>
    <n v="20"/>
    <x v="1"/>
    <n v="4.5105513746916497"/>
    <n v="0.18247387118146999"/>
    <n v="3.13408550129992E-2"/>
    <n v="7.5348370234588902E-2"/>
    <n v="4.2415544599989499"/>
    <n v="20.7356671797125"/>
    <n v="3.5614607969317276"/>
    <n v="8.5623147993851028"/>
  </r>
  <r>
    <n v="41"/>
    <n v="1"/>
    <x v="2"/>
    <n v="15.420723387966"/>
    <n v="0.24580999474078299"/>
    <n v="8.3877437633030193E-3"/>
    <n v="1.13959303729674E-2"/>
    <n v="2.7188303510010798"/>
    <n v="27.932953947816252"/>
    <n v="0.95315270037534316"/>
    <n v="1.2949920878372045"/>
  </r>
  <r>
    <n v="42"/>
    <n v="2"/>
    <x v="2"/>
    <n v="44.893647875286199"/>
    <n v="0.26938439348707499"/>
    <n v="8.4884268752745094E-3"/>
    <n v="1.414878987101E-2"/>
    <n v="2.81126516999938"/>
    <n v="30.611862896258522"/>
    <n v="0.96459396309937606"/>
    <n v="1.6078170307965911"/>
  </r>
  <r>
    <n v="43"/>
    <n v="3"/>
    <x v="2"/>
    <n v="6.3633417756463801"/>
    <n v="0.18559279837807399"/>
    <n v="2.1303673327338599E-2"/>
    <n v="1.9417419388908199E-2"/>
    <n v="2.7215580000010902"/>
    <n v="21.090090724781135"/>
    <n v="2.4208719690157499"/>
    <n v="2.2065249305577499"/>
  </r>
  <r>
    <n v="44"/>
    <n v="4"/>
    <x v="2"/>
    <n v="40.029930997139502"/>
    <n v="0.300942609609333"/>
    <n v="5.9336624542582397E-3"/>
    <n v="8.1945721747985704E-3"/>
    <n v="2.8681440429991198"/>
    <n v="34.198023819242387"/>
    <n v="0.67427982434752731"/>
    <n v="0.93120138349983761"/>
  </r>
  <r>
    <n v="45"/>
    <n v="5"/>
    <x v="2"/>
    <n v="33.405006733464198"/>
    <n v="0.29398251682332299"/>
    <n v="5.4991507242916401E-3"/>
    <n v="7.0741427614739198E-3"/>
    <n v="2.7014179969992198"/>
    <n v="33.407104184468523"/>
    <n v="0.62490349139677726"/>
    <n v="0.8038798592584"/>
  </r>
  <r>
    <n v="46"/>
    <n v="6"/>
    <x v="2"/>
    <n v="23.7305777108702"/>
    <n v="0.26283681087628002"/>
    <n v="8.5409275516827501E-3"/>
    <n v="1.06956692553416E-2"/>
    <n v="2.8622472669994701"/>
    <n v="29.867819417759094"/>
    <n v="0.97055994905485798"/>
    <n v="1.2154169608342729"/>
  </r>
  <r>
    <n v="47"/>
    <n v="7"/>
    <x v="2"/>
    <n v="30.533681057344999"/>
    <n v="0.26282063253349103"/>
    <n v="7.5366120106055701E-3"/>
    <n v="1.4077685968776401E-2"/>
    <n v="2.9399417649983599"/>
    <n v="29.86598096971489"/>
    <n v="0.85643318302336024"/>
    <n v="1.5997370419064092"/>
  </r>
  <r>
    <n v="48"/>
    <n v="8"/>
    <x v="2"/>
    <n v="48.7946126898877"/>
    <n v="0.204354845813014"/>
    <n v="2.3507850437617502E-2"/>
    <n v="4.0183010241258199E-2"/>
    <n v="2.9840676229996399"/>
    <n v="23.222141569660682"/>
    <n v="2.6713466406383524"/>
    <n v="4.5662511637793406"/>
  </r>
  <r>
    <n v="49"/>
    <n v="9"/>
    <x v="2"/>
    <n v="7.5803237190399004"/>
    <n v="0.18895427360922801"/>
    <n v="1.5618120650816299E-2"/>
    <n v="1.8960588615121201E-2"/>
    <n v="2.89917620399864"/>
    <n v="21.472076546503182"/>
    <n v="1.7747864375927613"/>
    <n v="2.1546123426274093"/>
  </r>
  <r>
    <n v="50"/>
    <n v="10"/>
    <x v="2"/>
    <n v="18.039090884492499"/>
    <n v="0.21063545865708"/>
    <n v="1.39472993613543E-2"/>
    <n v="1.39315560129376E-2"/>
    <n v="2.7290019489992101"/>
    <n v="23.935847574668184"/>
    <n v="1.5849203819720796"/>
    <n v="1.5831313651065455"/>
  </r>
  <r>
    <n v="51"/>
    <n v="11"/>
    <x v="2"/>
    <n v="26.791393578044499"/>
    <n v="0.217256043083419"/>
    <n v="1.35529478157707E-2"/>
    <n v="2.37389067872491E-2"/>
    <n v="2.89489418899938"/>
    <n v="24.688186714024887"/>
    <n v="1.5401077063375797"/>
    <n v="2.6976030440055796"/>
  </r>
  <r>
    <n v="52"/>
    <n v="12"/>
    <x v="2"/>
    <n v="38.405742035634198"/>
    <n v="0.21667865498556599"/>
    <n v="1.47476413403123E-2"/>
    <n v="2.4177973411783901E-2"/>
    <n v="2.7647866670013101"/>
    <n v="24.622574430177956"/>
    <n v="1.6758683341263978"/>
    <n v="2.7474969786118071"/>
  </r>
  <r>
    <n v="53"/>
    <n v="13"/>
    <x v="2"/>
    <n v="23.1005509277832"/>
    <n v="0.298069275698779"/>
    <n v="6.8876618825147399E-3"/>
    <n v="7.86329692817022E-3"/>
    <n v="2.7657464589992702"/>
    <n v="33.871508602133979"/>
    <n v="0.78268885028576596"/>
    <n v="0.89355646911025233"/>
  </r>
  <r>
    <n v="54"/>
    <n v="14"/>
    <x v="2"/>
    <n v="33.3728641903366"/>
    <n v="0.24722140413971899"/>
    <n v="9.1738091590978597E-3"/>
    <n v="2.0362623959788499E-2"/>
    <n v="2.97750384299979"/>
    <n v="28.093341379513522"/>
    <n v="1.0424783135338478"/>
    <n v="2.3139345408850569"/>
  </r>
  <r>
    <n v="55"/>
    <n v="15"/>
    <x v="2"/>
    <n v="30.970336790259498"/>
    <n v="0.30364902597756499"/>
    <n v="5.8176461933767097E-3"/>
    <n v="8.2020584270233107E-3"/>
    <n v="2.8753398059998201"/>
    <n v="34.505571133814207"/>
    <n v="0.66109615833826252"/>
    <n v="0.93205209397992173"/>
  </r>
  <r>
    <n v="56"/>
    <n v="16"/>
    <x v="2"/>
    <n v="29.501183252095299"/>
    <n v="0.23455529387233601"/>
    <n v="1.2344718504227701E-2"/>
    <n v="2.3954508640876001E-2"/>
    <n v="2.8288667080014398"/>
    <n v="26.65401066731091"/>
    <n v="1.4028089209349661"/>
    <n v="2.7221032546450004"/>
  </r>
  <r>
    <n v="57"/>
    <n v="17"/>
    <x v="2"/>
    <n v="33.037570573868003"/>
    <n v="0.302330971759316"/>
    <n v="5.8355821887948597E-3"/>
    <n v="8.0350918446445308E-3"/>
    <n v="2.8194389260006498"/>
    <n v="34.355792245376819"/>
    <n v="0.6631343396357795"/>
    <n v="0.91307861870960583"/>
  </r>
  <r>
    <n v="58"/>
    <n v="18"/>
    <x v="2"/>
    <n v="36.8957242513628"/>
    <n v="0.28099800454433699"/>
    <n v="6.4963253979864102E-3"/>
    <n v="7.9437121680908107E-3"/>
    <n v="2.9914343410000499"/>
    <n v="31.93159142549284"/>
    <n v="0.73821879522572842"/>
    <n v="0.90269456455577401"/>
  </r>
  <r>
    <n v="59"/>
    <n v="19"/>
    <x v="2"/>
    <n v="23.939930472458101"/>
    <n v="0.24220476791917001"/>
    <n v="6.6241174141401203E-3"/>
    <n v="1.4151781143771599E-2"/>
    <n v="2.9235260789991999"/>
    <n v="27.523269081723864"/>
    <n v="0.75274061524319547"/>
    <n v="1.6081569481558635"/>
  </r>
  <r>
    <n v="60"/>
    <n v="20"/>
    <x v="2"/>
    <n v="32.050374805730101"/>
    <n v="0.25623172830860502"/>
    <n v="7.5681931590150398E-3"/>
    <n v="8.5315078800227394E-3"/>
    <n v="2.65927037300025"/>
    <n v="29.117241853250572"/>
    <n v="0.86002194988807279"/>
    <n v="0.96948953182076592"/>
  </r>
  <r>
    <n v="61"/>
    <n v="1"/>
    <x v="3"/>
    <n v="26.332036953034599"/>
    <n v="0.315264356727745"/>
    <n v="1.18895691515668E-2"/>
    <n v="1.25322573772839E-2"/>
    <n v="3.3851512790006302"/>
    <n v="35.825495082698296"/>
    <n v="1.3510874035871363"/>
    <n v="1.4241201565095341"/>
  </r>
  <r>
    <n v="62"/>
    <n v="2"/>
    <x v="3"/>
    <n v="0.92634650748833103"/>
    <n v="0.16251332025871901"/>
    <n v="4.2459815176264501E-2"/>
    <n v="9.3361019047529206E-2"/>
    <n v="3.2608497109995298"/>
    <n v="18.467422756672615"/>
    <n v="4.8249789973027841"/>
    <n v="10.609206709946502"/>
  </r>
  <r>
    <n v="63"/>
    <n v="3"/>
    <x v="3"/>
    <n v="32.840374337270198"/>
    <n v="0.32099204673088699"/>
    <n v="7.7396823966383701E-3"/>
    <n v="1.0725905724589599E-2"/>
    <n v="3.27601066500028"/>
    <n v="36.476368946691707"/>
    <n v="0.87950936325436024"/>
    <n v="1.2188529232488181"/>
  </r>
  <r>
    <n v="64"/>
    <n v="4"/>
    <x v="3"/>
    <n v="15.1794545053008"/>
    <n v="0.214260976868832"/>
    <n v="2.1893096202999101E-2"/>
    <n v="7.0460441130864304E-2"/>
    <n v="3.2754622329994101"/>
    <n v="24.347838280549091"/>
    <n v="2.4878518412498978"/>
    <n v="8.0068683103254887"/>
  </r>
  <r>
    <n v="65"/>
    <n v="5"/>
    <x v="3"/>
    <n v="9.4023328371127004"/>
    <n v="0.15097402024871401"/>
    <n v="5.1716712464072799E-2"/>
    <n v="0.115402905271978"/>
    <n v="3.2290600500000401"/>
    <n v="17.156138664626592"/>
    <n v="5.8768991436446365"/>
    <n v="13.113966508179319"/>
  </r>
  <r>
    <n v="66"/>
    <n v="6"/>
    <x v="3"/>
    <n v="13.1869963126634"/>
    <n v="0.16131236422174999"/>
    <n v="4.8122661324368397E-2"/>
    <n v="0.10250340770897801"/>
    <n v="3.47054037999987"/>
    <n v="18.330950479744317"/>
    <n v="5.4684842414055002"/>
    <n v="11.648114512383865"/>
  </r>
  <r>
    <n v="67"/>
    <n v="7"/>
    <x v="3"/>
    <n v="28.923779752799899"/>
    <n v="0.26484925081858202"/>
    <n v="1.23973045811146E-2"/>
    <n v="3.5165388368350099E-2"/>
    <n v="3.3145997379997398"/>
    <n v="30.096505774838867"/>
    <n v="1.4087846114902955"/>
    <n v="3.9960668600397842"/>
  </r>
  <r>
    <n v="68"/>
    <n v="8"/>
    <x v="3"/>
    <n v="32.120388256331601"/>
    <n v="0.29733482922957799"/>
    <n v="1.7220809875943498E-2"/>
    <n v="1.40399289994463E-2"/>
    <n v="3.2469221179999201"/>
    <n v="33.788048776088409"/>
    <n v="1.9569102131753977"/>
    <n v="1.5954464772098069"/>
  </r>
  <r>
    <n v="69"/>
    <n v="9"/>
    <x v="3"/>
    <n v="32.058747031189"/>
    <n v="0.33976173179160102"/>
    <n v="6.9457959586345704E-3"/>
    <n v="8.8703721262294796E-3"/>
    <n v="3.3438475439998001"/>
    <n v="38.609287703591029"/>
    <n v="0.78929499529938307"/>
    <n v="1.0079968325260773"/>
  </r>
  <r>
    <n v="70"/>
    <n v="10"/>
    <x v="3"/>
    <n v="19.035509407395502"/>
    <n v="0.23018410951405599"/>
    <n v="1.9105459313718799E-2"/>
    <n v="3.7980247351132999E-2"/>
    <n v="3.2543215900004698"/>
    <n v="26.157285172051818"/>
    <n v="2.1710749220135002"/>
    <n v="4.315937198992386"/>
  </r>
  <r>
    <n v="71"/>
    <n v="11"/>
    <x v="3"/>
    <n v="32.348636943315199"/>
    <n v="0.37366033711411301"/>
    <n v="6.4939647321995099E-3"/>
    <n v="9.7480570109134499E-3"/>
    <n v="3.3355139209998002"/>
    <n v="42.461401944785571"/>
    <n v="0.73795053774994435"/>
    <n v="1.1077337512401648"/>
  </r>
  <r>
    <n v="72"/>
    <n v="12"/>
    <x v="3"/>
    <n v="24.286147666264199"/>
    <n v="0.34341162826874799"/>
    <n v="8.0396402256657298E-3"/>
    <n v="1.25333076893832E-2"/>
    <n v="3.35031803000129"/>
    <n v="39.024048666903184"/>
    <n v="0.91359548018928749"/>
    <n v="1.4242395101571819"/>
  </r>
  <r>
    <n v="73"/>
    <n v="13"/>
    <x v="3"/>
    <n v="18.323971963023101"/>
    <n v="0.32929641548296801"/>
    <n v="7.7671507675576004E-3"/>
    <n v="2.0780210023953399E-2"/>
    <n v="3.43007259099977"/>
    <n v="37.420047213973639"/>
    <n v="0.88263076904063642"/>
    <n v="2.3613875027219771"/>
  </r>
  <r>
    <n v="74"/>
    <n v="14"/>
    <x v="3"/>
    <n v="14.5135888508433"/>
    <n v="0.34961461323287202"/>
    <n v="8.4182850969958898E-3"/>
    <n v="2.09876465400303E-2"/>
    <n v="3.3268447840000501"/>
    <n v="39.728933321917275"/>
    <n v="0.95662330647680571"/>
    <n v="2.3849598340943525"/>
  </r>
  <r>
    <n v="75"/>
    <n v="15"/>
    <x v="3"/>
    <n v="20.6545260114688"/>
    <n v="0.35814226656695702"/>
    <n v="5.7876004154898703E-3"/>
    <n v="8.6221401529549806E-3"/>
    <n v="3.0876133259989702"/>
    <n v="40.697984837154209"/>
    <n v="0.65768186539657625"/>
    <n v="0.97978865374488422"/>
  </r>
  <r>
    <n v="76"/>
    <n v="16"/>
    <x v="3"/>
    <n v="28.961131758587399"/>
    <n v="0.34764602452598098"/>
    <n v="6.5754400149463698E-3"/>
    <n v="8.2778846729768801E-3"/>
    <n v="3.11999229899993"/>
    <n v="39.505230059770568"/>
    <n v="0.74720909260754209"/>
    <n v="0.94066871283828191"/>
  </r>
  <r>
    <n v="77"/>
    <n v="17"/>
    <x v="3"/>
    <n v="19.646409737532402"/>
    <n v="0.40155664821497"/>
    <n v="6.7752474402403501E-3"/>
    <n v="9.5940643859592709E-3"/>
    <n v="3.4518462169999098"/>
    <n v="45.631437297155685"/>
    <n v="0.76991448184549438"/>
    <n v="1.0902345893135534"/>
  </r>
  <r>
    <n v="78"/>
    <n v="18"/>
    <x v="3"/>
    <n v="33.479037115538603"/>
    <n v="0.40320735170210298"/>
    <n v="3.46257033679559E-3"/>
    <n v="6.3741574832396003E-3"/>
    <n v="3.3100573179999602"/>
    <n v="45.81901723887534"/>
    <n v="0.39347390190858977"/>
    <n v="0.72433607764086372"/>
  </r>
  <r>
    <n v="79"/>
    <n v="19"/>
    <x v="3"/>
    <n v="9.7933955044032004"/>
    <n v="0.21522986289256399"/>
    <n v="2.2119460959482199E-2"/>
    <n v="7.0511520180849205E-2"/>
    <n v="3.27182159399853"/>
    <n v="24.457938965064091"/>
    <n v="2.5135751090320682"/>
    <n v="8.0126727478237729"/>
  </r>
  <r>
    <n v="80"/>
    <n v="20"/>
    <x v="3"/>
    <n v="21.648469803147201"/>
    <n v="0.37785794716315502"/>
    <n v="4.4247683019824E-3"/>
    <n v="1.19975387147753E-2"/>
    <n v="3.1671605989995402"/>
    <n v="42.938403086722161"/>
    <n v="0.5028145797707273"/>
    <n v="1.3633566721335568"/>
  </r>
  <r>
    <n v="81"/>
    <n v="1"/>
    <x v="4"/>
    <n v="42.021765204763803"/>
    <n v="0.35444994468007501"/>
    <n v="6.9570274379123897E-3"/>
    <n v="1.1849695154552701E-2"/>
    <n v="3.6142211829992399"/>
    <n v="40.278402804553977"/>
    <n v="0.79057129976277163"/>
    <n v="1.3465562675628069"/>
  </r>
  <r>
    <n v="82"/>
    <n v="2"/>
    <x v="4"/>
    <n v="40.229877696929101"/>
    <n v="0.40829779869181998"/>
    <n v="5.2655867536853199E-3"/>
    <n v="7.2236048088359798E-3"/>
    <n v="3.6711479200002901"/>
    <n v="46.397477124070456"/>
    <n v="0.59836213110060454"/>
    <n v="0.82086418282227047"/>
  </r>
  <r>
    <n v="83"/>
    <n v="3"/>
    <x v="4"/>
    <n v="29.990640738269601"/>
    <n v="0.34048599505673799"/>
    <n v="6.2992630919298997E-3"/>
    <n v="1.7808418903246501E-2"/>
    <n v="3.51838650799982"/>
    <n v="38.691590347356588"/>
    <n v="0.71582535135567049"/>
    <n v="2.0236839662780115"/>
  </r>
  <r>
    <n v="84"/>
    <n v="4"/>
    <x v="4"/>
    <n v="21.456167596516099"/>
    <n v="0.24558370789814701"/>
    <n v="1.9766724516768801E-2"/>
    <n v="4.9863817755065702E-2"/>
    <n v="3.5787507160002798"/>
    <n v="27.907239533880343"/>
    <n v="2.2462186950873639"/>
    <n v="5.6663429267120122"/>
  </r>
  <r>
    <n v="85"/>
    <n v="5"/>
    <x v="4"/>
    <n v="12.799045164237"/>
    <n v="0.20266102585627799"/>
    <n v="3.4788446743003298E-2"/>
    <n v="7.3952408397173194E-2"/>
    <n v="3.7390256979997498"/>
    <n v="23.029662029122498"/>
    <n v="3.9532325844321932"/>
    <n v="8.4036827724060448"/>
  </r>
  <r>
    <n v="86"/>
    <n v="6"/>
    <x v="4"/>
    <n v="29.259349306243699"/>
    <n v="0.248811072960027"/>
    <n v="1.54876551198372E-2"/>
    <n v="2.5381344666046E-2"/>
    <n v="3.7160005499990798"/>
    <n v="28.273985563639432"/>
    <n v="1.7599608090724093"/>
    <n v="2.8842437120506821"/>
  </r>
  <r>
    <n v="87"/>
    <n v="7"/>
    <x v="4"/>
    <n v="21.642291834805999"/>
    <n v="0.32135684523737901"/>
    <n v="1.3964314266085799E-2"/>
    <n v="3.2900524154519599E-2"/>
    <n v="3.5137506360006201"/>
    <n v="36.517823322429436"/>
    <n v="1.5868538938733863"/>
    <n v="3.7386959266499544"/>
  </r>
  <r>
    <n v="88"/>
    <n v="8"/>
    <x v="4"/>
    <n v="29.065445131941299"/>
    <n v="0.28861842007441402"/>
    <n v="2.3039571991020601E-2"/>
    <n v="5.4547884377214598E-2"/>
    <n v="3.77729214699866"/>
    <n v="32.79754773572887"/>
    <n v="2.6181331807977957"/>
    <n v="6.1986232246834776"/>
  </r>
  <r>
    <n v="89"/>
    <n v="9"/>
    <x v="4"/>
    <n v="32.143026126756297"/>
    <n v="0.37213011818209302"/>
    <n v="3.9785344438705399E-3"/>
    <n v="8.4136258193452697E-3"/>
    <n v="3.4908288839997099"/>
    <n v="42.287513429783296"/>
    <n v="0.45210618680347048"/>
    <n v="0.95609384310741707"/>
  </r>
  <r>
    <n v="90"/>
    <n v="10"/>
    <x v="4"/>
    <n v="33.754286722363297"/>
    <n v="0.33533077898862801"/>
    <n v="5.31920848920808E-3"/>
    <n v="2.0107243094815101E-2"/>
    <n v="3.3595069289985902"/>
    <n v="38.105770339616818"/>
    <n v="0.60445551013728183"/>
    <n v="2.2849139880471707"/>
  </r>
  <r>
    <n v="91"/>
    <n v="11"/>
    <x v="4"/>
    <n v="39.689184454050199"/>
    <n v="0.349380728675588"/>
    <n v="1.4695233904300199E-2"/>
    <n v="1.16872614850877E-2"/>
    <n v="3.4206177870000798"/>
    <n v="39.702355531316819"/>
    <n v="1.6699129436704772"/>
    <n v="1.3280978960326932"/>
  </r>
  <r>
    <n v="92"/>
    <n v="12"/>
    <x v="4"/>
    <n v="39.560145062487003"/>
    <n v="0.44443888521189501"/>
    <n v="4.6832623044882303E-3"/>
    <n v="7.4768783062042696E-3"/>
    <n v="3.4741777079998402"/>
    <n v="50.504418774078978"/>
    <n v="0.53218889823729887"/>
    <n v="0.84964526206866697"/>
  </r>
  <r>
    <n v="93"/>
    <n v="13"/>
    <x v="4"/>
    <n v="20.273877256396201"/>
    <n v="0.39479897480892101"/>
    <n v="3.8392915781995701E-3"/>
    <n v="8.7797488123832305E-3"/>
    <n v="3.3782303299994898"/>
    <n v="44.863519864650115"/>
    <n v="0.43628313388631479"/>
    <n v="0.99769872867991261"/>
  </r>
  <r>
    <n v="94"/>
    <n v="14"/>
    <x v="4"/>
    <n v="13.772071195995199"/>
    <n v="0.29609283951570597"/>
    <n v="1.03476196591711E-2"/>
    <n v="2.9063907518800801E-2"/>
    <n v="3.33558625299883"/>
    <n v="33.646913581330224"/>
    <n v="1.1758658703603524"/>
    <n v="3.3027167635000909"/>
  </r>
  <r>
    <n v="95"/>
    <n v="15"/>
    <x v="4"/>
    <n v="26.133854200035699"/>
    <n v="0.29252141071508497"/>
    <n v="1.4683300725200301E-2"/>
    <n v="1.5057919119621999E-2"/>
    <n v="3.3566118480011902"/>
    <n v="33.241069399441479"/>
    <n v="1.6685569005909433"/>
    <n v="1.7111271726843182"/>
  </r>
  <r>
    <n v="96"/>
    <n v="16"/>
    <x v="4"/>
    <n v="13.605221085874"/>
    <n v="0.23432801490574301"/>
    <n v="2.1836325806360999E-2"/>
    <n v="2.8760600721533702E-2"/>
    <n v="3.4829316169998399"/>
    <n v="26.628183512016253"/>
    <n v="2.4814006598137501"/>
    <n v="3.2682500819924662"/>
  </r>
  <r>
    <n v="97"/>
    <n v="17"/>
    <x v="4"/>
    <n v="27.497132398496699"/>
    <n v="0.289093383694495"/>
    <n v="2.4678663476363299E-2"/>
    <n v="5.4903442280453803E-2"/>
    <n v="3.4516183790001298"/>
    <n v="32.85152087437443"/>
    <n v="2.8043935768594661"/>
    <n v="6.2390275318697501"/>
  </r>
  <r>
    <n v="98"/>
    <n v="18"/>
    <x v="4"/>
    <n v="27.223740054744901"/>
    <n v="0.24917309340601701"/>
    <n v="2.2267991294488601E-2"/>
    <n v="2.66252629398297E-2"/>
    <n v="3.5520879680006998"/>
    <n v="28.315124250683752"/>
    <n v="2.5304535561918864"/>
    <n v="3.0255980613442843"/>
  </r>
  <r>
    <n v="99"/>
    <n v="19"/>
    <x v="4"/>
    <n v="33.560219366676598"/>
    <n v="0.336450312311319"/>
    <n v="1.0283710581400599E-2"/>
    <n v="2.7570135957871202E-2"/>
    <n v="3.48298820900163"/>
    <n v="38.232990035377163"/>
    <n v="1.168603475159159"/>
    <n v="3.1329699952126369"/>
  </r>
  <r>
    <n v="100"/>
    <n v="20"/>
    <x v="4"/>
    <n v="29.782577255156699"/>
    <n v="0.27988021470067298"/>
    <n v="1.2358606711506501E-2"/>
    <n v="2.0950204364707001E-2"/>
    <n v="3.3865297540014501"/>
    <n v="31.804569852349204"/>
    <n v="1.4043871263075569"/>
    <n v="2.3807050414439774"/>
  </r>
  <r>
    <n v="101"/>
    <n v="1"/>
    <x v="5"/>
    <n v="44.505142690657699"/>
    <n v="0.36281514132885201"/>
    <n v="5.6574449286606E-3"/>
    <n v="1.26966093284919E-2"/>
    <n v="2.7107526780000599"/>
    <n v="41.228993332824096"/>
    <n v="0.64289146916597728"/>
    <n v="1.4427965146013524"/>
  </r>
  <r>
    <n v="102"/>
    <n v="2"/>
    <x v="5"/>
    <n v="29.590819361478299"/>
    <n v="0.29278715470758498"/>
    <n v="1.27595640304657E-2"/>
    <n v="1.61986029359815E-2"/>
    <n v="2.8412581089996798"/>
    <n v="33.271267580407383"/>
    <n v="1.449950458007466"/>
    <n v="1.8407503336342614"/>
  </r>
  <r>
    <n v="103"/>
    <n v="3"/>
    <x v="5"/>
    <n v="36.777003734548998"/>
    <n v="0.26149478533360598"/>
    <n v="1.55246369539282E-2"/>
    <n v="2.0953840500023298E-2"/>
    <n v="2.74589292100063"/>
    <n v="29.715316515182501"/>
    <n v="1.7641632902191138"/>
    <n v="2.3811182386390111"/>
  </r>
  <r>
    <n v="104"/>
    <n v="4"/>
    <x v="5"/>
    <n v="37.625233631388198"/>
    <n v="0.33826384215572097"/>
    <n v="7.3493914295234102E-3"/>
    <n v="1.40477926962977E-2"/>
    <n v="2.8556031549996899"/>
    <n v="38.439072972241021"/>
    <n v="0.83515811699129661"/>
    <n v="1.5963400791247386"/>
  </r>
  <r>
    <n v="105"/>
    <n v="5"/>
    <x v="5"/>
    <n v="17.200116361486899"/>
    <n v="0.26606233886875202"/>
    <n v="2.25543085417227E-2"/>
    <n v="6.1431106976443599E-2"/>
    <n v="2.6628344460004798"/>
    <n v="30.234356689630914"/>
    <n v="2.5629896070139431"/>
    <n v="6.9808076109595003"/>
  </r>
  <r>
    <n v="106"/>
    <n v="6"/>
    <x v="5"/>
    <n v="30.064096395572001"/>
    <n v="0.334206865656615"/>
    <n v="6.3990542291038899E-3"/>
    <n v="1.4384346416911E-2"/>
    <n v="2.7346941920004602"/>
    <n v="37.978052915524437"/>
    <n v="0.72716525330726023"/>
    <n v="1.6345848201035227"/>
  </r>
  <r>
    <n v="107"/>
    <n v="7"/>
    <x v="5"/>
    <n v="27.877298905290701"/>
    <n v="0.142872291539834"/>
    <n v="4.2107159384890402E-2"/>
    <n v="8.6082715764134399E-2"/>
    <n v="3.0799324880008498"/>
    <n v="16.235487674981137"/>
    <n v="4.7849044755557273"/>
    <n v="9.7821267913789089"/>
  </r>
  <r>
    <n v="108"/>
    <n v="8"/>
    <x v="5"/>
    <n v="28.480670253852601"/>
    <n v="0.33452111658003197"/>
    <n v="8.3685264225583592E-3"/>
    <n v="2.3606160243449501E-2"/>
    <n v="2.7008705360003602"/>
    <n v="38.013763247730907"/>
    <n v="0.95096891165435904"/>
    <n v="2.6825182094828981"/>
  </r>
  <r>
    <n v="109"/>
    <n v="9"/>
    <x v="5"/>
    <n v="31.671758630414299"/>
    <n v="0.35587963750470902"/>
    <n v="1.0512234560660401E-2"/>
    <n v="1.19881699746972E-2"/>
    <n v="2.8696160870003902"/>
    <n v="40.44086789826239"/>
    <n v="1.1945721091659547"/>
    <n v="1.3622920425792273"/>
  </r>
  <r>
    <n v="110"/>
    <n v="10"/>
    <x v="5"/>
    <n v="29.119276828322398"/>
    <n v="0.26504493675485602"/>
    <n v="1.5237305559302101E-2"/>
    <n v="3.7181763158049101E-2"/>
    <n v="2.9405241540007401"/>
    <n v="30.118742813051821"/>
    <n v="1.7315119953752387"/>
    <n v="4.2252003588692162"/>
  </r>
  <r>
    <n v="111"/>
    <n v="11"/>
    <x v="5"/>
    <n v="30.658198968157301"/>
    <n v="0.33288450947187898"/>
    <n v="6.0545718329723499E-3"/>
    <n v="1.45228816731262E-2"/>
    <n v="2.8536601709984"/>
    <n v="37.827785167258973"/>
    <n v="0.68801952647413067"/>
    <n v="1.65032746285525"/>
  </r>
  <r>
    <n v="112"/>
    <n v="12"/>
    <x v="5"/>
    <n v="29.2716456948908"/>
    <n v="0.33514654695395002"/>
    <n v="4.2755356692947399E-3"/>
    <n v="1.4404411153041001E-2"/>
    <n v="2.67665022499932"/>
    <n v="38.084834881130682"/>
    <n v="0.48585632605622048"/>
    <n v="1.6368649037546592"/>
  </r>
  <r>
    <n v="113"/>
    <n v="13"/>
    <x v="5"/>
    <n v="41.024238528942497"/>
    <n v="0.33480244300345502"/>
    <n v="7.3546398642156804E-3"/>
    <n v="1.5354804296717799E-2"/>
    <n v="2.5574854200003698"/>
    <n v="38.045732159483528"/>
    <n v="0.83575453002450917"/>
    <n v="1.7448641246270227"/>
  </r>
  <r>
    <n v="114"/>
    <n v="14"/>
    <x v="5"/>
    <n v="43.362522490459099"/>
    <n v="0.31436878544832603"/>
    <n v="9.5046897857059102E-3"/>
    <n v="1.49021885410155E-2"/>
    <n v="2.8892168160000402"/>
    <n v="35.723725619127961"/>
    <n v="1.0800783847393081"/>
    <n v="1.6934305160244887"/>
  </r>
  <r>
    <n v="115"/>
    <n v="15"/>
    <x v="5"/>
    <n v="30.831696314381801"/>
    <n v="0.32885785489528102"/>
    <n v="7.1003529296914097E-3"/>
    <n v="1.38647602481775E-2"/>
    <n v="2.7656624800001701"/>
    <n v="37.370210783554661"/>
    <n v="0.80685828746493293"/>
    <n v="1.5755409372928977"/>
  </r>
  <r>
    <n v="116"/>
    <n v="16"/>
    <x v="5"/>
    <n v="26.403220034723301"/>
    <n v="0.22033931963973999"/>
    <n v="3.9002549468929303E-2"/>
    <n v="9.2376145164304896E-2"/>
    <n v="2.8884577509998"/>
    <n v="25.038559049970456"/>
    <n v="4.4321078941965117"/>
    <n v="10.497289223216466"/>
  </r>
  <r>
    <n v="117"/>
    <n v="17"/>
    <x v="5"/>
    <n v="44.421903577332699"/>
    <n v="0.31546868396776101"/>
    <n v="8.4612610326486905E-3"/>
    <n v="1.4622667628989E-2"/>
    <n v="2.8507402169998302"/>
    <n v="35.848714087245568"/>
    <n v="0.96150693552826028"/>
    <n v="1.6616667760214774"/>
  </r>
  <r>
    <n v="118"/>
    <n v="18"/>
    <x v="5"/>
    <n v="27.495872947168099"/>
    <n v="0.230840541365675"/>
    <n v="2.5407244464976299E-2"/>
    <n v="2.5657252220372202E-2"/>
    <n v="2.9805655910004099"/>
    <n v="26.231879700644889"/>
    <n v="2.8871868710200341"/>
    <n v="2.9155968432241139"/>
  </r>
  <r>
    <n v="119"/>
    <n v="19"/>
    <x v="5"/>
    <n v="32.526177255925298"/>
    <n v="0.35775059373553397"/>
    <n v="4.7332762163553796E-3"/>
    <n v="1.33912658893111E-2"/>
    <n v="2.85541222400024"/>
    <n v="40.653476560856134"/>
    <n v="0.53787229731311137"/>
    <n v="1.5217347601489886"/>
  </r>
  <r>
    <n v="120"/>
    <n v="20"/>
    <x v="5"/>
    <n v="7.3969888881216699"/>
    <n v="0.19804614836766399"/>
    <n v="4.63094721655678E-2"/>
    <n v="0.105147345868513"/>
    <n v="2.7944117140013902"/>
    <n v="22.505244132689089"/>
    <n v="5.2624400188145231"/>
    <n v="11.948562030512841"/>
  </r>
  <r>
    <n v="121"/>
    <n v="1"/>
    <x v="6"/>
    <n v="57.574686850834503"/>
    <n v="0.29007719007345101"/>
    <n v="1.3350448612929999E-2"/>
    <n v="1.6357885932158499E-2"/>
    <n v="1.7018728259990801"/>
    <n v="32.963317053801255"/>
    <n v="1.5170964332874999"/>
    <n v="1.8588506741089204"/>
  </r>
  <r>
    <n v="122"/>
    <n v="2"/>
    <x v="6"/>
    <n v="45.899996982291199"/>
    <n v="0.34963683603156898"/>
    <n v="8.4583231456081091E-3"/>
    <n v="1.6318767904885501E-2"/>
    <n v="1.8984366580007099"/>
    <n v="39.731458639951022"/>
    <n v="0.96117308472819429"/>
    <n v="1.8544054437369888"/>
  </r>
  <r>
    <n v="123"/>
    <n v="3"/>
    <x v="6"/>
    <n v="76.181326292799497"/>
    <n v="0.37571342961017101"/>
    <n v="1.40056617488763E-2"/>
    <n v="1.6583975637116902E-2"/>
    <n v="1.8153236109992501"/>
    <n v="42.694707910246706"/>
    <n v="1.5915524714632161"/>
    <n v="1.8845426860360117"/>
  </r>
  <r>
    <n v="124"/>
    <n v="4"/>
    <x v="6"/>
    <n v="75.819172835678501"/>
    <n v="0.34319936546345597"/>
    <n v="6.7137215501129202E-3"/>
    <n v="1.5610784877027601E-2"/>
    <n v="1.9313448489992799"/>
    <n v="38.999927893574544"/>
    <n v="0.76292290342192282"/>
    <n v="1.7739528269349547"/>
  </r>
  <r>
    <n v="125"/>
    <n v="5"/>
    <x v="6"/>
    <n v="28.105049924941401"/>
    <n v="0.25248137191837"/>
    <n v="2.0568084578603801E-2"/>
    <n v="2.0476041695926501E-2"/>
    <n v="1.8249962040008501"/>
    <n v="28.691064990723866"/>
    <n v="2.3372823384777046"/>
    <n v="2.3268229199916477"/>
  </r>
  <r>
    <n v="126"/>
    <n v="6"/>
    <x v="6"/>
    <n v="8.2194596106259308"/>
    <n v="0.29783915461558402"/>
    <n v="1.2223910653576E-2"/>
    <n v="1.8308467133391501E-2"/>
    <n v="1.88389356700099"/>
    <n v="33.845358479043639"/>
    <n v="1.3890807560881819"/>
    <n v="2.0805076287944888"/>
  </r>
  <r>
    <n v="127"/>
    <n v="7"/>
    <x v="6"/>
    <n v="29.7154079620305"/>
    <n v="0.34429541083945803"/>
    <n v="6.2454862707061101E-3"/>
    <n v="8.6502662525129396E-3"/>
    <n v="1.9218295629998401"/>
    <n v="39.124478504483868"/>
    <n v="0.70971434894387619"/>
    <n v="0.98298480142192501"/>
  </r>
  <r>
    <n v="128"/>
    <n v="8"/>
    <x v="6"/>
    <n v="66.429105352293305"/>
    <n v="0.266563287385712"/>
    <n v="1.5716436665362401E-2"/>
    <n v="1.8204907006945499E-2"/>
    <n v="2.0115466739989598"/>
    <n v="30.291282657467274"/>
    <n v="1.7859587119730003"/>
    <n v="2.0687394326074431"/>
  </r>
  <r>
    <n v="129"/>
    <n v="9"/>
    <x v="6"/>
    <n v="75.218968693059693"/>
    <n v="0.37733611892241897"/>
    <n v="1.50859649229043E-2"/>
    <n v="1.620265970863E-2"/>
    <n v="1.9615271339989699"/>
    <n v="42.879104423002154"/>
    <n v="1.7143141957845796"/>
    <n v="1.8412113305261364"/>
  </r>
  <r>
    <n v="130"/>
    <n v="10"/>
    <x v="6"/>
    <n v="32.463433771416597"/>
    <n v="0.366602845681398"/>
    <n v="1.5952114599235699E-2"/>
    <n v="1.172600052255E-2"/>
    <n v="1.72653610299857"/>
    <n v="41.65941428197705"/>
    <n v="1.8127402953676932"/>
    <n v="1.3325000593806819"/>
  </r>
  <r>
    <n v="131"/>
    <n v="11"/>
    <x v="6"/>
    <n v="42.6660683532874"/>
    <n v="0.34799898140472402"/>
    <n v="1.0669105334938599E-2"/>
    <n v="1.72399058364281E-2"/>
    <n v="1.8480437609996401"/>
    <n v="39.54533879599137"/>
    <n v="1.21239833351575"/>
    <n v="1.9590802086850114"/>
  </r>
  <r>
    <n v="132"/>
    <n v="12"/>
    <x v="6"/>
    <n v="56.824005796708903"/>
    <n v="0.35559901123888399"/>
    <n v="8.3442574529500498E-3"/>
    <n v="1.48151786692541E-2"/>
    <n v="1.8391220560006301"/>
    <n v="40.408978549873183"/>
    <n v="0.9482110741988693"/>
    <n v="1.6835430305970569"/>
  </r>
  <r>
    <n v="133"/>
    <n v="13"/>
    <x v="6"/>
    <n v="76.029757703460803"/>
    <n v="0.343349784806463"/>
    <n v="8.9340667322638304E-3"/>
    <n v="1.6288923024043001E-2"/>
    <n v="1.8584874829994"/>
    <n v="39.017021000734431"/>
    <n v="1.0152348559390716"/>
    <n v="1.8510139800048866"/>
  </r>
  <r>
    <n v="134"/>
    <n v="14"/>
    <x v="6"/>
    <n v="78.803156765740795"/>
    <n v="0.31566826756775701"/>
    <n v="1.2346642126170201E-2"/>
    <n v="2.3318893806919001E-2"/>
    <n v="1.8675707739985199"/>
    <n v="35.871394041790573"/>
    <n v="1.4030275143375228"/>
    <n v="2.6498742962407955"/>
  </r>
  <r>
    <n v="135"/>
    <n v="15"/>
    <x v="6"/>
    <n v="39.737402731394099"/>
    <n v="0.24630703169054499"/>
    <n v="2.3847439329958E-2"/>
    <n v="4.7778818967404803E-2"/>
    <n v="1.8767279590010699"/>
    <n v="27.989435419380115"/>
    <n v="2.7099362874952275"/>
    <n v="5.4294112462960005"/>
  </r>
  <r>
    <n v="136"/>
    <n v="16"/>
    <x v="6"/>
    <n v="78.498285826567496"/>
    <n v="0.345791558680971"/>
    <n v="9.1992294718240102E-3"/>
    <n v="1.5762788222547199E-2"/>
    <n v="1.9037294779991401"/>
    <n v="39.294495304655797"/>
    <n v="1.0453669854345466"/>
    <n v="1.7912259343803636"/>
  </r>
  <r>
    <n v="137"/>
    <n v="17"/>
    <x v="6"/>
    <n v="58.203301656670902"/>
    <n v="0.26242047604838398"/>
    <n v="2.0494443726829101E-2"/>
    <n v="1.7648713172292101E-2"/>
    <n v="1.76078279900139"/>
    <n v="29.820508641861817"/>
    <n v="2.3289140598669436"/>
    <n v="2.0055355877604661"/>
  </r>
  <r>
    <n v="138"/>
    <n v="18"/>
    <x v="6"/>
    <n v="60.9515219051438"/>
    <n v="0.263319774811411"/>
    <n v="2.3520094472560701E-2"/>
    <n v="1.85276634426698E-2"/>
    <n v="1.69886811899959"/>
    <n v="29.922701683114887"/>
    <n v="2.6727380082455343"/>
    <n v="2.1054163003033866"/>
  </r>
  <r>
    <n v="139"/>
    <n v="19"/>
    <x v="6"/>
    <n v="70.816529905365599"/>
    <n v="0.30404670450387"/>
    <n v="1.82547370703528E-2"/>
    <n v="4.5522262079637998E-2"/>
    <n v="1.89584786999876"/>
    <n v="34.550761875439775"/>
    <n v="2.0744019398128182"/>
    <n v="5.1729843272315907"/>
  </r>
  <r>
    <n v="140"/>
    <n v="20"/>
    <x v="6"/>
    <n v="34.678249873489797"/>
    <n v="0.30241995048154302"/>
    <n v="1.20521728826994E-2"/>
    <n v="1.8983575636201799E-2"/>
    <n v="1.9747447870013199"/>
    <n v="34.365903463811705"/>
    <n v="1.3695651003067499"/>
    <n v="2.1572245041138407"/>
  </r>
  <r>
    <n v="141"/>
    <n v="1"/>
    <x v="7"/>
    <n v="87.334034935034396"/>
    <n v="0.184284150233607"/>
    <n v="8.5563133494037501E-3"/>
    <n v="1.58060383647541E-2"/>
    <n v="0.43137643899899503"/>
    <n v="20.941380708364434"/>
    <n v="0.97230833515951709"/>
    <n v="1.7961407232675115"/>
  </r>
  <r>
    <n v="142"/>
    <n v="2"/>
    <x v="7"/>
    <n v="39.678988675671903"/>
    <n v="7.6758186914777302E-2"/>
    <n v="4.3040126252614401E-3"/>
    <n v="2.16110023342189E-2"/>
    <n v="0.46587418099988998"/>
    <n v="8.7225212403156025"/>
    <n v="0.48909234377970912"/>
    <n v="2.4557957197976021"/>
  </r>
  <r>
    <n v="143"/>
    <n v="3"/>
    <x v="7"/>
    <n v="38.250504335017503"/>
    <n v="7.6676317155322304E-2"/>
    <n v="4.1864635310350897E-3"/>
    <n v="2.1592705308031701E-2"/>
    <n v="0.47578261600028698"/>
    <n v="8.7132178585593536"/>
    <n v="0.47573449216307839"/>
    <n v="2.4537165122763298"/>
  </r>
  <r>
    <n v="144"/>
    <n v="4"/>
    <x v="7"/>
    <n v="49.713435330312997"/>
    <n v="7.1474912075532401E-2"/>
    <n v="5.8836569514126398E-3"/>
    <n v="2.0922744806627501E-2"/>
    <n v="0.443122206001135"/>
    <n v="8.1221490994923187"/>
    <n v="0.66859738084234543"/>
    <n v="2.3775846371167617"/>
  </r>
  <r>
    <n v="145"/>
    <n v="5"/>
    <x v="7"/>
    <n v="60.217239111079998"/>
    <n v="6.1823549610843499E-2"/>
    <n v="4.9144300911312198E-3"/>
    <n v="2.1178051133403899E-2"/>
    <n v="0.48697814499973902"/>
    <n v="7.0254033648685796"/>
    <n v="0.55845796490127497"/>
    <n v="2.4065967197049885"/>
  </r>
  <r>
    <n v="146"/>
    <n v="6"/>
    <x v="7"/>
    <n v="87.015996797290299"/>
    <n v="0.18042163185075999"/>
    <n v="9.5635776463495192E-3"/>
    <n v="1.5367594980073999E-2"/>
    <n v="0.51384301399957599"/>
    <n v="20.502458164859089"/>
    <n v="1.0867701870851727"/>
    <n v="1.7463176113720456"/>
  </r>
  <r>
    <n v="147"/>
    <n v="7"/>
    <x v="7"/>
    <n v="11.097779077993099"/>
    <n v="9.7483938180595794E-2"/>
    <n v="2.4983381301872201E-3"/>
    <n v="2.1047013228589401E-2"/>
    <n v="0.46718129599867098"/>
    <n v="11.077720247794977"/>
    <n v="0.28390206024854775"/>
    <n v="2.391706048703341"/>
  </r>
  <r>
    <n v="148"/>
    <n v="8"/>
    <x v="7"/>
    <n v="50.493404518533197"/>
    <n v="7.1685961227565695E-2"/>
    <n v="2.62303346303033E-2"/>
    <n v="2.10162186631698E-2"/>
    <n v="0.44613197400030902"/>
    <n v="8.1461319576779196"/>
    <n v="2.9807198443526479"/>
    <n v="2.3882066662692956"/>
  </r>
  <r>
    <n v="149"/>
    <n v="9"/>
    <x v="7"/>
    <n v="60.238182439879303"/>
    <n v="6.4575900975804998E-2"/>
    <n v="2.2675455291797399E-2"/>
    <n v="2.2181924115505802E-2"/>
    <n v="0.49107585599995202"/>
    <n v="7.3381705654323861"/>
    <n v="2.5767562831587956"/>
    <n v="2.520673194943841"/>
  </r>
  <r>
    <n v="150"/>
    <n v="10"/>
    <x v="7"/>
    <n v="70.560966275197202"/>
    <n v="5.8264315550657003E-2"/>
    <n v="6.7018895324432197E-3"/>
    <n v="2.3112474994930899E-2"/>
    <n v="0.48825120699984798"/>
    <n v="6.6209449489382957"/>
    <n v="0.76157835595945678"/>
    <n v="2.6264176130603296"/>
  </r>
  <r>
    <n v="151"/>
    <n v="11"/>
    <x v="7"/>
    <n v="63.674826520482398"/>
    <n v="6.0535873536237302E-2"/>
    <n v="4.9981184873824202E-3"/>
    <n v="2.1396973440999199E-2"/>
    <n v="0.47122583000054802"/>
    <n v="6.8790765382087846"/>
    <n v="0.56796800992982055"/>
    <n v="2.4314742546589998"/>
  </r>
  <r>
    <n v="152"/>
    <n v="12"/>
    <x v="7"/>
    <n v="82.812666797287406"/>
    <n v="0.18402661414385499"/>
    <n v="7.8535349681011397E-3"/>
    <n v="1.44588851628482E-2"/>
    <n v="0.467721286999221"/>
    <n v="20.912115243619887"/>
    <n v="0.89244715546603859"/>
    <n v="1.643055132141841"/>
  </r>
  <r>
    <n v="153"/>
    <n v="13"/>
    <x v="7"/>
    <n v="71.956165387936807"/>
    <n v="0.154652941559457"/>
    <n v="2.9325540439897502E-3"/>
    <n v="1.2853160536793E-2"/>
    <n v="0.44897600700096502"/>
    <n v="17.57419790448375"/>
    <n v="0.333244777726108"/>
    <n v="1.4605864246355682"/>
  </r>
  <r>
    <n v="154"/>
    <n v="14"/>
    <x v="7"/>
    <n v="86.546971686594702"/>
    <n v="0.18487797802751499"/>
    <n v="1.02070583377899E-2"/>
    <n v="1.58365925427363E-2"/>
    <n v="0.48145359299996898"/>
    <n v="21.008861139490339"/>
    <n v="1.1598929929306705"/>
    <n v="1.799612788947307"/>
  </r>
  <r>
    <n v="155"/>
    <n v="15"/>
    <x v="7"/>
    <n v="39.815582110521802"/>
    <n v="7.7294377030447295E-2"/>
    <n v="3.7142386988555502E-3"/>
    <n v="2.2306367562315601E-2"/>
    <n v="0.462723339000149"/>
    <n v="8.7834519352781015"/>
    <n v="0.42207257941540344"/>
    <n v="2.5348144957176819"/>
  </r>
  <r>
    <n v="156"/>
    <n v="16"/>
    <x v="7"/>
    <n v="46.253698250620999"/>
    <n v="7.0686087635579598E-2"/>
    <n v="1.99103532516587E-2"/>
    <n v="2.3325622964198E-2"/>
    <n v="0.463843686999098"/>
    <n v="8.0325099585885908"/>
    <n v="2.2625401422339433"/>
    <n v="2.6506389732043183"/>
  </r>
  <r>
    <n v="157"/>
    <n v="17"/>
    <x v="7"/>
    <n v="43.244335534847501"/>
    <n v="7.3118980824715796E-2"/>
    <n v="5.3195413951112698E-3"/>
    <n v="2.2714632606041101E-2"/>
    <n v="0.46052441500069102"/>
    <n v="8.308975093717704"/>
    <n v="0.6044933403535534"/>
    <n v="2.5812082506864891"/>
  </r>
  <r>
    <n v="158"/>
    <n v="18"/>
    <x v="7"/>
    <n v="39.911141090406304"/>
    <n v="7.7136397034624604E-2"/>
    <n v="4.55346024471384E-3"/>
    <n v="2.17705816566982E-2"/>
    <n v="0.54262369299976798"/>
    <n v="8.7654996630255226"/>
    <n v="0.51743866417202733"/>
    <n v="2.4739297337157047"/>
  </r>
  <r>
    <n v="159"/>
    <n v="19"/>
    <x v="7"/>
    <n v="88.371420457866805"/>
    <n v="0.177811017980505"/>
    <n v="7.2985767932340498E-3"/>
    <n v="1.6381773751637699E-2"/>
    <n v="0.49614783600009099"/>
    <n v="20.205797497784658"/>
    <n v="0.82938372650386938"/>
    <n v="1.8615651990497386"/>
  </r>
  <r>
    <n v="160"/>
    <n v="20"/>
    <x v="7"/>
    <n v="43.426894267662"/>
    <n v="7.5328814766817104E-2"/>
    <n v="2.1397896719920002E-2"/>
    <n v="2.1701309744029802E-2"/>
    <n v="0.46592762000000199"/>
    <n v="8.5600925871383069"/>
    <n v="2.4315791727181821"/>
    <n v="2.4660579254579322"/>
  </r>
  <r>
    <n v="161"/>
    <n v="1"/>
    <x v="8"/>
    <n v="27.941432324822799"/>
    <n v="0.27506575009724499"/>
    <n v="5.5579584549080401E-3"/>
    <n v="1.05060016448041E-2"/>
    <n v="3.2513588900001098"/>
    <n v="31.257471601959658"/>
    <n v="0.63158618805773181"/>
    <n v="1.1938638232731933"/>
  </r>
  <r>
    <n v="162"/>
    <n v="2"/>
    <x v="8"/>
    <n v="34.919083637019298"/>
    <n v="0.30492147065707398"/>
    <n v="3.4992132126202601E-3"/>
    <n v="8.8957146630486792E-3"/>
    <n v="3.2074039550007001"/>
    <n v="34.650167120122042"/>
    <n v="0.3976378650704841"/>
    <n v="1.0108766662555317"/>
  </r>
  <r>
    <n v="163"/>
    <n v="3"/>
    <x v="8"/>
    <n v="35.284072141231903"/>
    <n v="0.27907977876927598"/>
    <n v="5.4257875118436001E-3"/>
    <n v="1.02439014264074E-2"/>
    <n v="3.3410745900000598"/>
    <n v="31.713611223781363"/>
    <n v="0.61656676270950006"/>
    <n v="1.1640797075462956"/>
  </r>
  <r>
    <n v="164"/>
    <n v="4"/>
    <x v="8"/>
    <n v="16.470793382384599"/>
    <n v="0.30421763868992102"/>
    <n v="4.0613083630820597E-3"/>
    <n v="9.4049771450615202E-3"/>
    <n v="3.3161575800004299"/>
    <n v="34.570186214763751"/>
    <n v="0.4615123139865977"/>
    <n v="1.0687474028479"/>
  </r>
  <r>
    <n v="165"/>
    <n v="5"/>
    <x v="8"/>
    <n v="28.3790953004256"/>
    <n v="0.27035078984487498"/>
    <n v="6.9554489429646E-3"/>
    <n v="1.8648670980344499E-2"/>
    <n v="3.2204865889998402"/>
    <n v="30.721680664190341"/>
    <n v="0.7903919253368864"/>
    <n v="2.1191671568573294"/>
  </r>
  <r>
    <n v="166"/>
    <n v="6"/>
    <x v="8"/>
    <n v="38.002289993745599"/>
    <n v="0.27015805657580799"/>
    <n v="6.5828787647447496E-3"/>
    <n v="1.22102645319096E-2"/>
    <n v="3.5140227440006102"/>
    <n v="30.699779156341819"/>
    <n v="0.74805440508463061"/>
    <n v="1.3875300604442729"/>
  </r>
  <r>
    <n v="167"/>
    <n v="7"/>
    <x v="8"/>
    <n v="22.4673279193714"/>
    <n v="0.29021457377971799"/>
    <n v="6.6067726299764498E-3"/>
    <n v="9.6582714869677695E-3"/>
    <n v="3.19356964699909"/>
    <n v="32.978928838604318"/>
    <n v="0.75076961704277845"/>
    <n v="1.097530850791792"/>
  </r>
  <r>
    <n v="168"/>
    <n v="8"/>
    <x v="8"/>
    <n v="33.296952006356904"/>
    <n v="0.348750242747284"/>
    <n v="6.7261778105412E-3"/>
    <n v="8.1465810975154505E-3"/>
    <n v="3.2957602379992701"/>
    <n v="39.630709403100454"/>
    <n v="0.76433838756150008"/>
    <n v="0.92574785199039211"/>
  </r>
  <r>
    <n v="169"/>
    <n v="9"/>
    <x v="8"/>
    <n v="19.6195449072613"/>
    <n v="0.303669905123924"/>
    <n v="4.5804278541795498E-3"/>
    <n v="9.4404666279002802E-3"/>
    <n v="3.14957293000043"/>
    <n v="34.50794376408227"/>
    <n v="0.52050316524767615"/>
    <n v="1.0727802986250319"/>
  </r>
  <r>
    <n v="170"/>
    <n v="10"/>
    <x v="8"/>
    <n v="22.305562485136399"/>
    <n v="0.30157408328636398"/>
    <n v="3.4676032912829601E-3"/>
    <n v="9.0729861650301301E-3"/>
    <n v="3.5034211830006798"/>
    <n v="34.269782191632274"/>
    <n v="0.39404582855488185"/>
    <n v="1.0310211551170603"/>
  </r>
  <r>
    <n v="171"/>
    <n v="11"/>
    <x v="8"/>
    <n v="5.2178942682251801"/>
    <n v="0.159336775232963"/>
    <n v="3.4679694612117402E-2"/>
    <n v="2.4902884748698902E-2"/>
    <n v="3.4787870759991999"/>
    <n v="18.106451731018524"/>
    <n v="3.9408743877406138"/>
    <n v="2.8298732668976028"/>
  </r>
  <r>
    <n v="172"/>
    <n v="12"/>
    <x v="8"/>
    <n v="23.300325790173201"/>
    <n v="0.24980753505856901"/>
    <n v="9.4824750159315692E-3"/>
    <n v="1.7983043613461799E-2"/>
    <n v="3.24092025400022"/>
    <n v="28.387219893019207"/>
    <n v="1.077553979083133"/>
    <n v="2.0435276833479317"/>
  </r>
  <r>
    <n v="173"/>
    <n v="13"/>
    <x v="8"/>
    <n v="31.7516469033433"/>
    <n v="0.27444553752678202"/>
    <n v="7.3812146839962699E-3"/>
    <n v="1.8468130913854599E-2"/>
    <n v="3.1967846000006799"/>
    <n v="31.186992900770687"/>
    <n v="0.83877439590866709"/>
    <n v="2.0986512402107498"/>
  </r>
  <r>
    <n v="174"/>
    <n v="14"/>
    <x v="8"/>
    <n v="7.7635347941872297"/>
    <n v="0.330047126958814"/>
    <n v="2.4840326499382299E-2"/>
    <n v="2.2628898259380002E-2"/>
    <n v="3.3741590069985201"/>
    <n v="37.505355336228867"/>
    <n v="2.8227643749298066"/>
    <n v="2.571465711293182"/>
  </r>
  <r>
    <n v="175"/>
    <n v="15"/>
    <x v="8"/>
    <n v="33.766248273127303"/>
    <n v="0.296933380013441"/>
    <n v="6.3880814592776501E-3"/>
    <n v="1.2222806298248399E-2"/>
    <n v="3.3290959639998601"/>
    <n v="33.742429546981931"/>
    <n v="0.72591834764518759"/>
    <n v="1.3889552611645908"/>
  </r>
  <r>
    <n v="176"/>
    <n v="16"/>
    <x v="8"/>
    <n v="15.1373589565417"/>
    <n v="0.25911009069135599"/>
    <n v="9.8983389166761894E-3"/>
    <n v="1.28616283856761E-2"/>
    <n v="3.1595355710014701"/>
    <n v="29.44432848765409"/>
    <n v="1.1248112405313853"/>
    <n v="1.461548680190466"/>
  </r>
  <r>
    <n v="177"/>
    <n v="17"/>
    <x v="8"/>
    <n v="27.1272076852309"/>
    <n v="0.30284712519874102"/>
    <n v="4.1913914029692604E-3"/>
    <n v="8.8275874084196605E-3"/>
    <n v="3.1722056839989801"/>
    <n v="34.414446045311479"/>
    <n v="0.47629447761014326"/>
    <n v="1.0031349327749615"/>
  </r>
  <r>
    <n v="178"/>
    <n v="18"/>
    <x v="8"/>
    <n v="22.873613610026101"/>
    <n v="0.281052250483945"/>
    <n v="5.5440351652397898E-3"/>
    <n v="1.1818194937275201E-2"/>
    <n v="3.4841302469994799"/>
    <n v="31.937755736811933"/>
    <n v="0.63000399604997614"/>
    <n v="1.3429766974176365"/>
  </r>
  <r>
    <n v="179"/>
    <n v="19"/>
    <x v="8"/>
    <n v="29.457182530270501"/>
    <n v="0.276591288378014"/>
    <n v="6.7271711667381499E-3"/>
    <n v="1.04594614496606E-2"/>
    <n v="3.3310052479992001"/>
    <n v="31.43082822477432"/>
    <n v="0.76445126894751703"/>
    <n v="1.1885751647341591"/>
  </r>
  <r>
    <n v="180"/>
    <n v="20"/>
    <x v="8"/>
    <n v="26.947485095323799"/>
    <n v="0.20064533721241901"/>
    <n v="2.2852634144915299E-2"/>
    <n v="1.88900181018609E-2"/>
    <n v="3.19945820699831"/>
    <n v="22.800606501411252"/>
    <n v="2.5968902437403751"/>
    <n v="2.1465929661205569"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  <r>
    <m/>
    <m/>
    <x v="9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"/>
    <x v="0"/>
    <n v="32.531331115364999"/>
    <n v="0.215271965371331"/>
    <n v="1.8307053013169601E-2"/>
    <n v="2.24427474014052E-2"/>
    <n v="4.35648436100018"/>
    <n v="24.462723337651251"/>
    <n v="2.0803469333147273"/>
    <n v="2.5503122047051363"/>
  </r>
  <r>
    <x v="1"/>
    <n v="2"/>
    <x v="0"/>
    <n v="32.0708319525476"/>
    <n v="0.31381507273807202"/>
    <n v="9.3237243543254997E-3"/>
    <n v="1.08954754374534E-2"/>
    <n v="4.2846627789985998"/>
    <n v="35.660803720235457"/>
    <n v="1.0595141311733522"/>
    <n v="1.2381222088015227"/>
  </r>
  <r>
    <x v="2"/>
    <n v="3"/>
    <x v="0"/>
    <n v="19.595656590768701"/>
    <n v="0.227188268374059"/>
    <n v="1.68497394200437E-2"/>
    <n v="2.09808381917162E-2"/>
    <n v="4.2310824720006996"/>
    <n v="25.816848678870343"/>
    <n v="1.9147431159140569"/>
    <n v="2.3841861581495682"/>
  </r>
  <r>
    <x v="3"/>
    <n v="4"/>
    <x v="0"/>
    <n v="41.997985374071"/>
    <n v="0.295956181330568"/>
    <n v="1.29320306615055E-2"/>
    <n v="1.5946528482943801E-2"/>
    <n v="4.5096829549984196"/>
    <n v="33.631384242110002"/>
    <n v="1.4695489388074432"/>
    <n v="1.8121055094254319"/>
  </r>
  <r>
    <x v="4"/>
    <n v="5"/>
    <x v="0"/>
    <n v="28.272407685575601"/>
    <n v="0.25378593028963098"/>
    <n v="1.4277613217570401E-2"/>
    <n v="1.4323550308948401E-2"/>
    <n v="4.3613252659997599"/>
    <n v="28.839310260185339"/>
    <n v="1.622456047451182"/>
    <n v="1.6276761714714092"/>
  </r>
  <r>
    <x v="5"/>
    <n v="6"/>
    <x v="0"/>
    <n v="20.397063333743802"/>
    <n v="0.24786970484903501"/>
    <n v="1.13918944480337E-2"/>
    <n v="1.66001492198245E-2"/>
    <n v="4.2651373699991302"/>
    <n v="28.167011914663071"/>
    <n v="1.2945334600038296"/>
    <n v="1.8863805931618751"/>
  </r>
  <r>
    <x v="6"/>
    <n v="7"/>
    <x v="0"/>
    <n v="20.218371080771501"/>
    <n v="0.20607886240429801"/>
    <n v="2.21518747492912E-2"/>
    <n v="2.4950084364047401E-2"/>
    <n v="4.4655584270003601"/>
    <n v="23.418052545942956"/>
    <n v="2.5172584942376366"/>
    <n v="2.8352368595508413"/>
  </r>
  <r>
    <x v="7"/>
    <n v="8"/>
    <x v="0"/>
    <n v="28.9627988756083"/>
    <n v="0.231384027765108"/>
    <n v="1.42626425610247E-2"/>
    <n v="1.86456847774818E-2"/>
    <n v="4.5633943060001902"/>
    <n v="26.293639518762273"/>
    <n v="1.6207548364800795"/>
    <n v="2.1188278156229319"/>
  </r>
  <r>
    <x v="8"/>
    <n v="9"/>
    <x v="0"/>
    <n v="35.499810917751297"/>
    <n v="0.34864176310534301"/>
    <n v="3.6745599794238701E-3"/>
    <n v="4.1120195121637096E-3"/>
    <n v="4.2225401779996901"/>
    <n v="39.618382171061704"/>
    <n v="0.41756363402543978"/>
    <n v="0.46727494456405794"/>
  </r>
  <r>
    <x v="9"/>
    <n v="10"/>
    <x v="0"/>
    <n v="38.045786931872698"/>
    <n v="0.295391357321099"/>
    <n v="1.30129246721402E-2"/>
    <n v="1.55648580567297E-2"/>
    <n v="4.3334338079985102"/>
    <n v="33.567199695579433"/>
    <n v="1.4787414400159318"/>
    <n v="1.7687338700829205"/>
  </r>
  <r>
    <x v="10"/>
    <n v="11"/>
    <x v="0"/>
    <n v="32.5021440888898"/>
    <n v="0.275525163135727"/>
    <n v="1.37431312261E-2"/>
    <n v="1.26896094134931E-2"/>
    <n v="4.4813819350001696"/>
    <n v="31.309677629059887"/>
    <n v="1.5617194575113638"/>
    <n v="1.4420010697151251"/>
  </r>
  <r>
    <x v="11"/>
    <n v="12"/>
    <x v="0"/>
    <n v="31.006790394342399"/>
    <n v="0.308775581151713"/>
    <n v="9.2201313136339395E-3"/>
    <n v="1.1845327720531301E-2"/>
    <n v="4.3339624640011598"/>
    <n v="35.088134221785566"/>
    <n v="1.0477421947311296"/>
    <n v="1.3460599682421932"/>
  </r>
  <r>
    <x v="12"/>
    <n v="13"/>
    <x v="0"/>
    <n v="13.6936340067756"/>
    <n v="0.26409582188820702"/>
    <n v="1.0951572932663099E-2"/>
    <n v="1.7276812114418501E-2"/>
    <n v="4.5437459980002997"/>
    <n v="30.010888850932616"/>
    <n v="1.2444969241662613"/>
    <n v="1.9632741039111934"/>
  </r>
  <r>
    <x v="13"/>
    <n v="14"/>
    <x v="0"/>
    <n v="25.588742906933302"/>
    <n v="0.264791944349759"/>
    <n v="1.44040594491431E-2"/>
    <n v="1.5799291321234501E-2"/>
    <n v="4.40176879799946"/>
    <n v="30.089993676108978"/>
    <n v="1.6368249374026251"/>
    <n v="1.7953740137766478"/>
  </r>
  <r>
    <x v="14"/>
    <n v="15"/>
    <x v="0"/>
    <n v="27.263966894076098"/>
    <n v="0.29344365290118102"/>
    <n v="8.7745135543696607E-3"/>
    <n v="1.5761551170550701E-2"/>
    <n v="4.4731267019997096"/>
    <n v="33.345869647861484"/>
    <n v="0.99710381299655237"/>
    <n v="1.7910853602898524"/>
  </r>
  <r>
    <x v="15"/>
    <n v="16"/>
    <x v="0"/>
    <n v="28.9837004706649"/>
    <n v="0.28587305487193498"/>
    <n v="1.1481433660082099E-2"/>
    <n v="1.1752232475578E-2"/>
    <n v="4.3608912540003004"/>
    <n v="32.48557441726534"/>
    <n v="1.3047083704638749"/>
    <n v="1.3354809631338638"/>
  </r>
  <r>
    <x v="16"/>
    <n v="17"/>
    <x v="0"/>
    <n v="25.428668364357801"/>
    <n v="0.23236490407358801"/>
    <n v="1.52666640740597E-2"/>
    <n v="2.1005403163170601E-2"/>
    <n v="4.2911133090001297"/>
    <n v="26.405102735635001"/>
    <n v="1.7348481902340569"/>
    <n v="2.3869776321784775"/>
  </r>
  <r>
    <x v="17"/>
    <n v="18"/>
    <x v="0"/>
    <n v="22.463188874984802"/>
    <n v="0.22624858892182201"/>
    <n v="1.9403296584395099E-2"/>
    <n v="1.99254047029267E-2"/>
    <n v="4.3455025980001603"/>
    <n v="25.71006692293432"/>
    <n v="2.2049200664085342"/>
    <n v="2.2642505344234887"/>
  </r>
  <r>
    <x v="18"/>
    <n v="19"/>
    <x v="0"/>
    <n v="40.339828229237497"/>
    <n v="0.36718143848253298"/>
    <n v="5.8886612332054496E-3"/>
    <n v="5.2610721214114697E-3"/>
    <n v="4.4477927239986403"/>
    <n v="41.725163463924204"/>
    <n v="0.66916604922789202"/>
    <n v="0.59784910470584884"/>
  </r>
  <r>
    <x v="19"/>
    <n v="20"/>
    <x v="0"/>
    <n v="19.1392491893121"/>
    <n v="0.26133976515260599"/>
    <n v="1.4094480400965399E-2"/>
    <n v="1.3890907634395501E-2"/>
    <n v="4.1769851650005796"/>
    <n v="29.697700585523407"/>
    <n v="1.6016455001097045"/>
    <n v="1.5785122311813069"/>
  </r>
  <r>
    <x v="20"/>
    <n v="1"/>
    <x v="1"/>
    <n v="27.7010350642113"/>
    <n v="0.19611134714524101"/>
    <n v="3.7427985785705997E-2"/>
    <n v="6.6698801465164104E-2"/>
    <n v="4.1979185970012596"/>
    <n v="22.28538035741375"/>
    <n v="4.2531802029211363"/>
    <n v="7.579409257405012"/>
  </r>
  <r>
    <x v="21"/>
    <n v="2"/>
    <x v="1"/>
    <n v="38.417373345492599"/>
    <n v="0.31721785359537702"/>
    <n v="2.57439599718618E-2"/>
    <n v="5.1539985330600301E-2"/>
    <n v="4.1363907129998498"/>
    <n v="36.047483363111027"/>
    <n v="2.9254499968024774"/>
    <n v="5.8568165148409435"/>
  </r>
  <r>
    <x v="22"/>
    <n v="3"/>
    <x v="1"/>
    <n v="42.307450233788899"/>
    <n v="0.31802632195096597"/>
    <n v="2.1666938479559202E-2"/>
    <n v="4.9250068079578602E-2"/>
    <n v="4.1184762789998697"/>
    <n v="36.139354767155226"/>
    <n v="2.4621520999499094"/>
    <n v="5.5965986454066599"/>
  </r>
  <r>
    <x v="23"/>
    <n v="4"/>
    <x v="1"/>
    <n v="27.655564928191701"/>
    <n v="0.219593973634301"/>
    <n v="2.0221652575657698E-2"/>
    <n v="6.1423598185414902E-2"/>
    <n v="4.3143705219990798"/>
    <n v="24.953860640261478"/>
    <n v="2.2979150654156477"/>
    <n v="6.9799543392516936"/>
  </r>
  <r>
    <x v="24"/>
    <n v="5"/>
    <x v="1"/>
    <n v="30.525859549477001"/>
    <n v="0.25868709304993398"/>
    <n v="3.8827397863363297E-2"/>
    <n v="5.5002054446108797E-2"/>
    <n v="4.2888489680008197"/>
    <n v="29.396260573856136"/>
    <n v="4.4122043026549207"/>
    <n v="6.2502334597850906"/>
  </r>
  <r>
    <x v="25"/>
    <n v="6"/>
    <x v="1"/>
    <n v="18.865389238233799"/>
    <n v="0.29197011763990799"/>
    <n v="9.0880859602149502E-3"/>
    <n v="5.1539259457786299E-2"/>
    <n v="4.3114165169990804"/>
    <n v="33.178422459080451"/>
    <n v="1.032737040933517"/>
    <n v="5.8567340292938974"/>
  </r>
  <r>
    <x v="26"/>
    <n v="7"/>
    <x v="1"/>
    <n v="21.0656661620901"/>
    <n v="0.332383541349208"/>
    <n v="1.72215414734181E-2"/>
    <n v="4.7299246503992601E-2"/>
    <n v="4.28345589499986"/>
    <n v="37.770856971500912"/>
    <n v="1.9569933492520568"/>
    <n v="5.374914375453705"/>
  </r>
  <r>
    <x v="27"/>
    <n v="8"/>
    <x v="1"/>
    <n v="32.493572477559098"/>
    <n v="0.241279399823214"/>
    <n v="2.83524602190772E-2"/>
    <n v="5.7475948318816701E-2"/>
    <n v="4.0898826379998301"/>
    <n v="27.418113616274319"/>
    <n v="3.2218704794405912"/>
    <n v="6.531357763501898"/>
  </r>
  <r>
    <x v="28"/>
    <n v="9"/>
    <x v="1"/>
    <n v="2.34572611738828"/>
    <n v="0.198537627624675"/>
    <n v="4.8472727034657097E-2"/>
    <n v="7.4582666550873603E-2"/>
    <n v="4.0171131189999798"/>
    <n v="22.561094048258525"/>
    <n v="5.5082644357564883"/>
    <n v="8.4753030171447286"/>
  </r>
  <r>
    <x v="29"/>
    <n v="10"/>
    <x v="1"/>
    <n v="40.798507126437698"/>
    <n v="0.355619006241716"/>
    <n v="3.0710533881703202E-2"/>
    <n v="4.5867819681335298E-2"/>
    <n v="4.1264502729991301"/>
    <n v="40.411250709285909"/>
    <n v="3.4898333956480911"/>
    <n v="5.2122522365153747"/>
  </r>
  <r>
    <x v="30"/>
    <n v="11"/>
    <x v="1"/>
    <n v="22.9349478352757"/>
    <n v="0.29731737876909697"/>
    <n v="2.5865244857789901E-2"/>
    <n v="5.2378587427499103E-2"/>
    <n v="4.2720036820010101"/>
    <n v="33.786065769215568"/>
    <n v="2.9392323702033978"/>
    <n v="5.9521122076703525"/>
  </r>
  <r>
    <x v="31"/>
    <n v="12"/>
    <x v="1"/>
    <n v="66.203265676486396"/>
    <n v="0.30616667274661902"/>
    <n v="2.38187854651702E-2"/>
    <n v="5.4063861411294697E-2"/>
    <n v="4.0739593039997999"/>
    <n v="34.791667357570347"/>
    <n v="2.7066801664966138"/>
    <n v="6.1436206149198522"/>
  </r>
  <r>
    <x v="32"/>
    <n v="13"/>
    <x v="1"/>
    <n v="37.089203374660698"/>
    <n v="0.35803363108973102"/>
    <n v="1.6932339277529899E-2"/>
    <n v="4.4588150051415601E-2"/>
    <n v="4.2479259219999204"/>
    <n v="40.685639896560346"/>
    <n v="1.9241294633556705"/>
    <n v="5.066835233115409"/>
  </r>
  <r>
    <x v="33"/>
    <n v="14"/>
    <x v="1"/>
    <n v="28.342111102386799"/>
    <n v="0.25714010967969803"/>
    <n v="2.5520858991325501E-2"/>
    <n v="5.4497900224953703E-2"/>
    <n v="3.9806811660000601"/>
    <n v="29.220467009056595"/>
    <n v="2.900097612650625"/>
    <n v="6.192943207381103"/>
  </r>
  <r>
    <x v="34"/>
    <n v="15"/>
    <x v="1"/>
    <n v="27.0982379850077"/>
    <n v="0.33284060976652002"/>
    <n v="5.6393329800026402E-3"/>
    <n v="4.6666922228581202E-2"/>
    <n v="3.9482959110009599"/>
    <n v="37.822796564377278"/>
    <n v="0.64083329318211824"/>
    <n v="5.3030593441569547"/>
  </r>
  <r>
    <x v="35"/>
    <n v="16"/>
    <x v="1"/>
    <n v="23.489071494225701"/>
    <n v="0.31022467812906701"/>
    <n v="3.3309262489563098E-2"/>
    <n v="4.8591211406164903E-2"/>
    <n v="4.12963224699888"/>
    <n v="35.252804332848527"/>
    <n v="3.7851434647230793"/>
    <n v="5.5217285688823754"/>
  </r>
  <r>
    <x v="36"/>
    <n v="17"/>
    <x v="1"/>
    <n v="30.2215087394538"/>
    <n v="0.36607816051771103"/>
    <n v="1.9235416848718E-2"/>
    <n v="4.5599064952340798E-2"/>
    <n v="3.7913465319998001"/>
    <n v="41.599790967921706"/>
    <n v="2.1858428237179548"/>
    <n v="5.1817119264023637"/>
  </r>
  <r>
    <x v="37"/>
    <n v="18"/>
    <x v="1"/>
    <n v="35.880788520034898"/>
    <n v="0.29655519078367798"/>
    <n v="2.5589114536019801E-2"/>
    <n v="5.2004172485171099E-2"/>
    <n v="4.2594093910010997"/>
    <n v="33.699453498145225"/>
    <n v="2.9078539245477049"/>
    <n v="5.9095650551330801"/>
  </r>
  <r>
    <x v="38"/>
    <n v="19"/>
    <x v="1"/>
    <n v="29.715853828758402"/>
    <n v="0.31323763620168299"/>
    <n v="1.81354186300784E-2"/>
    <n v="4.7916690151840698E-2"/>
    <n v="3.9024104310010399"/>
    <n v="35.595185932009429"/>
    <n v="2.0608430261452728"/>
    <n v="5.4450784263455336"/>
  </r>
  <r>
    <x v="39"/>
    <n v="20"/>
    <x v="1"/>
    <n v="4.5105513746916497"/>
    <n v="0.18247387118146999"/>
    <n v="3.13408550129992E-2"/>
    <n v="7.5348370234588902E-2"/>
    <n v="4.2415544599989499"/>
    <n v="20.7356671797125"/>
    <n v="3.5614607969317276"/>
    <n v="8.5623147993851028"/>
  </r>
  <r>
    <x v="40"/>
    <n v="1"/>
    <x v="2"/>
    <n v="15.420723387966"/>
    <n v="0.24580999474078299"/>
    <n v="8.3877437633030193E-3"/>
    <n v="1.13959303729674E-2"/>
    <n v="2.7188303510010798"/>
    <n v="27.932953947816252"/>
    <n v="0.95315270037534316"/>
    <n v="1.2949920878372045"/>
  </r>
  <r>
    <x v="41"/>
    <n v="2"/>
    <x v="2"/>
    <n v="44.893647875286199"/>
    <n v="0.26938439348707499"/>
    <n v="8.4884268752745094E-3"/>
    <n v="1.414878987101E-2"/>
    <n v="2.81126516999938"/>
    <n v="30.611862896258522"/>
    <n v="0.96459396309937606"/>
    <n v="1.6078170307965911"/>
  </r>
  <r>
    <x v="42"/>
    <n v="3"/>
    <x v="2"/>
    <n v="6.3633417756463801"/>
    <n v="0.18559279837807399"/>
    <n v="2.1303673327338599E-2"/>
    <n v="1.9417419388908199E-2"/>
    <n v="2.7215580000010902"/>
    <n v="21.090090724781135"/>
    <n v="2.4208719690157499"/>
    <n v="2.2065249305577499"/>
  </r>
  <r>
    <x v="43"/>
    <n v="4"/>
    <x v="2"/>
    <n v="40.029930997139502"/>
    <n v="0.300942609609333"/>
    <n v="5.9336624542582397E-3"/>
    <n v="8.1945721747985704E-3"/>
    <n v="2.8681440429991198"/>
    <n v="34.198023819242387"/>
    <n v="0.67427982434752731"/>
    <n v="0.93120138349983761"/>
  </r>
  <r>
    <x v="44"/>
    <n v="5"/>
    <x v="2"/>
    <n v="33.405006733464198"/>
    <n v="0.29398251682332299"/>
    <n v="5.4991507242916401E-3"/>
    <n v="7.0741427614739198E-3"/>
    <n v="2.7014179969992198"/>
    <n v="33.407104184468523"/>
    <n v="0.62490349139677726"/>
    <n v="0.8038798592584"/>
  </r>
  <r>
    <x v="45"/>
    <n v="6"/>
    <x v="2"/>
    <n v="23.7305777108702"/>
    <n v="0.26283681087628002"/>
    <n v="8.5409275516827501E-3"/>
    <n v="1.06956692553416E-2"/>
    <n v="2.8622472669994701"/>
    <n v="29.867819417759094"/>
    <n v="0.97055994905485798"/>
    <n v="1.2154169608342729"/>
  </r>
  <r>
    <x v="46"/>
    <n v="7"/>
    <x v="2"/>
    <n v="30.533681057344999"/>
    <n v="0.26282063253349103"/>
    <n v="7.5366120106055701E-3"/>
    <n v="1.4077685968776401E-2"/>
    <n v="2.9399417649983599"/>
    <n v="29.86598096971489"/>
    <n v="0.85643318302336024"/>
    <n v="1.5997370419064092"/>
  </r>
  <r>
    <x v="47"/>
    <n v="8"/>
    <x v="2"/>
    <n v="48.7946126898877"/>
    <n v="0.204354845813014"/>
    <n v="2.3507850437617502E-2"/>
    <n v="4.0183010241258199E-2"/>
    <n v="2.9840676229996399"/>
    <n v="23.222141569660682"/>
    <n v="2.6713466406383524"/>
    <n v="4.5662511637793406"/>
  </r>
  <r>
    <x v="48"/>
    <n v="9"/>
    <x v="2"/>
    <n v="7.5803237190399004"/>
    <n v="0.18895427360922801"/>
    <n v="1.5618120650816299E-2"/>
    <n v="1.8960588615121201E-2"/>
    <n v="2.89917620399864"/>
    <n v="21.472076546503182"/>
    <n v="1.7747864375927613"/>
    <n v="2.1546123426274093"/>
  </r>
  <r>
    <x v="49"/>
    <n v="10"/>
    <x v="2"/>
    <n v="18.039090884492499"/>
    <n v="0.21063545865708"/>
    <n v="1.39472993613543E-2"/>
    <n v="1.39315560129376E-2"/>
    <n v="2.7290019489992101"/>
    <n v="23.935847574668184"/>
    <n v="1.5849203819720796"/>
    <n v="1.5831313651065455"/>
  </r>
  <r>
    <x v="50"/>
    <n v="11"/>
    <x v="2"/>
    <n v="26.791393578044499"/>
    <n v="0.217256043083419"/>
    <n v="1.35529478157707E-2"/>
    <n v="2.37389067872491E-2"/>
    <n v="2.89489418899938"/>
    <n v="24.688186714024887"/>
    <n v="1.5401077063375797"/>
    <n v="2.6976030440055796"/>
  </r>
  <r>
    <x v="51"/>
    <n v="12"/>
    <x v="2"/>
    <n v="38.405742035634198"/>
    <n v="0.21667865498556599"/>
    <n v="1.47476413403123E-2"/>
    <n v="2.4177973411783901E-2"/>
    <n v="2.7647866670013101"/>
    <n v="24.622574430177956"/>
    <n v="1.6758683341263978"/>
    <n v="2.7474969786118071"/>
  </r>
  <r>
    <x v="52"/>
    <n v="13"/>
    <x v="2"/>
    <n v="23.1005509277832"/>
    <n v="0.298069275698779"/>
    <n v="6.8876618825147399E-3"/>
    <n v="7.86329692817022E-3"/>
    <n v="2.7657464589992702"/>
    <n v="33.871508602133979"/>
    <n v="0.78268885028576596"/>
    <n v="0.89355646911025233"/>
  </r>
  <r>
    <x v="53"/>
    <n v="14"/>
    <x v="2"/>
    <n v="33.3728641903366"/>
    <n v="0.24722140413971899"/>
    <n v="9.1738091590978597E-3"/>
    <n v="2.0362623959788499E-2"/>
    <n v="2.97750384299979"/>
    <n v="28.093341379513522"/>
    <n v="1.0424783135338478"/>
    <n v="2.3139345408850569"/>
  </r>
  <r>
    <x v="54"/>
    <n v="15"/>
    <x v="2"/>
    <n v="30.970336790259498"/>
    <n v="0.30364902597756499"/>
    <n v="5.8176461933767097E-3"/>
    <n v="8.2020584270233107E-3"/>
    <n v="2.8753398059998201"/>
    <n v="34.505571133814207"/>
    <n v="0.66109615833826252"/>
    <n v="0.93205209397992173"/>
  </r>
  <r>
    <x v="55"/>
    <n v="16"/>
    <x v="2"/>
    <n v="29.501183252095299"/>
    <n v="0.23455529387233601"/>
    <n v="1.2344718504227701E-2"/>
    <n v="2.3954508640876001E-2"/>
    <n v="2.8288667080014398"/>
    <n v="26.65401066731091"/>
    <n v="1.4028089209349661"/>
    <n v="2.7221032546450004"/>
  </r>
  <r>
    <x v="56"/>
    <n v="17"/>
    <x v="2"/>
    <n v="33.037570573868003"/>
    <n v="0.302330971759316"/>
    <n v="5.8355821887948597E-3"/>
    <n v="8.0350918446445308E-3"/>
    <n v="2.8194389260006498"/>
    <n v="34.355792245376819"/>
    <n v="0.6631343396357795"/>
    <n v="0.91307861870960583"/>
  </r>
  <r>
    <x v="57"/>
    <n v="18"/>
    <x v="2"/>
    <n v="36.8957242513628"/>
    <n v="0.28099800454433699"/>
    <n v="6.4963253979864102E-3"/>
    <n v="7.9437121680908107E-3"/>
    <n v="2.9914343410000499"/>
    <n v="31.93159142549284"/>
    <n v="0.73821879522572842"/>
    <n v="0.90269456455577401"/>
  </r>
  <r>
    <x v="58"/>
    <n v="19"/>
    <x v="2"/>
    <n v="23.939930472458101"/>
    <n v="0.24220476791917001"/>
    <n v="6.6241174141401203E-3"/>
    <n v="1.4151781143771599E-2"/>
    <n v="2.9235260789991999"/>
    <n v="27.523269081723864"/>
    <n v="0.75274061524319547"/>
    <n v="1.6081569481558635"/>
  </r>
  <r>
    <x v="59"/>
    <n v="20"/>
    <x v="2"/>
    <n v="32.050374805730101"/>
    <n v="0.25623172830860502"/>
    <n v="7.5681931590150398E-3"/>
    <n v="8.5315078800227394E-3"/>
    <n v="2.65927037300025"/>
    <n v="29.117241853250572"/>
    <n v="0.86002194988807279"/>
    <n v="0.96948953182076592"/>
  </r>
  <r>
    <x v="60"/>
    <n v="1"/>
    <x v="3"/>
    <n v="26.332036953034599"/>
    <n v="0.315264356727745"/>
    <n v="1.18895691515668E-2"/>
    <n v="1.25322573772839E-2"/>
    <n v="3.3851512790006302"/>
    <n v="35.825495082698296"/>
    <n v="1.3510874035871363"/>
    <n v="1.4241201565095341"/>
  </r>
  <r>
    <x v="61"/>
    <n v="2"/>
    <x v="3"/>
    <n v="0.92634650748833103"/>
    <n v="0.16251332025871901"/>
    <n v="4.2459815176264501E-2"/>
    <n v="9.3361019047529206E-2"/>
    <n v="3.2608497109995298"/>
    <n v="18.467422756672615"/>
    <n v="4.8249789973027841"/>
    <n v="10.609206709946502"/>
  </r>
  <r>
    <x v="62"/>
    <n v="3"/>
    <x v="3"/>
    <n v="32.840374337270198"/>
    <n v="0.32099204673088699"/>
    <n v="7.7396823966383701E-3"/>
    <n v="1.0725905724589599E-2"/>
    <n v="3.27601066500028"/>
    <n v="36.476368946691707"/>
    <n v="0.87950936325436024"/>
    <n v="1.2188529232488181"/>
  </r>
  <r>
    <x v="63"/>
    <n v="4"/>
    <x v="3"/>
    <n v="15.1794545053008"/>
    <n v="0.214260976868832"/>
    <n v="2.1893096202999101E-2"/>
    <n v="7.0460441130864304E-2"/>
    <n v="3.2754622329994101"/>
    <n v="24.347838280549091"/>
    <n v="2.4878518412498978"/>
    <n v="8.0068683103254887"/>
  </r>
  <r>
    <x v="64"/>
    <n v="5"/>
    <x v="3"/>
    <n v="9.4023328371127004"/>
    <n v="0.15097402024871401"/>
    <n v="5.1716712464072799E-2"/>
    <n v="0.115402905271978"/>
    <n v="3.2290600500000401"/>
    <n v="17.156138664626592"/>
    <n v="5.8768991436446365"/>
    <n v="13.113966508179319"/>
  </r>
  <r>
    <x v="65"/>
    <n v="6"/>
    <x v="3"/>
    <n v="13.1869963126634"/>
    <n v="0.16131236422174999"/>
    <n v="4.8122661324368397E-2"/>
    <n v="0.10250340770897801"/>
    <n v="3.47054037999987"/>
    <n v="18.330950479744317"/>
    <n v="5.4684842414055002"/>
    <n v="11.648114512383865"/>
  </r>
  <r>
    <x v="66"/>
    <n v="7"/>
    <x v="3"/>
    <n v="28.923779752799899"/>
    <n v="0.26484925081858202"/>
    <n v="1.23973045811146E-2"/>
    <n v="3.5165388368350099E-2"/>
    <n v="3.3145997379997398"/>
    <n v="30.096505774838867"/>
    <n v="1.4087846114902955"/>
    <n v="3.9960668600397842"/>
  </r>
  <r>
    <x v="67"/>
    <n v="8"/>
    <x v="3"/>
    <n v="32.120388256331601"/>
    <n v="0.29733482922957799"/>
    <n v="1.7220809875943498E-2"/>
    <n v="1.40399289994463E-2"/>
    <n v="3.2469221179999201"/>
    <n v="33.788048776088409"/>
    <n v="1.9569102131753977"/>
    <n v="1.5954464772098069"/>
  </r>
  <r>
    <x v="68"/>
    <n v="9"/>
    <x v="3"/>
    <n v="32.058747031189"/>
    <n v="0.33976173179160102"/>
    <n v="6.9457959586345704E-3"/>
    <n v="8.8703721262294796E-3"/>
    <n v="3.3438475439998001"/>
    <n v="38.609287703591029"/>
    <n v="0.78929499529938307"/>
    <n v="1.0079968325260773"/>
  </r>
  <r>
    <x v="69"/>
    <n v="10"/>
    <x v="3"/>
    <n v="19.035509407395502"/>
    <n v="0.23018410951405599"/>
    <n v="1.9105459313718799E-2"/>
    <n v="3.7980247351132999E-2"/>
    <n v="3.2543215900004698"/>
    <n v="26.157285172051818"/>
    <n v="2.1710749220135002"/>
    <n v="4.315937198992386"/>
  </r>
  <r>
    <x v="70"/>
    <n v="11"/>
    <x v="3"/>
    <n v="32.348636943315199"/>
    <n v="0.37366033711411301"/>
    <n v="6.4939647321995099E-3"/>
    <n v="9.7480570109134499E-3"/>
    <n v="3.3355139209998002"/>
    <n v="42.461401944785571"/>
    <n v="0.73795053774994435"/>
    <n v="1.1077337512401648"/>
  </r>
  <r>
    <x v="71"/>
    <n v="12"/>
    <x v="3"/>
    <n v="24.286147666264199"/>
    <n v="0.34341162826874799"/>
    <n v="8.0396402256657298E-3"/>
    <n v="1.25333076893832E-2"/>
    <n v="3.35031803000129"/>
    <n v="39.024048666903184"/>
    <n v="0.91359548018928749"/>
    <n v="1.4242395101571819"/>
  </r>
  <r>
    <x v="72"/>
    <n v="13"/>
    <x v="3"/>
    <n v="18.323971963023101"/>
    <n v="0.32929641548296801"/>
    <n v="7.7671507675576004E-3"/>
    <n v="2.0780210023953399E-2"/>
    <n v="3.43007259099977"/>
    <n v="37.420047213973639"/>
    <n v="0.88263076904063642"/>
    <n v="2.3613875027219771"/>
  </r>
  <r>
    <x v="73"/>
    <n v="14"/>
    <x v="3"/>
    <n v="14.5135888508433"/>
    <n v="0.34961461323287202"/>
    <n v="8.4182850969958898E-3"/>
    <n v="2.09876465400303E-2"/>
    <n v="3.3268447840000501"/>
    <n v="39.728933321917275"/>
    <n v="0.95662330647680571"/>
    <n v="2.3849598340943525"/>
  </r>
  <r>
    <x v="74"/>
    <n v="15"/>
    <x v="3"/>
    <n v="20.6545260114688"/>
    <n v="0.35814226656695702"/>
    <n v="5.7876004154898703E-3"/>
    <n v="8.6221401529549806E-3"/>
    <n v="3.0876133259989702"/>
    <n v="40.697984837154209"/>
    <n v="0.65768186539657625"/>
    <n v="0.97978865374488422"/>
  </r>
  <r>
    <x v="75"/>
    <n v="16"/>
    <x v="3"/>
    <n v="28.961131758587399"/>
    <n v="0.34764602452598098"/>
    <n v="6.5754400149463698E-3"/>
    <n v="8.2778846729768801E-3"/>
    <n v="3.11999229899993"/>
    <n v="39.505230059770568"/>
    <n v="0.74720909260754209"/>
    <n v="0.94066871283828191"/>
  </r>
  <r>
    <x v="76"/>
    <n v="17"/>
    <x v="3"/>
    <n v="19.646409737532402"/>
    <n v="0.40155664821497"/>
    <n v="6.7752474402403501E-3"/>
    <n v="9.5940643859592709E-3"/>
    <n v="3.4518462169999098"/>
    <n v="45.631437297155685"/>
    <n v="0.76991448184549438"/>
    <n v="1.0902345893135534"/>
  </r>
  <r>
    <x v="77"/>
    <n v="18"/>
    <x v="3"/>
    <n v="33.479037115538603"/>
    <n v="0.40320735170210298"/>
    <n v="3.46257033679559E-3"/>
    <n v="6.3741574832396003E-3"/>
    <n v="3.3100573179999602"/>
    <n v="45.81901723887534"/>
    <n v="0.39347390190858977"/>
    <n v="0.72433607764086372"/>
  </r>
  <r>
    <x v="78"/>
    <n v="19"/>
    <x v="3"/>
    <n v="9.7933955044032004"/>
    <n v="0.21522986289256399"/>
    <n v="2.2119460959482199E-2"/>
    <n v="7.0511520180849205E-2"/>
    <n v="3.27182159399853"/>
    <n v="24.457938965064091"/>
    <n v="2.5135751090320682"/>
    <n v="8.0126727478237729"/>
  </r>
  <r>
    <x v="79"/>
    <n v="20"/>
    <x v="3"/>
    <n v="21.648469803147201"/>
    <n v="0.37785794716315502"/>
    <n v="4.4247683019824E-3"/>
    <n v="1.19975387147753E-2"/>
    <n v="3.1671605989995402"/>
    <n v="42.938403086722161"/>
    <n v="0.5028145797707273"/>
    <n v="1.3633566721335568"/>
  </r>
  <r>
    <x v="80"/>
    <n v="1"/>
    <x v="4"/>
    <n v="42.021765204763803"/>
    <n v="0.35444994468007501"/>
    <n v="6.9570274379123897E-3"/>
    <n v="1.1849695154552701E-2"/>
    <n v="3.6142211829992399"/>
    <n v="40.278402804553977"/>
    <n v="0.79057129976277163"/>
    <n v="1.3465562675628069"/>
  </r>
  <r>
    <x v="81"/>
    <n v="2"/>
    <x v="4"/>
    <n v="40.229877696929101"/>
    <n v="0.40829779869181998"/>
    <n v="5.2655867536853199E-3"/>
    <n v="7.2236048088359798E-3"/>
    <n v="3.6711479200002901"/>
    <n v="46.397477124070456"/>
    <n v="0.59836213110060454"/>
    <n v="0.82086418282227047"/>
  </r>
  <r>
    <x v="82"/>
    <n v="3"/>
    <x v="4"/>
    <n v="29.990640738269601"/>
    <n v="0.34048599505673799"/>
    <n v="6.2992630919298997E-3"/>
    <n v="1.7808418903246501E-2"/>
    <n v="3.51838650799982"/>
    <n v="38.691590347356588"/>
    <n v="0.71582535135567049"/>
    <n v="2.0236839662780115"/>
  </r>
  <r>
    <x v="83"/>
    <n v="4"/>
    <x v="4"/>
    <n v="21.456167596516099"/>
    <n v="0.24558370789814701"/>
    <n v="1.9766724516768801E-2"/>
    <n v="4.9863817755065702E-2"/>
    <n v="3.5787507160002798"/>
    <n v="27.907239533880343"/>
    <n v="2.2462186950873639"/>
    <n v="5.6663429267120122"/>
  </r>
  <r>
    <x v="84"/>
    <n v="5"/>
    <x v="4"/>
    <n v="12.799045164237"/>
    <n v="0.20266102585627799"/>
    <n v="3.4788446743003298E-2"/>
    <n v="7.3952408397173194E-2"/>
    <n v="3.7390256979997498"/>
    <n v="23.029662029122498"/>
    <n v="3.9532325844321932"/>
    <n v="8.4036827724060448"/>
  </r>
  <r>
    <x v="85"/>
    <n v="6"/>
    <x v="4"/>
    <n v="29.259349306243699"/>
    <n v="0.248811072960027"/>
    <n v="1.54876551198372E-2"/>
    <n v="2.5381344666046E-2"/>
    <n v="3.7160005499990798"/>
    <n v="28.273985563639432"/>
    <n v="1.7599608090724093"/>
    <n v="2.8842437120506821"/>
  </r>
  <r>
    <x v="86"/>
    <n v="7"/>
    <x v="4"/>
    <n v="21.642291834805999"/>
    <n v="0.32135684523737901"/>
    <n v="1.3964314266085799E-2"/>
    <n v="3.2900524154519599E-2"/>
    <n v="3.5137506360006201"/>
    <n v="36.517823322429436"/>
    <n v="1.5868538938733863"/>
    <n v="3.7386959266499544"/>
  </r>
  <r>
    <x v="87"/>
    <n v="8"/>
    <x v="4"/>
    <n v="29.065445131941299"/>
    <n v="0.28861842007441402"/>
    <n v="2.3039571991020601E-2"/>
    <n v="5.4547884377214598E-2"/>
    <n v="3.77729214699866"/>
    <n v="32.79754773572887"/>
    <n v="2.6181331807977957"/>
    <n v="6.1986232246834776"/>
  </r>
  <r>
    <x v="88"/>
    <n v="9"/>
    <x v="4"/>
    <n v="32.143026126756297"/>
    <n v="0.37213011818209302"/>
    <n v="3.9785344438705399E-3"/>
    <n v="8.4136258193452697E-3"/>
    <n v="3.4908288839997099"/>
    <n v="42.287513429783296"/>
    <n v="0.45210618680347048"/>
    <n v="0.95609384310741707"/>
  </r>
  <r>
    <x v="89"/>
    <n v="10"/>
    <x v="4"/>
    <n v="33.754286722363297"/>
    <n v="0.33533077898862801"/>
    <n v="5.31920848920808E-3"/>
    <n v="2.0107243094815101E-2"/>
    <n v="3.3595069289985902"/>
    <n v="38.105770339616818"/>
    <n v="0.60445551013728183"/>
    <n v="2.2849139880471707"/>
  </r>
  <r>
    <x v="90"/>
    <n v="11"/>
    <x v="4"/>
    <n v="39.689184454050199"/>
    <n v="0.349380728675588"/>
    <n v="1.4695233904300199E-2"/>
    <n v="1.16872614850877E-2"/>
    <n v="3.4206177870000798"/>
    <n v="39.702355531316819"/>
    <n v="1.6699129436704772"/>
    <n v="1.3280978960326932"/>
  </r>
  <r>
    <x v="91"/>
    <n v="12"/>
    <x v="4"/>
    <n v="39.560145062487003"/>
    <n v="0.44443888521189501"/>
    <n v="4.6832623044882303E-3"/>
    <n v="7.4768783062042696E-3"/>
    <n v="3.4741777079998402"/>
    <n v="50.504418774078978"/>
    <n v="0.53218889823729887"/>
    <n v="0.84964526206866697"/>
  </r>
  <r>
    <x v="92"/>
    <n v="13"/>
    <x v="4"/>
    <n v="20.273877256396201"/>
    <n v="0.39479897480892101"/>
    <n v="3.8392915781995701E-3"/>
    <n v="8.7797488123832305E-3"/>
    <n v="3.3782303299994898"/>
    <n v="44.863519864650115"/>
    <n v="0.43628313388631479"/>
    <n v="0.99769872867991261"/>
  </r>
  <r>
    <x v="93"/>
    <n v="14"/>
    <x v="4"/>
    <n v="13.772071195995199"/>
    <n v="0.29609283951570597"/>
    <n v="1.03476196591711E-2"/>
    <n v="2.9063907518800801E-2"/>
    <n v="3.33558625299883"/>
    <n v="33.646913581330224"/>
    <n v="1.1758658703603524"/>
    <n v="3.3027167635000909"/>
  </r>
  <r>
    <x v="94"/>
    <n v="15"/>
    <x v="4"/>
    <n v="26.133854200035699"/>
    <n v="0.29252141071508497"/>
    <n v="1.4683300725200301E-2"/>
    <n v="1.5057919119621999E-2"/>
    <n v="3.3566118480011902"/>
    <n v="33.241069399441479"/>
    <n v="1.6685569005909433"/>
    <n v="1.7111271726843182"/>
  </r>
  <r>
    <x v="95"/>
    <n v="16"/>
    <x v="4"/>
    <n v="13.605221085874"/>
    <n v="0.23432801490574301"/>
    <n v="2.1836325806360999E-2"/>
    <n v="2.8760600721533702E-2"/>
    <n v="3.4829316169998399"/>
    <n v="26.628183512016253"/>
    <n v="2.4814006598137501"/>
    <n v="3.2682500819924662"/>
  </r>
  <r>
    <x v="96"/>
    <n v="17"/>
    <x v="4"/>
    <n v="27.497132398496699"/>
    <n v="0.289093383694495"/>
    <n v="2.4678663476363299E-2"/>
    <n v="5.4903442280453803E-2"/>
    <n v="3.4516183790001298"/>
    <n v="32.85152087437443"/>
    <n v="2.8043935768594661"/>
    <n v="6.2390275318697501"/>
  </r>
  <r>
    <x v="97"/>
    <n v="18"/>
    <x v="4"/>
    <n v="27.223740054744901"/>
    <n v="0.24917309340601701"/>
    <n v="2.2267991294488601E-2"/>
    <n v="2.66252629398297E-2"/>
    <n v="3.5520879680006998"/>
    <n v="28.315124250683752"/>
    <n v="2.5304535561918864"/>
    <n v="3.0255980613442843"/>
  </r>
  <r>
    <x v="98"/>
    <n v="19"/>
    <x v="4"/>
    <n v="33.560219366676598"/>
    <n v="0.336450312311319"/>
    <n v="1.0283710581400599E-2"/>
    <n v="2.7570135957871202E-2"/>
    <n v="3.48298820900163"/>
    <n v="38.232990035377163"/>
    <n v="1.168603475159159"/>
    <n v="3.1329699952126369"/>
  </r>
  <r>
    <x v="99"/>
    <n v="20"/>
    <x v="4"/>
    <n v="29.782577255156699"/>
    <n v="0.27988021470067298"/>
    <n v="1.2358606711506501E-2"/>
    <n v="2.0950204364707001E-2"/>
    <n v="3.3865297540014501"/>
    <n v="31.804569852349204"/>
    <n v="1.4043871263075569"/>
    <n v="2.3807050414439774"/>
  </r>
  <r>
    <x v="100"/>
    <n v="1"/>
    <x v="5"/>
    <n v="44.505142690657699"/>
    <n v="0.36281514132885201"/>
    <n v="5.6574449286606E-3"/>
    <n v="1.26966093284919E-2"/>
    <n v="2.7107526780000599"/>
    <n v="41.228993332824096"/>
    <n v="0.64289146916597728"/>
    <n v="1.4427965146013524"/>
  </r>
  <r>
    <x v="101"/>
    <n v="2"/>
    <x v="5"/>
    <n v="29.590819361478299"/>
    <n v="0.29278715470758498"/>
    <n v="1.27595640304657E-2"/>
    <n v="1.61986029359815E-2"/>
    <n v="2.8412581089996798"/>
    <n v="33.271267580407383"/>
    <n v="1.449950458007466"/>
    <n v="1.8407503336342614"/>
  </r>
  <r>
    <x v="102"/>
    <n v="3"/>
    <x v="5"/>
    <n v="36.777003734548998"/>
    <n v="0.26149478533360598"/>
    <n v="1.55246369539282E-2"/>
    <n v="2.0953840500023298E-2"/>
    <n v="2.74589292100063"/>
    <n v="29.715316515182501"/>
    <n v="1.7641632902191138"/>
    <n v="2.3811182386390111"/>
  </r>
  <r>
    <x v="103"/>
    <n v="4"/>
    <x v="5"/>
    <n v="37.625233631388198"/>
    <n v="0.33826384215572097"/>
    <n v="7.3493914295234102E-3"/>
    <n v="1.40477926962977E-2"/>
    <n v="2.8556031549996899"/>
    <n v="38.439072972241021"/>
    <n v="0.83515811699129661"/>
    <n v="1.5963400791247386"/>
  </r>
  <r>
    <x v="104"/>
    <n v="5"/>
    <x v="5"/>
    <n v="17.200116361486899"/>
    <n v="0.26606233886875202"/>
    <n v="2.25543085417227E-2"/>
    <n v="6.1431106976443599E-2"/>
    <n v="2.6628344460004798"/>
    <n v="30.234356689630914"/>
    <n v="2.5629896070139431"/>
    <n v="6.9808076109595003"/>
  </r>
  <r>
    <x v="105"/>
    <n v="6"/>
    <x v="5"/>
    <n v="30.064096395572001"/>
    <n v="0.334206865656615"/>
    <n v="6.3990542291038899E-3"/>
    <n v="1.4384346416911E-2"/>
    <n v="2.7346941920004602"/>
    <n v="37.978052915524437"/>
    <n v="0.72716525330726023"/>
    <n v="1.6345848201035227"/>
  </r>
  <r>
    <x v="106"/>
    <n v="7"/>
    <x v="5"/>
    <n v="27.877298905290701"/>
    <n v="0.142872291539834"/>
    <n v="4.2107159384890402E-2"/>
    <n v="8.6082715764134399E-2"/>
    <n v="3.0799324880008498"/>
    <n v="16.235487674981137"/>
    <n v="4.7849044755557273"/>
    <n v="9.7821267913789089"/>
  </r>
  <r>
    <x v="107"/>
    <n v="8"/>
    <x v="5"/>
    <n v="28.480670253852601"/>
    <n v="0.33452111658003197"/>
    <n v="8.3685264225583592E-3"/>
    <n v="2.3606160243449501E-2"/>
    <n v="2.7008705360003602"/>
    <n v="38.013763247730907"/>
    <n v="0.95096891165435904"/>
    <n v="2.6825182094828981"/>
  </r>
  <r>
    <x v="108"/>
    <n v="9"/>
    <x v="5"/>
    <n v="31.671758630414299"/>
    <n v="0.35587963750470902"/>
    <n v="1.0512234560660401E-2"/>
    <n v="1.19881699746972E-2"/>
    <n v="2.8696160870003902"/>
    <n v="40.44086789826239"/>
    <n v="1.1945721091659547"/>
    <n v="1.3622920425792273"/>
  </r>
  <r>
    <x v="109"/>
    <n v="10"/>
    <x v="5"/>
    <n v="29.119276828322398"/>
    <n v="0.26504493675485602"/>
    <n v="1.5237305559302101E-2"/>
    <n v="3.7181763158049101E-2"/>
    <n v="2.9405241540007401"/>
    <n v="30.118742813051821"/>
    <n v="1.7315119953752387"/>
    <n v="4.2252003588692162"/>
  </r>
  <r>
    <x v="110"/>
    <n v="11"/>
    <x v="5"/>
    <n v="30.658198968157301"/>
    <n v="0.33288450947187898"/>
    <n v="6.0545718329723499E-3"/>
    <n v="1.45228816731262E-2"/>
    <n v="2.8536601709984"/>
    <n v="37.827785167258973"/>
    <n v="0.68801952647413067"/>
    <n v="1.65032746285525"/>
  </r>
  <r>
    <x v="111"/>
    <n v="12"/>
    <x v="5"/>
    <n v="29.2716456948908"/>
    <n v="0.33514654695395002"/>
    <n v="4.2755356692947399E-3"/>
    <n v="1.4404411153041001E-2"/>
    <n v="2.67665022499932"/>
    <n v="38.084834881130682"/>
    <n v="0.48585632605622048"/>
    <n v="1.6368649037546592"/>
  </r>
  <r>
    <x v="112"/>
    <n v="13"/>
    <x v="5"/>
    <n v="41.024238528942497"/>
    <n v="0.33480244300345502"/>
    <n v="7.3546398642156804E-3"/>
    <n v="1.5354804296717799E-2"/>
    <n v="2.5574854200003698"/>
    <n v="38.045732159483528"/>
    <n v="0.83575453002450917"/>
    <n v="1.7448641246270227"/>
  </r>
  <r>
    <x v="113"/>
    <n v="14"/>
    <x v="5"/>
    <n v="43.362522490459099"/>
    <n v="0.31436878544832603"/>
    <n v="9.5046897857059102E-3"/>
    <n v="1.49021885410155E-2"/>
    <n v="2.8892168160000402"/>
    <n v="35.723725619127961"/>
    <n v="1.0800783847393081"/>
    <n v="1.6934305160244887"/>
  </r>
  <r>
    <x v="114"/>
    <n v="15"/>
    <x v="5"/>
    <n v="30.831696314381801"/>
    <n v="0.32885785489528102"/>
    <n v="7.1003529296914097E-3"/>
    <n v="1.38647602481775E-2"/>
    <n v="2.7656624800001701"/>
    <n v="37.370210783554661"/>
    <n v="0.80685828746493293"/>
    <n v="1.5755409372928977"/>
  </r>
  <r>
    <x v="115"/>
    <n v="16"/>
    <x v="5"/>
    <n v="26.403220034723301"/>
    <n v="0.22033931963973999"/>
    <n v="3.9002549468929303E-2"/>
    <n v="9.2376145164304896E-2"/>
    <n v="2.8884577509998"/>
    <n v="25.038559049970456"/>
    <n v="4.4321078941965117"/>
    <n v="10.497289223216466"/>
  </r>
  <r>
    <x v="116"/>
    <n v="17"/>
    <x v="5"/>
    <n v="44.421903577332699"/>
    <n v="0.31546868396776101"/>
    <n v="8.4612610326486905E-3"/>
    <n v="1.4622667628989E-2"/>
    <n v="2.8507402169998302"/>
    <n v="35.848714087245568"/>
    <n v="0.96150693552826028"/>
    <n v="1.6616667760214774"/>
  </r>
  <r>
    <x v="117"/>
    <n v="18"/>
    <x v="5"/>
    <n v="27.495872947168099"/>
    <n v="0.230840541365675"/>
    <n v="2.5407244464976299E-2"/>
    <n v="2.5657252220372202E-2"/>
    <n v="2.9805655910004099"/>
    <n v="26.231879700644889"/>
    <n v="2.8871868710200341"/>
    <n v="2.9155968432241139"/>
  </r>
  <r>
    <x v="118"/>
    <n v="19"/>
    <x v="5"/>
    <n v="32.526177255925298"/>
    <n v="0.35775059373553397"/>
    <n v="4.7332762163553796E-3"/>
    <n v="1.33912658893111E-2"/>
    <n v="2.85541222400024"/>
    <n v="40.653476560856134"/>
    <n v="0.53787229731311137"/>
    <n v="1.5217347601489886"/>
  </r>
  <r>
    <x v="119"/>
    <n v="20"/>
    <x v="5"/>
    <n v="7.3969888881216699"/>
    <n v="0.19804614836766399"/>
    <n v="4.63094721655678E-2"/>
    <n v="0.105147345868513"/>
    <n v="2.7944117140013902"/>
    <n v="22.505244132689089"/>
    <n v="5.2624400188145231"/>
    <n v="11.948562030512841"/>
  </r>
  <r>
    <x v="120"/>
    <n v="1"/>
    <x v="6"/>
    <n v="57.574686850834503"/>
    <n v="0.29007719007345101"/>
    <n v="1.3350448612929999E-2"/>
    <n v="1.6357885932158499E-2"/>
    <n v="1.7018728259990801"/>
    <n v="32.963317053801255"/>
    <n v="1.5170964332874999"/>
    <n v="1.8588506741089204"/>
  </r>
  <r>
    <x v="121"/>
    <n v="2"/>
    <x v="6"/>
    <n v="45.899996982291199"/>
    <n v="0.34963683603156898"/>
    <n v="8.4583231456081091E-3"/>
    <n v="1.6318767904885501E-2"/>
    <n v="1.8984366580007099"/>
    <n v="39.731458639951022"/>
    <n v="0.96117308472819429"/>
    <n v="1.8544054437369888"/>
  </r>
  <r>
    <x v="122"/>
    <n v="3"/>
    <x v="6"/>
    <n v="76.181326292799497"/>
    <n v="0.37571342961017101"/>
    <n v="1.40056617488763E-2"/>
    <n v="1.6583975637116902E-2"/>
    <n v="1.8153236109992501"/>
    <n v="42.694707910246706"/>
    <n v="1.5915524714632161"/>
    <n v="1.8845426860360117"/>
  </r>
  <r>
    <x v="123"/>
    <n v="4"/>
    <x v="6"/>
    <n v="75.819172835678501"/>
    <n v="0.34319936546345597"/>
    <n v="6.7137215501129202E-3"/>
    <n v="1.5610784877027601E-2"/>
    <n v="1.9313448489992799"/>
    <n v="38.999927893574544"/>
    <n v="0.76292290342192282"/>
    <n v="1.7739528269349547"/>
  </r>
  <r>
    <x v="124"/>
    <n v="5"/>
    <x v="6"/>
    <n v="28.105049924941401"/>
    <n v="0.25248137191837"/>
    <n v="2.0568084578603801E-2"/>
    <n v="2.0476041695926501E-2"/>
    <n v="1.8249962040008501"/>
    <n v="28.691064990723866"/>
    <n v="2.3372823384777046"/>
    <n v="2.3268229199916477"/>
  </r>
  <r>
    <x v="125"/>
    <n v="6"/>
    <x v="6"/>
    <n v="8.2194596106259308"/>
    <n v="0.29783915461558402"/>
    <n v="1.2223910653576E-2"/>
    <n v="1.8308467133391501E-2"/>
    <n v="1.88389356700099"/>
    <n v="33.845358479043639"/>
    <n v="1.3890807560881819"/>
    <n v="2.0805076287944888"/>
  </r>
  <r>
    <x v="126"/>
    <n v="7"/>
    <x v="6"/>
    <n v="29.7154079620305"/>
    <n v="0.34429541083945803"/>
    <n v="6.2454862707061101E-3"/>
    <n v="8.6502662525129396E-3"/>
    <n v="1.9218295629998401"/>
    <n v="39.124478504483868"/>
    <n v="0.70971434894387619"/>
    <n v="0.98298480142192501"/>
  </r>
  <r>
    <x v="127"/>
    <n v="8"/>
    <x v="6"/>
    <n v="66.429105352293305"/>
    <n v="0.266563287385712"/>
    <n v="1.5716436665362401E-2"/>
    <n v="1.8204907006945499E-2"/>
    <n v="2.0115466739989598"/>
    <n v="30.291282657467274"/>
    <n v="1.7859587119730003"/>
    <n v="2.0687394326074431"/>
  </r>
  <r>
    <x v="128"/>
    <n v="9"/>
    <x v="6"/>
    <n v="75.218968693059693"/>
    <n v="0.37733611892241897"/>
    <n v="1.50859649229043E-2"/>
    <n v="1.620265970863E-2"/>
    <n v="1.9615271339989699"/>
    <n v="42.879104423002154"/>
    <n v="1.7143141957845796"/>
    <n v="1.8412113305261364"/>
  </r>
  <r>
    <x v="129"/>
    <n v="10"/>
    <x v="6"/>
    <n v="32.463433771416597"/>
    <n v="0.366602845681398"/>
    <n v="1.5952114599235699E-2"/>
    <n v="1.172600052255E-2"/>
    <n v="1.72653610299857"/>
    <n v="41.65941428197705"/>
    <n v="1.8127402953676932"/>
    <n v="1.3325000593806819"/>
  </r>
  <r>
    <x v="130"/>
    <n v="11"/>
    <x v="6"/>
    <n v="42.6660683532874"/>
    <n v="0.34799898140472402"/>
    <n v="1.0669105334938599E-2"/>
    <n v="1.72399058364281E-2"/>
    <n v="1.8480437609996401"/>
    <n v="39.54533879599137"/>
    <n v="1.21239833351575"/>
    <n v="1.9590802086850114"/>
  </r>
  <r>
    <x v="131"/>
    <n v="12"/>
    <x v="6"/>
    <n v="56.824005796708903"/>
    <n v="0.35559901123888399"/>
    <n v="8.3442574529500498E-3"/>
    <n v="1.48151786692541E-2"/>
    <n v="1.8391220560006301"/>
    <n v="40.408978549873183"/>
    <n v="0.9482110741988693"/>
    <n v="1.6835430305970569"/>
  </r>
  <r>
    <x v="132"/>
    <n v="13"/>
    <x v="6"/>
    <n v="76.029757703460803"/>
    <n v="0.343349784806463"/>
    <n v="8.9340667322638304E-3"/>
    <n v="1.6288923024043001E-2"/>
    <n v="1.8584874829994"/>
    <n v="39.017021000734431"/>
    <n v="1.0152348559390716"/>
    <n v="1.8510139800048866"/>
  </r>
  <r>
    <x v="133"/>
    <n v="14"/>
    <x v="6"/>
    <n v="78.803156765740795"/>
    <n v="0.31566826756775701"/>
    <n v="1.2346642126170201E-2"/>
    <n v="2.3318893806919001E-2"/>
    <n v="1.8675707739985199"/>
    <n v="35.871394041790573"/>
    <n v="1.4030275143375228"/>
    <n v="2.6498742962407955"/>
  </r>
  <r>
    <x v="134"/>
    <n v="15"/>
    <x v="6"/>
    <n v="39.737402731394099"/>
    <n v="0.24630703169054499"/>
    <n v="2.3847439329958E-2"/>
    <n v="4.7778818967404803E-2"/>
    <n v="1.8767279590010699"/>
    <n v="27.989435419380115"/>
    <n v="2.7099362874952275"/>
    <n v="5.4294112462960005"/>
  </r>
  <r>
    <x v="135"/>
    <n v="16"/>
    <x v="6"/>
    <n v="78.498285826567496"/>
    <n v="0.345791558680971"/>
    <n v="9.1992294718240102E-3"/>
    <n v="1.5762788222547199E-2"/>
    <n v="1.9037294779991401"/>
    <n v="39.294495304655797"/>
    <n v="1.0453669854345466"/>
    <n v="1.7912259343803636"/>
  </r>
  <r>
    <x v="136"/>
    <n v="17"/>
    <x v="6"/>
    <n v="58.203301656670902"/>
    <n v="0.26242047604838398"/>
    <n v="2.0494443726829101E-2"/>
    <n v="1.7648713172292101E-2"/>
    <n v="1.76078279900139"/>
    <n v="29.820508641861817"/>
    <n v="2.3289140598669436"/>
    <n v="2.0055355877604661"/>
  </r>
  <r>
    <x v="137"/>
    <n v="18"/>
    <x v="6"/>
    <n v="60.9515219051438"/>
    <n v="0.263319774811411"/>
    <n v="2.3520094472560701E-2"/>
    <n v="1.85276634426698E-2"/>
    <n v="1.69886811899959"/>
    <n v="29.922701683114887"/>
    <n v="2.6727380082455343"/>
    <n v="2.1054163003033866"/>
  </r>
  <r>
    <x v="138"/>
    <n v="19"/>
    <x v="6"/>
    <n v="70.816529905365599"/>
    <n v="0.30404670450387"/>
    <n v="1.82547370703528E-2"/>
    <n v="4.5522262079637998E-2"/>
    <n v="1.89584786999876"/>
    <n v="34.550761875439775"/>
    <n v="2.0744019398128182"/>
    <n v="5.1729843272315907"/>
  </r>
  <r>
    <x v="139"/>
    <n v="20"/>
    <x v="6"/>
    <n v="34.678249873489797"/>
    <n v="0.30241995048154302"/>
    <n v="1.20521728826994E-2"/>
    <n v="1.8983575636201799E-2"/>
    <n v="1.9747447870013199"/>
    <n v="34.365903463811705"/>
    <n v="1.3695651003067499"/>
    <n v="2.1572245041138407"/>
  </r>
  <r>
    <x v="140"/>
    <n v="1"/>
    <x v="7"/>
    <n v="87.334034935034396"/>
    <n v="0.184284150233607"/>
    <n v="8.5563133494037501E-3"/>
    <n v="1.58060383647541E-2"/>
    <n v="0.43137643899899503"/>
    <n v="20.941380708364434"/>
    <n v="0.97230833515951709"/>
    <n v="1.7961407232675115"/>
  </r>
  <r>
    <x v="141"/>
    <n v="2"/>
    <x v="7"/>
    <n v="39.678988675671903"/>
    <n v="7.6758186914777302E-2"/>
    <n v="4.3040126252614401E-3"/>
    <n v="2.16110023342189E-2"/>
    <n v="0.46587418099988998"/>
    <n v="8.7225212403156025"/>
    <n v="0.48909234377970912"/>
    <n v="2.4557957197976021"/>
  </r>
  <r>
    <x v="142"/>
    <n v="3"/>
    <x v="7"/>
    <n v="38.250504335017503"/>
    <n v="7.6676317155322304E-2"/>
    <n v="4.1864635310350897E-3"/>
    <n v="2.1592705308031701E-2"/>
    <n v="0.47578261600028698"/>
    <n v="8.7132178585593536"/>
    <n v="0.47573449216307839"/>
    <n v="2.4537165122763298"/>
  </r>
  <r>
    <x v="143"/>
    <n v="4"/>
    <x v="7"/>
    <n v="49.713435330312997"/>
    <n v="7.1474912075532401E-2"/>
    <n v="5.8836569514126398E-3"/>
    <n v="2.0922744806627501E-2"/>
    <n v="0.443122206001135"/>
    <n v="8.1221490994923187"/>
    <n v="0.66859738084234543"/>
    <n v="2.3775846371167617"/>
  </r>
  <r>
    <x v="144"/>
    <n v="5"/>
    <x v="7"/>
    <n v="60.217239111079998"/>
    <n v="6.1823549610843499E-2"/>
    <n v="4.9144300911312198E-3"/>
    <n v="2.1178051133403899E-2"/>
    <n v="0.48697814499973902"/>
    <n v="7.0254033648685796"/>
    <n v="0.55845796490127497"/>
    <n v="2.4065967197049885"/>
  </r>
  <r>
    <x v="145"/>
    <n v="6"/>
    <x v="7"/>
    <n v="87.015996797290299"/>
    <n v="0.18042163185075999"/>
    <n v="9.5635776463495192E-3"/>
    <n v="1.5367594980073999E-2"/>
    <n v="0.51384301399957599"/>
    <n v="20.502458164859089"/>
    <n v="1.0867701870851727"/>
    <n v="1.7463176113720456"/>
  </r>
  <r>
    <x v="146"/>
    <n v="7"/>
    <x v="7"/>
    <n v="11.097779077993099"/>
    <n v="9.7483938180595794E-2"/>
    <n v="2.4983381301872201E-3"/>
    <n v="2.1047013228589401E-2"/>
    <n v="0.46718129599867098"/>
    <n v="11.077720247794977"/>
    <n v="0.28390206024854775"/>
    <n v="2.391706048703341"/>
  </r>
  <r>
    <x v="147"/>
    <n v="8"/>
    <x v="7"/>
    <n v="50.493404518533197"/>
    <n v="7.1685961227565695E-2"/>
    <n v="2.62303346303033E-2"/>
    <n v="2.10162186631698E-2"/>
    <n v="0.44613197400030902"/>
    <n v="8.1461319576779196"/>
    <n v="2.9807198443526479"/>
    <n v="2.3882066662692956"/>
  </r>
  <r>
    <x v="148"/>
    <n v="9"/>
    <x v="7"/>
    <n v="60.238182439879303"/>
    <n v="6.4575900975804998E-2"/>
    <n v="2.2675455291797399E-2"/>
    <n v="2.2181924115505802E-2"/>
    <n v="0.49107585599995202"/>
    <n v="7.3381705654323861"/>
    <n v="2.5767562831587956"/>
    <n v="2.520673194943841"/>
  </r>
  <r>
    <x v="149"/>
    <n v="10"/>
    <x v="7"/>
    <n v="70.560966275197202"/>
    <n v="5.8264315550657003E-2"/>
    <n v="6.7018895324432197E-3"/>
    <n v="2.3112474994930899E-2"/>
    <n v="0.48825120699984798"/>
    <n v="6.6209449489382957"/>
    <n v="0.76157835595945678"/>
    <n v="2.6264176130603296"/>
  </r>
  <r>
    <x v="150"/>
    <n v="11"/>
    <x v="7"/>
    <n v="63.674826520482398"/>
    <n v="6.0535873536237302E-2"/>
    <n v="4.9981184873824202E-3"/>
    <n v="2.1396973440999199E-2"/>
    <n v="0.47122583000054802"/>
    <n v="6.8790765382087846"/>
    <n v="0.56796800992982055"/>
    <n v="2.4314742546589998"/>
  </r>
  <r>
    <x v="151"/>
    <n v="12"/>
    <x v="7"/>
    <n v="82.812666797287406"/>
    <n v="0.18402661414385499"/>
    <n v="7.8535349681011397E-3"/>
    <n v="1.44588851628482E-2"/>
    <n v="0.467721286999221"/>
    <n v="20.912115243619887"/>
    <n v="0.89244715546603859"/>
    <n v="1.643055132141841"/>
  </r>
  <r>
    <x v="152"/>
    <n v="13"/>
    <x v="7"/>
    <n v="71.956165387936807"/>
    <n v="0.154652941559457"/>
    <n v="2.9325540439897502E-3"/>
    <n v="1.2853160536793E-2"/>
    <n v="0.44897600700096502"/>
    <n v="17.57419790448375"/>
    <n v="0.333244777726108"/>
    <n v="1.4605864246355682"/>
  </r>
  <r>
    <x v="153"/>
    <n v="14"/>
    <x v="7"/>
    <n v="86.546971686594702"/>
    <n v="0.18487797802751499"/>
    <n v="1.02070583377899E-2"/>
    <n v="1.58365925427363E-2"/>
    <n v="0.48145359299996898"/>
    <n v="21.008861139490339"/>
    <n v="1.1598929929306705"/>
    <n v="1.799612788947307"/>
  </r>
  <r>
    <x v="154"/>
    <n v="15"/>
    <x v="7"/>
    <n v="39.815582110521802"/>
    <n v="7.7294377030447295E-2"/>
    <n v="3.7142386988555502E-3"/>
    <n v="2.2306367562315601E-2"/>
    <n v="0.462723339000149"/>
    <n v="8.7834519352781015"/>
    <n v="0.42207257941540344"/>
    <n v="2.5348144957176819"/>
  </r>
  <r>
    <x v="155"/>
    <n v="16"/>
    <x v="7"/>
    <n v="46.253698250620999"/>
    <n v="7.0686087635579598E-2"/>
    <n v="1.99103532516587E-2"/>
    <n v="2.3325622964198E-2"/>
    <n v="0.463843686999098"/>
    <n v="8.0325099585885908"/>
    <n v="2.2625401422339433"/>
    <n v="2.6506389732043183"/>
  </r>
  <r>
    <x v="156"/>
    <n v="17"/>
    <x v="7"/>
    <n v="43.244335534847501"/>
    <n v="7.3118980824715796E-2"/>
    <n v="5.3195413951112698E-3"/>
    <n v="2.2714632606041101E-2"/>
    <n v="0.46052441500069102"/>
    <n v="8.308975093717704"/>
    <n v="0.6044933403535534"/>
    <n v="2.5812082506864891"/>
  </r>
  <r>
    <x v="157"/>
    <n v="18"/>
    <x v="7"/>
    <n v="39.911141090406304"/>
    <n v="7.7136397034624604E-2"/>
    <n v="4.55346024471384E-3"/>
    <n v="2.17705816566982E-2"/>
    <n v="0.54262369299976798"/>
    <n v="8.7654996630255226"/>
    <n v="0.51743866417202733"/>
    <n v="2.4739297337157047"/>
  </r>
  <r>
    <x v="158"/>
    <n v="19"/>
    <x v="7"/>
    <n v="88.371420457866805"/>
    <n v="0.177811017980505"/>
    <n v="7.2985767932340498E-3"/>
    <n v="1.6381773751637699E-2"/>
    <n v="0.49614783600009099"/>
    <n v="20.205797497784658"/>
    <n v="0.82938372650386938"/>
    <n v="1.8615651990497386"/>
  </r>
  <r>
    <x v="159"/>
    <n v="20"/>
    <x v="7"/>
    <n v="43.426894267662"/>
    <n v="7.5328814766817104E-2"/>
    <n v="2.1397896719920002E-2"/>
    <n v="2.1701309744029802E-2"/>
    <n v="0.46592762000000199"/>
    <n v="8.5600925871383069"/>
    <n v="2.4315791727181821"/>
    <n v="2.4660579254579322"/>
  </r>
  <r>
    <x v="160"/>
    <n v="1"/>
    <x v="8"/>
    <n v="27.941432324822799"/>
    <n v="0.27506575009724499"/>
    <n v="5.5579584549080401E-3"/>
    <n v="1.05060016448041E-2"/>
    <n v="3.2513588900001098"/>
    <n v="31.257471601959658"/>
    <n v="0.63158618805773181"/>
    <n v="1.1938638232731933"/>
  </r>
  <r>
    <x v="161"/>
    <n v="2"/>
    <x v="8"/>
    <n v="34.919083637019298"/>
    <n v="0.30492147065707398"/>
    <n v="3.4992132126202601E-3"/>
    <n v="8.8957146630486792E-3"/>
    <n v="3.2074039550007001"/>
    <n v="34.650167120122042"/>
    <n v="0.3976378650704841"/>
    <n v="1.0108766662555317"/>
  </r>
  <r>
    <x v="162"/>
    <n v="3"/>
    <x v="8"/>
    <n v="35.284072141231903"/>
    <n v="0.27907977876927598"/>
    <n v="5.4257875118436001E-3"/>
    <n v="1.02439014264074E-2"/>
    <n v="3.3410745900000598"/>
    <n v="31.713611223781363"/>
    <n v="0.61656676270950006"/>
    <n v="1.1640797075462956"/>
  </r>
  <r>
    <x v="163"/>
    <n v="4"/>
    <x v="8"/>
    <n v="16.470793382384599"/>
    <n v="0.30421763868992102"/>
    <n v="4.0613083630820597E-3"/>
    <n v="9.4049771450615202E-3"/>
    <n v="3.3161575800004299"/>
    <n v="34.570186214763751"/>
    <n v="0.4615123139865977"/>
    <n v="1.0687474028479"/>
  </r>
  <r>
    <x v="164"/>
    <n v="5"/>
    <x v="8"/>
    <n v="28.3790953004256"/>
    <n v="0.27035078984487498"/>
    <n v="6.9554489429646E-3"/>
    <n v="1.8648670980344499E-2"/>
    <n v="3.2204865889998402"/>
    <n v="30.721680664190341"/>
    <n v="0.7903919253368864"/>
    <n v="2.1191671568573294"/>
  </r>
  <r>
    <x v="165"/>
    <n v="6"/>
    <x v="8"/>
    <n v="38.002289993745599"/>
    <n v="0.27015805657580799"/>
    <n v="6.5828787647447496E-3"/>
    <n v="1.22102645319096E-2"/>
    <n v="3.5140227440006102"/>
    <n v="30.699779156341819"/>
    <n v="0.74805440508463061"/>
    <n v="1.3875300604442729"/>
  </r>
  <r>
    <x v="166"/>
    <n v="7"/>
    <x v="8"/>
    <n v="22.4673279193714"/>
    <n v="0.29021457377971799"/>
    <n v="6.6067726299764498E-3"/>
    <n v="9.6582714869677695E-3"/>
    <n v="3.19356964699909"/>
    <n v="32.978928838604318"/>
    <n v="0.75076961704277845"/>
    <n v="1.097530850791792"/>
  </r>
  <r>
    <x v="167"/>
    <n v="8"/>
    <x v="8"/>
    <n v="33.296952006356904"/>
    <n v="0.348750242747284"/>
    <n v="6.7261778105412E-3"/>
    <n v="8.1465810975154505E-3"/>
    <n v="3.2957602379992701"/>
    <n v="39.630709403100454"/>
    <n v="0.76433838756150008"/>
    <n v="0.92574785199039211"/>
  </r>
  <r>
    <x v="168"/>
    <n v="9"/>
    <x v="8"/>
    <n v="19.6195449072613"/>
    <n v="0.303669905123924"/>
    <n v="4.5804278541795498E-3"/>
    <n v="9.4404666279002802E-3"/>
    <n v="3.14957293000043"/>
    <n v="34.50794376408227"/>
    <n v="0.52050316524767615"/>
    <n v="1.0727802986250319"/>
  </r>
  <r>
    <x v="169"/>
    <n v="10"/>
    <x v="8"/>
    <n v="22.305562485136399"/>
    <n v="0.30157408328636398"/>
    <n v="3.4676032912829601E-3"/>
    <n v="9.0729861650301301E-3"/>
    <n v="3.5034211830006798"/>
    <n v="34.269782191632274"/>
    <n v="0.39404582855488185"/>
    <n v="1.0310211551170603"/>
  </r>
  <r>
    <x v="170"/>
    <n v="11"/>
    <x v="8"/>
    <n v="5.2178942682251801"/>
    <n v="0.159336775232963"/>
    <n v="3.4679694612117402E-2"/>
    <n v="2.4902884748698902E-2"/>
    <n v="3.4787870759991999"/>
    <n v="18.106451731018524"/>
    <n v="3.9408743877406138"/>
    <n v="2.8298732668976028"/>
  </r>
  <r>
    <x v="171"/>
    <n v="12"/>
    <x v="8"/>
    <n v="23.300325790173201"/>
    <n v="0.24980753505856901"/>
    <n v="9.4824750159315692E-3"/>
    <n v="1.7983043613461799E-2"/>
    <n v="3.24092025400022"/>
    <n v="28.387219893019207"/>
    <n v="1.077553979083133"/>
    <n v="2.0435276833479317"/>
  </r>
  <r>
    <x v="172"/>
    <n v="13"/>
    <x v="8"/>
    <n v="31.7516469033433"/>
    <n v="0.27444553752678202"/>
    <n v="7.3812146839962699E-3"/>
    <n v="1.8468130913854599E-2"/>
    <n v="3.1967846000006799"/>
    <n v="31.186992900770687"/>
    <n v="0.83877439590866709"/>
    <n v="2.0986512402107498"/>
  </r>
  <r>
    <x v="173"/>
    <n v="14"/>
    <x v="8"/>
    <n v="7.7635347941872297"/>
    <n v="0.330047126958814"/>
    <n v="2.4840326499382299E-2"/>
    <n v="2.2628898259380002E-2"/>
    <n v="3.3741590069985201"/>
    <n v="37.505355336228867"/>
    <n v="2.8227643749298066"/>
    <n v="2.571465711293182"/>
  </r>
  <r>
    <x v="174"/>
    <n v="15"/>
    <x v="8"/>
    <n v="33.766248273127303"/>
    <n v="0.296933380013441"/>
    <n v="6.3880814592776501E-3"/>
    <n v="1.2222806298248399E-2"/>
    <n v="3.3290959639998601"/>
    <n v="33.742429546981931"/>
    <n v="0.72591834764518759"/>
    <n v="1.3889552611645908"/>
  </r>
  <r>
    <x v="175"/>
    <n v="16"/>
    <x v="8"/>
    <n v="15.1373589565417"/>
    <n v="0.25911009069135599"/>
    <n v="9.8983389166761894E-3"/>
    <n v="1.28616283856761E-2"/>
    <n v="3.1595355710014701"/>
    <n v="29.44432848765409"/>
    <n v="1.1248112405313853"/>
    <n v="1.461548680190466"/>
  </r>
  <r>
    <x v="176"/>
    <n v="17"/>
    <x v="8"/>
    <n v="27.1272076852309"/>
    <n v="0.30284712519874102"/>
    <n v="4.1913914029692604E-3"/>
    <n v="8.8275874084196605E-3"/>
    <n v="3.1722056839989801"/>
    <n v="34.414446045311479"/>
    <n v="0.47629447761014326"/>
    <n v="1.0031349327749615"/>
  </r>
  <r>
    <x v="177"/>
    <n v="18"/>
    <x v="8"/>
    <n v="22.873613610026101"/>
    <n v="0.281052250483945"/>
    <n v="5.5440351652397898E-3"/>
    <n v="1.1818194937275201E-2"/>
    <n v="3.4841302469994799"/>
    <n v="31.937755736811933"/>
    <n v="0.63000399604997614"/>
    <n v="1.3429766974176365"/>
  </r>
  <r>
    <x v="178"/>
    <n v="19"/>
    <x v="8"/>
    <n v="29.457182530270501"/>
    <n v="0.276591288378014"/>
    <n v="6.7271711667381499E-3"/>
    <n v="1.04594614496606E-2"/>
    <n v="3.3310052479992001"/>
    <n v="31.43082822477432"/>
    <n v="0.76445126894751703"/>
    <n v="1.1885751647341591"/>
  </r>
  <r>
    <x v="179"/>
    <n v="20"/>
    <x v="8"/>
    <n v="26.947485095323799"/>
    <n v="0.20064533721241901"/>
    <n v="2.2852634144915299E-2"/>
    <n v="1.88900181018609E-2"/>
    <n v="3.19945820699831"/>
    <n v="22.800606501411252"/>
    <n v="2.5968902437403751"/>
    <n v="2.1465929661205569"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  <r>
    <x v="180"/>
    <m/>
    <x v="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F14C-FAF9-49A9-9796-A3E08F0EB2E9}" name="Tableau croisé dynamique1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T31:AO34" firstHeaderRow="1" firstDataRow="3" firstDataCol="0"/>
  <pivotFields count="11">
    <pivotField showAll="0"/>
    <pivotField showAll="0"/>
    <pivotField axis="axisCol" showAll="0">
      <items count="26">
        <item m="1" x="18"/>
        <item m="1" x="16"/>
        <item m="1" x="14"/>
        <item m="1" x="12"/>
        <item m="1" x="10"/>
        <item m="1" x="24"/>
        <item m="1" x="23"/>
        <item m="1" x="22"/>
        <item m="1" x="21"/>
        <item m="1" x="20"/>
        <item m="1" x="19"/>
        <item m="1" x="17"/>
        <item m="1" x="15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2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Moyenne de longueur cm" fld="8" subtotal="average" baseField="1" baseItem="0"/>
    <dataField name="Écartype de longueur cm" fld="8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5786B-2E11-4695-A46A-29A366A7613C}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>
  <location ref="T5:Y25" firstHeaderRow="0" firstDataRow="1" firstDataCol="1" rowPageCount="1" colPageCount="1"/>
  <pivotFields count="11">
    <pivotField axis="axisRow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m="1" x="237"/>
        <item m="1" x="244"/>
        <item m="1" x="251"/>
        <item m="1" x="258"/>
        <item m="1" x="265"/>
        <item m="1" x="272"/>
        <item m="1" x="279"/>
        <item m="1" x="286"/>
        <item m="1" x="293"/>
        <item m="1" x="300"/>
        <item m="1" x="187"/>
        <item m="1" x="195"/>
        <item m="1" x="203"/>
        <item m="1" x="211"/>
        <item m="1" x="219"/>
        <item m="1" x="227"/>
        <item m="1" x="235"/>
        <item m="1" x="242"/>
        <item m="1" x="249"/>
        <item m="1" x="256"/>
        <item m="1" x="263"/>
        <item m="1" x="270"/>
        <item m="1" x="277"/>
        <item m="1" x="284"/>
        <item m="1" x="291"/>
        <item m="1" x="298"/>
        <item m="1" x="185"/>
        <item m="1" x="193"/>
        <item m="1" x="201"/>
        <item m="1" x="209"/>
        <item m="1" x="217"/>
        <item m="1" x="225"/>
        <item m="1" x="233"/>
        <item m="1" x="240"/>
        <item m="1" x="247"/>
        <item m="1" x="254"/>
        <item m="1" x="261"/>
        <item m="1" x="268"/>
        <item m="1" x="275"/>
        <item m="1" x="282"/>
        <item m="1" x="289"/>
        <item m="1" x="296"/>
        <item m="1" x="183"/>
        <item m="1" x="191"/>
        <item m="1" x="199"/>
        <item m="1" x="207"/>
        <item m="1" x="215"/>
        <item m="1" x="223"/>
        <item m="1" x="231"/>
        <item m="1" x="239"/>
        <item m="1" x="246"/>
        <item m="1" x="253"/>
        <item m="1" x="260"/>
        <item m="1" x="267"/>
        <item m="1" x="274"/>
        <item m="1" x="281"/>
        <item m="1" x="288"/>
        <item m="1" x="295"/>
        <item m="1" x="182"/>
        <item m="1" x="189"/>
        <item m="1" x="197"/>
        <item m="1" x="205"/>
        <item m="1" x="213"/>
        <item m="1" x="221"/>
        <item m="1" x="229"/>
        <item m="1" x="236"/>
        <item m="1" x="243"/>
        <item m="1" x="250"/>
        <item m="1" x="257"/>
        <item m="1" x="264"/>
        <item m="1" x="271"/>
        <item m="1" x="278"/>
        <item m="1" x="285"/>
        <item m="1" x="292"/>
        <item m="1" x="299"/>
        <item m="1" x="186"/>
        <item m="1" x="190"/>
        <item m="1" x="194"/>
        <item m="1" x="198"/>
        <item m="1" x="202"/>
        <item m="1" x="206"/>
        <item m="1" x="210"/>
        <item m="1" x="214"/>
        <item m="1" x="218"/>
        <item m="1" x="222"/>
        <item m="1" x="226"/>
        <item m="1" x="230"/>
        <item m="1" x="234"/>
        <item m="1" x="238"/>
        <item m="1" x="241"/>
        <item m="1" x="245"/>
        <item m="1" x="248"/>
        <item m="1" x="252"/>
        <item m="1" x="255"/>
        <item m="1" x="259"/>
        <item m="1" x="262"/>
        <item m="1" x="266"/>
        <item m="1" x="269"/>
        <item m="1" x="273"/>
        <item m="1" x="276"/>
        <item m="1" x="280"/>
        <item m="1" x="283"/>
        <item m="1" x="287"/>
        <item m="1" x="290"/>
        <item m="1" x="294"/>
        <item m="1" x="297"/>
        <item m="1" x="181"/>
        <item m="1" x="184"/>
        <item m="1" x="188"/>
        <item m="1" x="192"/>
        <item m="1" x="196"/>
        <item m="1" x="200"/>
        <item m="1" x="204"/>
        <item m="1" x="208"/>
        <item m="1" x="212"/>
        <item m="1" x="216"/>
        <item m="1" x="220"/>
        <item m="1" x="224"/>
        <item m="1" x="228"/>
        <item m="1" x="232"/>
        <item x="180"/>
        <item t="default"/>
      </items>
    </pivotField>
    <pivotField showAll="0"/>
    <pivotField axis="axisPage" showAll="0">
      <items count="26">
        <item m="1" x="18"/>
        <item m="1" x="16"/>
        <item m="1" x="14"/>
        <item m="1" x="12"/>
        <item m="1" x="10"/>
        <item m="1" x="24"/>
        <item m="1" x="23"/>
        <item m="1" x="22"/>
        <item m="1" x="21"/>
        <item m="1" x="20"/>
        <item m="1" x="19"/>
        <item m="1" x="17"/>
        <item m="1" x="15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15" hier="-1"/>
  </pageFields>
  <dataFields count="5">
    <dataField name="Somme de angle (deg)" fld="3" baseField="0" baseItem="0"/>
    <dataField name="Somme de temps" fld="7" baseField="0" baseItem="0"/>
    <dataField name="Somme de longueur cm" fld="8" baseField="0" baseItem="0"/>
    <dataField name="Somme de Err(I) cm" fld="9" baseField="0" baseItem="0"/>
    <dataField name="Somme de Err(A) c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21364-8EFD-47D8-A75D-947829DEA369}" name="Tableau croisé dynamique1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V6" firstHeaderRow="1" firstDataRow="3" firstDataCol="0"/>
  <pivotFields count="11">
    <pivotField showAll="0"/>
    <pivotField showAll="0"/>
    <pivotField axis="axisCol" showAll="0">
      <items count="26">
        <item m="1" x="18"/>
        <item m="1" x="16"/>
        <item m="1" x="14"/>
        <item m="1" x="12"/>
        <item m="1" x="10"/>
        <item m="1" x="24"/>
        <item m="1" x="23"/>
        <item m="1" x="22"/>
        <item m="1" x="21"/>
        <item m="1" x="20"/>
        <item m="1" x="19"/>
        <item m="1" x="17"/>
        <item m="1" x="15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2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Moyenne de longueur cm" fld="8" subtotal="average" baseField="2" baseItem="0"/>
    <dataField name="Écartype de longueur cm" fld="8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0F8AC-CE6B-4B49-B6FF-0C89630B1001}" name="Tableau croisé dynamique1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V6" firstHeaderRow="1" firstDataRow="3" firstDataCol="0"/>
  <pivotFields count="11">
    <pivotField showAll="0"/>
    <pivotField showAll="0"/>
    <pivotField axis="axisCol" showAll="0">
      <items count="26">
        <item m="1" x="18"/>
        <item m="1" x="16"/>
        <item m="1" x="14"/>
        <item m="1" x="12"/>
        <item m="1" x="10"/>
        <item m="1" x="24"/>
        <item m="1" x="23"/>
        <item m="1" x="22"/>
        <item m="1" x="21"/>
        <item m="1" x="20"/>
        <item m="1" x="19"/>
        <item m="1" x="17"/>
        <item m="1" x="15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2"/>
    <field x="-2"/>
  </colFields>
  <colItems count="2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Moyenne de angle (deg)" fld="3" subtotal="average" baseField="2" baseItem="0"/>
    <dataField name="Écartype de angle (deg)2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A63FF-B9D0-4081-A3F5-2B29DA6C2F87}" name="Tableau croisé dynamique1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V6" firstHeaderRow="1" firstDataRow="3" firstDataCol="0"/>
  <pivotFields count="11">
    <pivotField showAll="0"/>
    <pivotField showAll="0"/>
    <pivotField axis="axisCol" showAll="0">
      <items count="26">
        <item m="1" x="18"/>
        <item m="1" x="16"/>
        <item m="1" x="14"/>
        <item m="1" x="12"/>
        <item m="1" x="10"/>
        <item m="1" x="24"/>
        <item m="1" x="23"/>
        <item m="1" x="22"/>
        <item m="1" x="21"/>
        <item m="1" x="20"/>
        <item m="1" x="19"/>
        <item m="1" x="17"/>
        <item m="1" x="15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2">
    <field x="2"/>
    <field x="-2"/>
  </colFields>
  <colItems count="2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Moyenne de Err(I) cm" fld="9" subtotal="average" baseField="2" baseItem="0"/>
    <dataField name="Écartype de Err(I) cm" fld="9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0E5FA-4226-4020-9DD3-3F50F0E253DB}" name="Tableau croisé dynamique1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V6" firstHeaderRow="1" firstDataRow="3" firstDataCol="0"/>
  <pivotFields count="11">
    <pivotField showAll="0"/>
    <pivotField showAll="0"/>
    <pivotField axis="axisCol" showAll="0">
      <items count="26">
        <item m="1" x="18"/>
        <item m="1" x="16"/>
        <item m="1" x="14"/>
        <item m="1" x="12"/>
        <item m="1" x="10"/>
        <item m="1" x="24"/>
        <item m="1" x="23"/>
        <item m="1" x="22"/>
        <item m="1" x="21"/>
        <item m="1" x="20"/>
        <item m="1" x="19"/>
        <item m="1" x="17"/>
        <item m="1" x="15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2"/>
    <field x="-2"/>
  </colFields>
  <colItems count="2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Moyenne de Err(A) cm" fld="10" subtotal="average" baseField="2" baseItem="0"/>
    <dataField name="Écartype de Err(A) cm" fld="1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3CF0F-D60F-4A17-9798-9A2D4AB34A64}" name="Tableau croisé dynamique1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V6" firstHeaderRow="1" firstDataRow="3" firstDataCol="0"/>
  <pivotFields count="11">
    <pivotField showAll="0"/>
    <pivotField showAll="0"/>
    <pivotField axis="axisCol" showAll="0">
      <items count="26">
        <item m="1" x="18"/>
        <item m="1" x="16"/>
        <item m="1" x="14"/>
        <item m="1" x="12"/>
        <item m="1" x="10"/>
        <item m="1" x="24"/>
        <item m="1" x="23"/>
        <item m="1" x="22"/>
        <item m="1" x="21"/>
        <item m="1" x="20"/>
        <item m="1" x="19"/>
        <item m="1" x="17"/>
        <item m="1" x="15"/>
        <item m="1" x="13"/>
        <item m="1"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2">
    <field x="2"/>
    <field x="-2"/>
  </colFields>
  <colItems count="2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 t="grand">
      <x/>
    </i>
    <i t="grand" i="1">
      <x/>
    </i>
  </colItems>
  <dataFields count="2">
    <dataField name="Moyenne de temps" fld="7" subtotal="average" baseField="2" baseItem="0"/>
    <dataField name="Écartype de temps" fld="7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R182"/>
  <sheetViews>
    <sheetView tabSelected="1" workbookViewId="0">
      <selection activeCell="B182" sqref="B182:M301"/>
    </sheetView>
  </sheetViews>
  <sheetFormatPr baseColWidth="10" defaultRowHeight="15" x14ac:dyDescent="0.25"/>
  <cols>
    <col min="10" max="10" width="13.7109375" customWidth="1"/>
    <col min="20" max="39" width="24" bestFit="1" customWidth="1"/>
    <col min="40" max="40" width="29" bestFit="1" customWidth="1"/>
    <col min="41" max="41" width="28" bestFit="1" customWidth="1"/>
    <col min="42" max="49" width="24" bestFit="1" customWidth="1"/>
    <col min="50" max="50" width="29" bestFit="1" customWidth="1"/>
    <col min="51" max="51" width="28" bestFit="1" customWidth="1"/>
  </cols>
  <sheetData>
    <row r="1" spans="1:538" x14ac:dyDescent="0.25">
      <c r="B1" t="s">
        <v>18</v>
      </c>
      <c r="C1" t="s">
        <v>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T1" t="s">
        <v>10</v>
      </c>
      <c r="U1" t="s">
        <v>6</v>
      </c>
    </row>
    <row r="2" spans="1:538" x14ac:dyDescent="0.25">
      <c r="A2">
        <f>5/0.044</f>
        <v>113.63636363636364</v>
      </c>
      <c r="B2">
        <v>1</v>
      </c>
      <c r="C2">
        <f>MOD(B2-1,20)+1</f>
        <v>1</v>
      </c>
      <c r="D2" t="s">
        <v>47</v>
      </c>
      <c r="E2">
        <v>32.531331115364999</v>
      </c>
      <c r="F2">
        <v>0.215271965371331</v>
      </c>
      <c r="G2">
        <v>1.8307053013169601E-2</v>
      </c>
      <c r="H2">
        <v>2.24427474014052E-2</v>
      </c>
      <c r="I2">
        <v>4.35648436100018</v>
      </c>
      <c r="J2">
        <f>F2*$A$2</f>
        <v>24.462723337651251</v>
      </c>
      <c r="K2">
        <f t="shared" ref="K2:L2" si="0">G2*$A$2</f>
        <v>2.0803469333147273</v>
      </c>
      <c r="L2">
        <f t="shared" si="0"/>
        <v>2.5503122047051363</v>
      </c>
      <c r="PP2" s="1"/>
      <c r="QI2" s="1"/>
      <c r="RP2" s="1"/>
    </row>
    <row r="3" spans="1:538" x14ac:dyDescent="0.25">
      <c r="B3">
        <v>2</v>
      </c>
      <c r="C3">
        <f t="shared" ref="C3:C66" si="1">MOD(B3-1,20)+1</f>
        <v>2</v>
      </c>
      <c r="D3" t="s">
        <v>47</v>
      </c>
      <c r="E3">
        <v>32.0708319525476</v>
      </c>
      <c r="F3">
        <v>0.31381507273807202</v>
      </c>
      <c r="G3">
        <v>9.3237243543254997E-3</v>
      </c>
      <c r="H3">
        <v>1.08954754374534E-2</v>
      </c>
      <c r="I3">
        <v>4.2846627789985998</v>
      </c>
      <c r="J3">
        <f>F3*$A$2</f>
        <v>35.660803720235457</v>
      </c>
      <c r="K3">
        <f t="shared" ref="K3" si="2">G3*$A$2</f>
        <v>1.0595141311733522</v>
      </c>
      <c r="L3">
        <f t="shared" ref="L3" si="3">H3*$A$2</f>
        <v>1.2381222088015227</v>
      </c>
      <c r="T3" s="3" t="s">
        <v>0</v>
      </c>
      <c r="U3" t="s">
        <v>47</v>
      </c>
    </row>
    <row r="4" spans="1:538" x14ac:dyDescent="0.25">
      <c r="B4">
        <v>3</v>
      </c>
      <c r="C4">
        <f t="shared" si="1"/>
        <v>3</v>
      </c>
      <c r="D4" t="s">
        <v>47</v>
      </c>
      <c r="E4">
        <v>19.595656590768701</v>
      </c>
      <c r="F4">
        <v>0.227188268374059</v>
      </c>
      <c r="G4">
        <v>1.68497394200437E-2</v>
      </c>
      <c r="H4">
        <v>2.09808381917162E-2</v>
      </c>
      <c r="I4">
        <v>4.2310824720006996</v>
      </c>
      <c r="J4">
        <f t="shared" ref="J4:J67" si="4">F4*$A$2</f>
        <v>25.816848678870343</v>
      </c>
      <c r="K4">
        <f t="shared" ref="K4:K67" si="5">G4*$A$2</f>
        <v>1.9147431159140569</v>
      </c>
      <c r="L4">
        <f t="shared" ref="L4:L67" si="6">H4*$A$2</f>
        <v>2.3841861581495682</v>
      </c>
    </row>
    <row r="5" spans="1:538" x14ac:dyDescent="0.25">
      <c r="B5">
        <v>4</v>
      </c>
      <c r="C5">
        <f t="shared" si="1"/>
        <v>4</v>
      </c>
      <c r="D5" t="s">
        <v>47</v>
      </c>
      <c r="E5">
        <v>41.997985374071</v>
      </c>
      <c r="F5">
        <v>0.295956181330568</v>
      </c>
      <c r="G5">
        <v>1.29320306615055E-2</v>
      </c>
      <c r="H5">
        <v>1.5946528482943801E-2</v>
      </c>
      <c r="I5">
        <v>4.5096829549984196</v>
      </c>
      <c r="J5">
        <f t="shared" si="4"/>
        <v>33.631384242110002</v>
      </c>
      <c r="K5">
        <f t="shared" si="5"/>
        <v>1.4695489388074432</v>
      </c>
      <c r="L5">
        <f t="shared" si="6"/>
        <v>1.8121055094254319</v>
      </c>
      <c r="T5" s="3" t="s">
        <v>13</v>
      </c>
      <c r="U5" t="s">
        <v>11</v>
      </c>
      <c r="V5" t="s">
        <v>17</v>
      </c>
      <c r="W5" t="s">
        <v>14</v>
      </c>
      <c r="X5" t="s">
        <v>15</v>
      </c>
      <c r="Y5" t="s">
        <v>16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</row>
    <row r="6" spans="1:538" x14ac:dyDescent="0.25">
      <c r="B6">
        <v>5</v>
      </c>
      <c r="C6">
        <f t="shared" si="1"/>
        <v>5</v>
      </c>
      <c r="D6" t="s">
        <v>47</v>
      </c>
      <c r="E6">
        <v>28.272407685575601</v>
      </c>
      <c r="F6">
        <v>0.25378593028963098</v>
      </c>
      <c r="G6">
        <v>1.4277613217570401E-2</v>
      </c>
      <c r="H6">
        <v>1.4323550308948401E-2</v>
      </c>
      <c r="I6">
        <v>4.3613252659997599</v>
      </c>
      <c r="J6">
        <f t="shared" si="4"/>
        <v>28.839310260185339</v>
      </c>
      <c r="K6">
        <f t="shared" si="5"/>
        <v>1.622456047451182</v>
      </c>
      <c r="L6">
        <f t="shared" si="6"/>
        <v>1.6276761714714092</v>
      </c>
      <c r="T6" s="4">
        <v>1</v>
      </c>
      <c r="U6" s="2">
        <v>32.531331115364999</v>
      </c>
      <c r="V6" s="2">
        <v>4.35648436100018</v>
      </c>
      <c r="W6" s="2">
        <v>24.462723337651251</v>
      </c>
      <c r="X6" s="2">
        <v>2.0803469333147273</v>
      </c>
      <c r="Y6" s="2">
        <v>2.5503122047051363</v>
      </c>
    </row>
    <row r="7" spans="1:538" x14ac:dyDescent="0.25">
      <c r="B7">
        <v>6</v>
      </c>
      <c r="C7">
        <f t="shared" si="1"/>
        <v>6</v>
      </c>
      <c r="D7" t="s">
        <v>47</v>
      </c>
      <c r="E7">
        <v>20.397063333743802</v>
      </c>
      <c r="F7">
        <v>0.24786970484903501</v>
      </c>
      <c r="G7">
        <v>1.13918944480337E-2</v>
      </c>
      <c r="H7">
        <v>1.66001492198245E-2</v>
      </c>
      <c r="I7">
        <v>4.2651373699991302</v>
      </c>
      <c r="J7">
        <f t="shared" si="4"/>
        <v>28.167011914663071</v>
      </c>
      <c r="K7">
        <f t="shared" si="5"/>
        <v>1.2945334600038296</v>
      </c>
      <c r="L7">
        <f t="shared" si="6"/>
        <v>1.8863805931618751</v>
      </c>
      <c r="T7" s="4">
        <v>2</v>
      </c>
      <c r="U7" s="2">
        <v>32.0708319525476</v>
      </c>
      <c r="V7" s="2">
        <v>4.2846627789985998</v>
      </c>
      <c r="W7" s="2">
        <v>35.660803720235457</v>
      </c>
      <c r="X7" s="2">
        <v>1.0595141311733522</v>
      </c>
      <c r="Y7" s="2">
        <v>1.2381222088015227</v>
      </c>
    </row>
    <row r="8" spans="1:538" x14ac:dyDescent="0.25">
      <c r="B8">
        <v>7</v>
      </c>
      <c r="C8">
        <f t="shared" si="1"/>
        <v>7</v>
      </c>
      <c r="D8" t="s">
        <v>47</v>
      </c>
      <c r="E8">
        <v>20.218371080771501</v>
      </c>
      <c r="F8">
        <v>0.20607886240429801</v>
      </c>
      <c r="G8">
        <v>2.21518747492912E-2</v>
      </c>
      <c r="H8">
        <v>2.4950084364047401E-2</v>
      </c>
      <c r="I8">
        <v>4.4655584270003601</v>
      </c>
      <c r="J8">
        <f t="shared" si="4"/>
        <v>23.418052545942956</v>
      </c>
      <c r="K8">
        <f t="shared" si="5"/>
        <v>2.5172584942376366</v>
      </c>
      <c r="L8">
        <f t="shared" si="6"/>
        <v>2.8352368595508413</v>
      </c>
      <c r="T8" s="4">
        <v>3</v>
      </c>
      <c r="U8" s="2">
        <v>19.595656590768701</v>
      </c>
      <c r="V8" s="2">
        <v>4.2310824720006996</v>
      </c>
      <c r="W8" s="2">
        <v>25.816848678870343</v>
      </c>
      <c r="X8" s="2">
        <v>1.9147431159140569</v>
      </c>
      <c r="Y8" s="2">
        <v>2.3841861581495682</v>
      </c>
    </row>
    <row r="9" spans="1:538" x14ac:dyDescent="0.25">
      <c r="B9">
        <v>8</v>
      </c>
      <c r="C9">
        <f t="shared" si="1"/>
        <v>8</v>
      </c>
      <c r="D9" t="s">
        <v>47</v>
      </c>
      <c r="E9">
        <v>28.9627988756083</v>
      </c>
      <c r="F9">
        <v>0.231384027765108</v>
      </c>
      <c r="G9">
        <v>1.42626425610247E-2</v>
      </c>
      <c r="H9">
        <v>1.86456847774818E-2</v>
      </c>
      <c r="I9">
        <v>4.5633943060001902</v>
      </c>
      <c r="J9">
        <f t="shared" si="4"/>
        <v>26.293639518762273</v>
      </c>
      <c r="K9">
        <f t="shared" si="5"/>
        <v>1.6207548364800795</v>
      </c>
      <c r="L9">
        <f t="shared" si="6"/>
        <v>2.1188278156229319</v>
      </c>
      <c r="T9" s="4">
        <v>4</v>
      </c>
      <c r="U9" s="2">
        <v>41.997985374071</v>
      </c>
      <c r="V9" s="2">
        <v>4.5096829549984196</v>
      </c>
      <c r="W9" s="2">
        <v>33.631384242110002</v>
      </c>
      <c r="X9" s="2">
        <v>1.4695489388074432</v>
      </c>
      <c r="Y9" s="2">
        <v>1.8121055094254319</v>
      </c>
    </row>
    <row r="10" spans="1:538" x14ac:dyDescent="0.25">
      <c r="B10">
        <v>9</v>
      </c>
      <c r="C10">
        <f t="shared" si="1"/>
        <v>9</v>
      </c>
      <c r="D10" t="s">
        <v>47</v>
      </c>
      <c r="E10">
        <v>35.499810917751297</v>
      </c>
      <c r="F10">
        <v>0.34864176310534301</v>
      </c>
      <c r="G10">
        <v>3.6745599794238701E-3</v>
      </c>
      <c r="H10">
        <v>4.1120195121637096E-3</v>
      </c>
      <c r="I10">
        <v>4.2225401779996901</v>
      </c>
      <c r="J10">
        <f t="shared" si="4"/>
        <v>39.618382171061704</v>
      </c>
      <c r="K10">
        <f t="shared" si="5"/>
        <v>0.41756363402543978</v>
      </c>
      <c r="L10">
        <f t="shared" si="6"/>
        <v>0.46727494456405794</v>
      </c>
      <c r="T10" s="4">
        <v>5</v>
      </c>
      <c r="U10" s="2">
        <v>28.272407685575601</v>
      </c>
      <c r="V10" s="2">
        <v>4.3613252659997599</v>
      </c>
      <c r="W10" s="2">
        <v>28.839310260185339</v>
      </c>
      <c r="X10" s="2">
        <v>1.622456047451182</v>
      </c>
      <c r="Y10" s="2">
        <v>1.6276761714714092</v>
      </c>
    </row>
    <row r="11" spans="1:538" x14ac:dyDescent="0.25">
      <c r="B11">
        <v>10</v>
      </c>
      <c r="C11">
        <f t="shared" si="1"/>
        <v>10</v>
      </c>
      <c r="D11" t="s">
        <v>47</v>
      </c>
      <c r="E11">
        <v>38.045786931872698</v>
      </c>
      <c r="F11">
        <v>0.295391357321099</v>
      </c>
      <c r="G11">
        <v>1.30129246721402E-2</v>
      </c>
      <c r="H11">
        <v>1.55648580567297E-2</v>
      </c>
      <c r="I11">
        <v>4.3334338079985102</v>
      </c>
      <c r="J11">
        <f t="shared" si="4"/>
        <v>33.567199695579433</v>
      </c>
      <c r="K11">
        <f t="shared" si="5"/>
        <v>1.4787414400159318</v>
      </c>
      <c r="L11">
        <f t="shared" si="6"/>
        <v>1.7687338700829205</v>
      </c>
      <c r="T11" s="4">
        <v>6</v>
      </c>
      <c r="U11" s="2">
        <v>20.397063333743802</v>
      </c>
      <c r="V11" s="2">
        <v>4.2651373699991302</v>
      </c>
      <c r="W11" s="2">
        <v>28.167011914663071</v>
      </c>
      <c r="X11" s="2">
        <v>1.2945334600038296</v>
      </c>
      <c r="Y11" s="2">
        <v>1.8863805931618751</v>
      </c>
    </row>
    <row r="12" spans="1:538" x14ac:dyDescent="0.25">
      <c r="B12">
        <v>11</v>
      </c>
      <c r="C12">
        <f t="shared" si="1"/>
        <v>11</v>
      </c>
      <c r="D12" t="s">
        <v>47</v>
      </c>
      <c r="E12">
        <v>32.5021440888898</v>
      </c>
      <c r="F12">
        <v>0.275525163135727</v>
      </c>
      <c r="G12">
        <v>1.37431312261E-2</v>
      </c>
      <c r="H12">
        <v>1.26896094134931E-2</v>
      </c>
      <c r="I12">
        <v>4.4813819350001696</v>
      </c>
      <c r="J12">
        <f t="shared" si="4"/>
        <v>31.309677629059887</v>
      </c>
      <c r="K12">
        <f t="shared" si="5"/>
        <v>1.5617194575113638</v>
      </c>
      <c r="L12">
        <f t="shared" si="6"/>
        <v>1.4420010697151251</v>
      </c>
      <c r="T12" s="4">
        <v>7</v>
      </c>
      <c r="U12" s="2">
        <v>20.218371080771501</v>
      </c>
      <c r="V12" s="2">
        <v>4.4655584270003601</v>
      </c>
      <c r="W12" s="2">
        <v>23.418052545942956</v>
      </c>
      <c r="X12" s="2">
        <v>2.5172584942376366</v>
      </c>
      <c r="Y12" s="2">
        <v>2.8352368595508413</v>
      </c>
    </row>
    <row r="13" spans="1:538" x14ac:dyDescent="0.25">
      <c r="B13">
        <v>12</v>
      </c>
      <c r="C13">
        <f t="shared" si="1"/>
        <v>12</v>
      </c>
      <c r="D13" t="s">
        <v>47</v>
      </c>
      <c r="E13">
        <v>31.006790394342399</v>
      </c>
      <c r="F13">
        <v>0.308775581151713</v>
      </c>
      <c r="G13">
        <v>9.2201313136339395E-3</v>
      </c>
      <c r="H13">
        <v>1.1845327720531301E-2</v>
      </c>
      <c r="I13">
        <v>4.3339624640011598</v>
      </c>
      <c r="J13">
        <f t="shared" si="4"/>
        <v>35.088134221785566</v>
      </c>
      <c r="K13">
        <f t="shared" si="5"/>
        <v>1.0477421947311296</v>
      </c>
      <c r="L13">
        <f t="shared" si="6"/>
        <v>1.3460599682421932</v>
      </c>
      <c r="T13" s="4">
        <v>8</v>
      </c>
      <c r="U13" s="2">
        <v>28.9627988756083</v>
      </c>
      <c r="V13" s="2">
        <v>4.5633943060001902</v>
      </c>
      <c r="W13" s="2">
        <v>26.293639518762273</v>
      </c>
      <c r="X13" s="2">
        <v>1.6207548364800795</v>
      </c>
      <c r="Y13" s="2">
        <v>2.1188278156229319</v>
      </c>
    </row>
    <row r="14" spans="1:538" x14ac:dyDescent="0.25">
      <c r="B14">
        <v>13</v>
      </c>
      <c r="C14">
        <f t="shared" si="1"/>
        <v>13</v>
      </c>
      <c r="D14" t="s">
        <v>47</v>
      </c>
      <c r="E14">
        <v>13.6936340067756</v>
      </c>
      <c r="F14">
        <v>0.26409582188820702</v>
      </c>
      <c r="G14">
        <v>1.0951572932663099E-2</v>
      </c>
      <c r="H14">
        <v>1.7276812114418501E-2</v>
      </c>
      <c r="I14">
        <v>4.5437459980002997</v>
      </c>
      <c r="J14">
        <f t="shared" si="4"/>
        <v>30.010888850932616</v>
      </c>
      <c r="K14">
        <f t="shared" si="5"/>
        <v>1.2444969241662613</v>
      </c>
      <c r="L14">
        <f t="shared" si="6"/>
        <v>1.9632741039111934</v>
      </c>
      <c r="T14" s="4">
        <v>9</v>
      </c>
      <c r="U14" s="2">
        <v>35.499810917751297</v>
      </c>
      <c r="V14" s="2">
        <v>4.2225401779996901</v>
      </c>
      <c r="W14" s="2">
        <v>39.618382171061704</v>
      </c>
      <c r="X14" s="2">
        <v>0.41756363402543978</v>
      </c>
      <c r="Y14" s="2">
        <v>0.46727494456405794</v>
      </c>
    </row>
    <row r="15" spans="1:538" x14ac:dyDescent="0.25">
      <c r="B15">
        <v>14</v>
      </c>
      <c r="C15">
        <f t="shared" si="1"/>
        <v>14</v>
      </c>
      <c r="D15" t="s">
        <v>47</v>
      </c>
      <c r="E15">
        <v>25.588742906933302</v>
      </c>
      <c r="F15">
        <v>0.264791944349759</v>
      </c>
      <c r="G15">
        <v>1.44040594491431E-2</v>
      </c>
      <c r="H15">
        <v>1.5799291321234501E-2</v>
      </c>
      <c r="I15">
        <v>4.40176879799946</v>
      </c>
      <c r="J15">
        <f t="shared" si="4"/>
        <v>30.089993676108978</v>
      </c>
      <c r="K15">
        <f t="shared" si="5"/>
        <v>1.6368249374026251</v>
      </c>
      <c r="L15">
        <f t="shared" si="6"/>
        <v>1.7953740137766478</v>
      </c>
      <c r="T15" s="4">
        <v>10</v>
      </c>
      <c r="U15" s="2">
        <v>38.045786931872698</v>
      </c>
      <c r="V15" s="2">
        <v>4.3334338079985102</v>
      </c>
      <c r="W15" s="2">
        <v>33.567199695579433</v>
      </c>
      <c r="X15" s="2">
        <v>1.4787414400159318</v>
      </c>
      <c r="Y15" s="2">
        <v>1.7687338700829205</v>
      </c>
    </row>
    <row r="16" spans="1:538" x14ac:dyDescent="0.25">
      <c r="B16">
        <v>15</v>
      </c>
      <c r="C16">
        <f t="shared" si="1"/>
        <v>15</v>
      </c>
      <c r="D16" t="s">
        <v>47</v>
      </c>
      <c r="E16">
        <v>27.263966894076098</v>
      </c>
      <c r="F16">
        <v>0.29344365290118102</v>
      </c>
      <c r="G16">
        <v>8.7745135543696607E-3</v>
      </c>
      <c r="H16">
        <v>1.5761551170550701E-2</v>
      </c>
      <c r="I16">
        <v>4.4731267019997096</v>
      </c>
      <c r="J16">
        <f t="shared" si="4"/>
        <v>33.345869647861484</v>
      </c>
      <c r="K16">
        <f t="shared" si="5"/>
        <v>0.99710381299655237</v>
      </c>
      <c r="L16">
        <f t="shared" si="6"/>
        <v>1.7910853602898524</v>
      </c>
      <c r="T16" s="4">
        <v>11</v>
      </c>
      <c r="U16" s="2">
        <v>32.5021440888898</v>
      </c>
      <c r="V16" s="2">
        <v>4.4813819350001696</v>
      </c>
      <c r="W16" s="2">
        <v>31.309677629059887</v>
      </c>
      <c r="X16" s="2">
        <v>1.5617194575113638</v>
      </c>
      <c r="Y16" s="2">
        <v>1.4420010697151251</v>
      </c>
    </row>
    <row r="17" spans="2:41" x14ac:dyDescent="0.25">
      <c r="B17">
        <v>16</v>
      </c>
      <c r="C17">
        <f t="shared" si="1"/>
        <v>16</v>
      </c>
      <c r="D17" t="s">
        <v>47</v>
      </c>
      <c r="E17">
        <v>28.9837004706649</v>
      </c>
      <c r="F17">
        <v>0.28587305487193498</v>
      </c>
      <c r="G17">
        <v>1.1481433660082099E-2</v>
      </c>
      <c r="H17">
        <v>1.1752232475578E-2</v>
      </c>
      <c r="I17">
        <v>4.3608912540003004</v>
      </c>
      <c r="J17">
        <f t="shared" si="4"/>
        <v>32.48557441726534</v>
      </c>
      <c r="K17">
        <f t="shared" si="5"/>
        <v>1.3047083704638749</v>
      </c>
      <c r="L17">
        <f t="shared" si="6"/>
        <v>1.3354809631338638</v>
      </c>
      <c r="T17" s="4">
        <v>12</v>
      </c>
      <c r="U17" s="2">
        <v>31.006790394342399</v>
      </c>
      <c r="V17" s="2">
        <v>4.3339624640011598</v>
      </c>
      <c r="W17" s="2">
        <v>35.088134221785566</v>
      </c>
      <c r="X17" s="2">
        <v>1.0477421947311296</v>
      </c>
      <c r="Y17" s="2">
        <v>1.3460599682421932</v>
      </c>
    </row>
    <row r="18" spans="2:41" x14ac:dyDescent="0.25">
      <c r="B18">
        <v>17</v>
      </c>
      <c r="C18">
        <f t="shared" si="1"/>
        <v>17</v>
      </c>
      <c r="D18" t="s">
        <v>47</v>
      </c>
      <c r="E18">
        <v>25.428668364357801</v>
      </c>
      <c r="F18">
        <v>0.23236490407358801</v>
      </c>
      <c r="G18">
        <v>1.52666640740597E-2</v>
      </c>
      <c r="H18">
        <v>2.1005403163170601E-2</v>
      </c>
      <c r="I18">
        <v>4.2911133090001297</v>
      </c>
      <c r="J18">
        <f t="shared" si="4"/>
        <v>26.405102735635001</v>
      </c>
      <c r="K18">
        <f t="shared" si="5"/>
        <v>1.7348481902340569</v>
      </c>
      <c r="L18">
        <f t="shared" si="6"/>
        <v>2.3869776321784775</v>
      </c>
      <c r="T18" s="4">
        <v>13</v>
      </c>
      <c r="U18" s="2">
        <v>13.6936340067756</v>
      </c>
      <c r="V18" s="2">
        <v>4.5437459980002997</v>
      </c>
      <c r="W18" s="2">
        <v>30.010888850932616</v>
      </c>
      <c r="X18" s="2">
        <v>1.2444969241662613</v>
      </c>
      <c r="Y18" s="2">
        <v>1.9632741039111934</v>
      </c>
    </row>
    <row r="19" spans="2:41" x14ac:dyDescent="0.25">
      <c r="B19">
        <v>18</v>
      </c>
      <c r="C19">
        <f t="shared" si="1"/>
        <v>18</v>
      </c>
      <c r="D19" t="s">
        <v>47</v>
      </c>
      <c r="E19">
        <v>22.463188874984802</v>
      </c>
      <c r="F19">
        <v>0.22624858892182201</v>
      </c>
      <c r="G19">
        <v>1.9403296584395099E-2</v>
      </c>
      <c r="H19">
        <v>1.99254047029267E-2</v>
      </c>
      <c r="I19">
        <v>4.3455025980001603</v>
      </c>
      <c r="J19">
        <f t="shared" si="4"/>
        <v>25.71006692293432</v>
      </c>
      <c r="K19">
        <f t="shared" si="5"/>
        <v>2.2049200664085342</v>
      </c>
      <c r="L19">
        <f t="shared" si="6"/>
        <v>2.2642505344234887</v>
      </c>
      <c r="T19" s="4">
        <v>14</v>
      </c>
      <c r="U19" s="2">
        <v>25.588742906933302</v>
      </c>
      <c r="V19" s="2">
        <v>4.40176879799946</v>
      </c>
      <c r="W19" s="2">
        <v>30.089993676108978</v>
      </c>
      <c r="X19" s="2">
        <v>1.6368249374026251</v>
      </c>
      <c r="Y19" s="2">
        <v>1.7953740137766478</v>
      </c>
    </row>
    <row r="20" spans="2:41" x14ac:dyDescent="0.25">
      <c r="B20">
        <v>19</v>
      </c>
      <c r="C20">
        <f t="shared" si="1"/>
        <v>19</v>
      </c>
      <c r="D20" t="s">
        <v>47</v>
      </c>
      <c r="E20">
        <v>40.339828229237497</v>
      </c>
      <c r="F20">
        <v>0.36718143848253298</v>
      </c>
      <c r="G20">
        <v>5.8886612332054496E-3</v>
      </c>
      <c r="H20">
        <v>5.2610721214114697E-3</v>
      </c>
      <c r="I20">
        <v>4.4477927239986403</v>
      </c>
      <c r="J20">
        <f t="shared" si="4"/>
        <v>41.725163463924204</v>
      </c>
      <c r="K20">
        <f t="shared" si="5"/>
        <v>0.66916604922789202</v>
      </c>
      <c r="L20">
        <f t="shared" si="6"/>
        <v>0.59784910470584884</v>
      </c>
      <c r="T20" s="4">
        <v>15</v>
      </c>
      <c r="U20" s="2">
        <v>27.263966894076098</v>
      </c>
      <c r="V20" s="2">
        <v>4.4731267019997096</v>
      </c>
      <c r="W20" s="2">
        <v>33.345869647861484</v>
      </c>
      <c r="X20" s="2">
        <v>0.99710381299655237</v>
      </c>
      <c r="Y20" s="2">
        <v>1.7910853602898524</v>
      </c>
    </row>
    <row r="21" spans="2:41" x14ac:dyDescent="0.25">
      <c r="B21">
        <v>20</v>
      </c>
      <c r="C21">
        <f t="shared" si="1"/>
        <v>20</v>
      </c>
      <c r="D21" t="s">
        <v>47</v>
      </c>
      <c r="E21">
        <v>19.1392491893121</v>
      </c>
      <c r="F21">
        <v>0.26133976515260599</v>
      </c>
      <c r="G21">
        <v>1.4094480400965399E-2</v>
      </c>
      <c r="H21">
        <v>1.3890907634395501E-2</v>
      </c>
      <c r="I21">
        <v>4.1769851650005796</v>
      </c>
      <c r="J21">
        <f t="shared" si="4"/>
        <v>29.697700585523407</v>
      </c>
      <c r="K21">
        <f t="shared" si="5"/>
        <v>1.6016455001097045</v>
      </c>
      <c r="L21">
        <f t="shared" si="6"/>
        <v>1.5785122311813069</v>
      </c>
      <c r="T21" s="4">
        <v>16</v>
      </c>
      <c r="U21" s="2">
        <v>28.9837004706649</v>
      </c>
      <c r="V21" s="2">
        <v>4.3608912540003004</v>
      </c>
      <c r="W21" s="2">
        <v>32.48557441726534</v>
      </c>
      <c r="X21" s="2">
        <v>1.3047083704638749</v>
      </c>
      <c r="Y21" s="2">
        <v>1.3354809631338638</v>
      </c>
    </row>
    <row r="22" spans="2:41" x14ac:dyDescent="0.25">
      <c r="B22">
        <v>21</v>
      </c>
      <c r="C22">
        <f t="shared" si="1"/>
        <v>1</v>
      </c>
      <c r="D22" t="s">
        <v>48</v>
      </c>
      <c r="E22">
        <v>27.7010350642113</v>
      </c>
      <c r="F22">
        <v>0.19611134714524101</v>
      </c>
      <c r="G22">
        <v>3.7427985785705997E-2</v>
      </c>
      <c r="H22">
        <v>6.6698801465164104E-2</v>
      </c>
      <c r="I22">
        <v>4.1979185970012596</v>
      </c>
      <c r="J22">
        <f t="shared" si="4"/>
        <v>22.28538035741375</v>
      </c>
      <c r="K22">
        <f t="shared" si="5"/>
        <v>4.2531802029211363</v>
      </c>
      <c r="L22">
        <f t="shared" si="6"/>
        <v>7.579409257405012</v>
      </c>
      <c r="T22" s="4">
        <v>17</v>
      </c>
      <c r="U22" s="2">
        <v>25.428668364357801</v>
      </c>
      <c r="V22" s="2">
        <v>4.2911133090001297</v>
      </c>
      <c r="W22" s="2">
        <v>26.405102735635001</v>
      </c>
      <c r="X22" s="2">
        <v>1.7348481902340569</v>
      </c>
      <c r="Y22" s="2">
        <v>2.3869776321784775</v>
      </c>
    </row>
    <row r="23" spans="2:41" x14ac:dyDescent="0.25">
      <c r="B23">
        <v>22</v>
      </c>
      <c r="C23">
        <f t="shared" si="1"/>
        <v>2</v>
      </c>
      <c r="D23" t="s">
        <v>48</v>
      </c>
      <c r="E23">
        <v>38.417373345492599</v>
      </c>
      <c r="F23">
        <v>0.31721785359537702</v>
      </c>
      <c r="G23">
        <v>2.57439599718618E-2</v>
      </c>
      <c r="H23">
        <v>5.1539985330600301E-2</v>
      </c>
      <c r="I23">
        <v>4.1363907129998498</v>
      </c>
      <c r="J23">
        <f t="shared" si="4"/>
        <v>36.047483363111027</v>
      </c>
      <c r="K23">
        <f t="shared" si="5"/>
        <v>2.9254499968024774</v>
      </c>
      <c r="L23">
        <f t="shared" si="6"/>
        <v>5.8568165148409435</v>
      </c>
      <c r="T23" s="4">
        <v>18</v>
      </c>
      <c r="U23" s="2">
        <v>22.463188874984802</v>
      </c>
      <c r="V23" s="2">
        <v>4.3455025980001603</v>
      </c>
      <c r="W23" s="2">
        <v>25.71006692293432</v>
      </c>
      <c r="X23" s="2">
        <v>2.2049200664085342</v>
      </c>
      <c r="Y23" s="2">
        <v>2.2642505344234887</v>
      </c>
    </row>
    <row r="24" spans="2:41" x14ac:dyDescent="0.25">
      <c r="B24">
        <v>23</v>
      </c>
      <c r="C24">
        <f t="shared" si="1"/>
        <v>3</v>
      </c>
      <c r="D24" t="s">
        <v>48</v>
      </c>
      <c r="E24">
        <v>42.307450233788899</v>
      </c>
      <c r="F24">
        <v>0.31802632195096597</v>
      </c>
      <c r="G24">
        <v>2.1666938479559202E-2</v>
      </c>
      <c r="H24">
        <v>4.9250068079578602E-2</v>
      </c>
      <c r="I24">
        <v>4.1184762789998697</v>
      </c>
      <c r="J24">
        <f t="shared" si="4"/>
        <v>36.139354767155226</v>
      </c>
      <c r="K24">
        <f t="shared" si="5"/>
        <v>2.4621520999499094</v>
      </c>
      <c r="L24">
        <f t="shared" si="6"/>
        <v>5.5965986454066599</v>
      </c>
      <c r="T24" s="4">
        <v>19</v>
      </c>
      <c r="U24" s="2">
        <v>40.339828229237497</v>
      </c>
      <c r="V24" s="2">
        <v>4.4477927239986403</v>
      </c>
      <c r="W24" s="2">
        <v>41.725163463924204</v>
      </c>
      <c r="X24" s="2">
        <v>0.66916604922789202</v>
      </c>
      <c r="Y24" s="2">
        <v>0.59784910470584884</v>
      </c>
    </row>
    <row r="25" spans="2:41" x14ac:dyDescent="0.25">
      <c r="B25">
        <v>24</v>
      </c>
      <c r="C25">
        <f t="shared" si="1"/>
        <v>4</v>
      </c>
      <c r="D25" t="s">
        <v>48</v>
      </c>
      <c r="E25">
        <v>27.655564928191701</v>
      </c>
      <c r="F25">
        <v>0.219593973634301</v>
      </c>
      <c r="G25">
        <v>2.0221652575657698E-2</v>
      </c>
      <c r="H25">
        <v>6.1423598185414902E-2</v>
      </c>
      <c r="I25">
        <v>4.3143705219990798</v>
      </c>
      <c r="J25">
        <f t="shared" si="4"/>
        <v>24.953860640261478</v>
      </c>
      <c r="K25">
        <f t="shared" si="5"/>
        <v>2.2979150654156477</v>
      </c>
      <c r="L25">
        <f t="shared" si="6"/>
        <v>6.9799543392516936</v>
      </c>
      <c r="T25" s="4">
        <v>20</v>
      </c>
      <c r="U25" s="2">
        <v>19.1392491893121</v>
      </c>
      <c r="V25" s="2">
        <v>4.1769851650005796</v>
      </c>
      <c r="W25" s="2">
        <v>29.697700585523407</v>
      </c>
      <c r="X25" s="2">
        <v>1.6016455001097045</v>
      </c>
      <c r="Y25" s="2">
        <v>1.5785122311813069</v>
      </c>
    </row>
    <row r="26" spans="2:41" x14ac:dyDescent="0.25">
      <c r="B26">
        <v>25</v>
      </c>
      <c r="C26">
        <f t="shared" si="1"/>
        <v>5</v>
      </c>
      <c r="D26" t="s">
        <v>48</v>
      </c>
      <c r="E26">
        <v>30.525859549477001</v>
      </c>
      <c r="F26">
        <v>0.25868709304993398</v>
      </c>
      <c r="G26">
        <v>3.8827397863363297E-2</v>
      </c>
      <c r="H26">
        <v>5.5002054446108797E-2</v>
      </c>
      <c r="I26">
        <v>4.2888489680008197</v>
      </c>
      <c r="J26">
        <f t="shared" si="4"/>
        <v>29.396260573856136</v>
      </c>
      <c r="K26">
        <f t="shared" si="5"/>
        <v>4.4122043026549207</v>
      </c>
      <c r="L26">
        <f t="shared" si="6"/>
        <v>6.2502334597850906</v>
      </c>
    </row>
    <row r="27" spans="2:41" x14ac:dyDescent="0.25">
      <c r="B27">
        <v>26</v>
      </c>
      <c r="C27">
        <f t="shared" si="1"/>
        <v>6</v>
      </c>
      <c r="D27" t="s">
        <v>48</v>
      </c>
      <c r="E27">
        <v>18.865389238233799</v>
      </c>
      <c r="F27">
        <v>0.29197011763990799</v>
      </c>
      <c r="G27">
        <v>9.0880859602149502E-3</v>
      </c>
      <c r="H27">
        <v>5.1539259457786299E-2</v>
      </c>
      <c r="I27">
        <v>4.3114165169990804</v>
      </c>
      <c r="J27">
        <f t="shared" si="4"/>
        <v>33.178422459080451</v>
      </c>
      <c r="K27">
        <f t="shared" si="5"/>
        <v>1.032737040933517</v>
      </c>
      <c r="L27">
        <f t="shared" si="6"/>
        <v>5.8567340292938974</v>
      </c>
      <c r="T27" t="s">
        <v>19</v>
      </c>
      <c r="U27">
        <f>AVERAGE(U6:U25)</f>
        <v>28.200097863882483</v>
      </c>
      <c r="V27">
        <f t="shared" ref="V27:Y27" si="7">AVERAGE(V6:V25)</f>
        <v>4.3724786434498073</v>
      </c>
      <c r="W27">
        <f t="shared" si="7"/>
        <v>30.767176411804627</v>
      </c>
      <c r="X27">
        <f t="shared" si="7"/>
        <v>1.4739318267337835</v>
      </c>
      <c r="Y27">
        <f t="shared" si="7"/>
        <v>1.7594860658546847</v>
      </c>
    </row>
    <row r="28" spans="2:41" x14ac:dyDescent="0.25">
      <c r="B28">
        <v>27</v>
      </c>
      <c r="C28">
        <f t="shared" si="1"/>
        <v>7</v>
      </c>
      <c r="D28" t="s">
        <v>48</v>
      </c>
      <c r="E28">
        <v>21.0656661620901</v>
      </c>
      <c r="F28">
        <v>0.332383541349208</v>
      </c>
      <c r="G28">
        <v>1.72215414734181E-2</v>
      </c>
      <c r="H28">
        <v>4.7299246503992601E-2</v>
      </c>
      <c r="I28">
        <v>4.28345589499986</v>
      </c>
      <c r="J28">
        <f t="shared" si="4"/>
        <v>37.770856971500912</v>
      </c>
      <c r="K28">
        <f t="shared" si="5"/>
        <v>1.9569933492520568</v>
      </c>
      <c r="L28">
        <f t="shared" si="6"/>
        <v>5.374914375453705</v>
      </c>
      <c r="T28" t="s">
        <v>20</v>
      </c>
      <c r="U28">
        <f>AVEDEV(U6:U25)</f>
        <v>6.0012339533218704</v>
      </c>
      <c r="V28">
        <f t="shared" ref="V28:Y28" si="8">AVEDEV(V6:V25)</f>
        <v>9.066226973987894E-2</v>
      </c>
      <c r="W28">
        <f t="shared" si="8"/>
        <v>3.952760150264139</v>
      </c>
      <c r="X28">
        <f t="shared" si="8"/>
        <v>0.37610089250082784</v>
      </c>
      <c r="Y28">
        <f t="shared" si="8"/>
        <v>0.44429118650221494</v>
      </c>
    </row>
    <row r="29" spans="2:41" x14ac:dyDescent="0.25">
      <c r="B29">
        <v>28</v>
      </c>
      <c r="C29">
        <f t="shared" si="1"/>
        <v>8</v>
      </c>
      <c r="D29" t="s">
        <v>48</v>
      </c>
      <c r="E29">
        <v>32.493572477559098</v>
      </c>
      <c r="F29">
        <v>0.241279399823214</v>
      </c>
      <c r="G29">
        <v>2.83524602190772E-2</v>
      </c>
      <c r="H29">
        <v>5.7475948318816701E-2</v>
      </c>
      <c r="I29">
        <v>4.0898826379998301</v>
      </c>
      <c r="J29">
        <f t="shared" si="4"/>
        <v>27.418113616274319</v>
      </c>
      <c r="K29">
        <f t="shared" si="5"/>
        <v>3.2218704794405912</v>
      </c>
      <c r="L29">
        <f t="shared" si="6"/>
        <v>6.531357763501898</v>
      </c>
    </row>
    <row r="30" spans="2:41" x14ac:dyDescent="0.25">
      <c r="B30">
        <v>29</v>
      </c>
      <c r="C30">
        <f t="shared" si="1"/>
        <v>9</v>
      </c>
      <c r="D30" t="s">
        <v>48</v>
      </c>
      <c r="E30">
        <v>2.34572611738828</v>
      </c>
      <c r="F30">
        <v>0.198537627624675</v>
      </c>
      <c r="G30">
        <v>4.8472727034657097E-2</v>
      </c>
      <c r="H30">
        <v>7.4582666550873603E-2</v>
      </c>
      <c r="I30">
        <v>4.0171131189999798</v>
      </c>
      <c r="J30">
        <f t="shared" si="4"/>
        <v>22.561094048258525</v>
      </c>
      <c r="K30">
        <f t="shared" si="5"/>
        <v>5.5082644357564883</v>
      </c>
      <c r="L30">
        <f t="shared" si="6"/>
        <v>8.4753030171447286</v>
      </c>
    </row>
    <row r="31" spans="2:41" x14ac:dyDescent="0.25">
      <c r="B31">
        <v>30</v>
      </c>
      <c r="C31">
        <f t="shared" si="1"/>
        <v>10</v>
      </c>
      <c r="D31" t="s">
        <v>48</v>
      </c>
      <c r="E31">
        <v>40.798507126437698</v>
      </c>
      <c r="F31">
        <v>0.355619006241716</v>
      </c>
      <c r="G31">
        <v>3.0710533881703202E-2</v>
      </c>
      <c r="H31">
        <v>4.5867819681335298E-2</v>
      </c>
      <c r="I31">
        <v>4.1264502729991301</v>
      </c>
      <c r="J31">
        <f t="shared" si="4"/>
        <v>40.411250709285909</v>
      </c>
      <c r="K31">
        <f t="shared" si="5"/>
        <v>3.4898333956480911</v>
      </c>
      <c r="L31">
        <f t="shared" si="6"/>
        <v>5.2122522365153747</v>
      </c>
      <c r="T31" s="3" t="s">
        <v>12</v>
      </c>
    </row>
    <row r="32" spans="2:41" x14ac:dyDescent="0.25">
      <c r="B32">
        <v>31</v>
      </c>
      <c r="C32">
        <f t="shared" si="1"/>
        <v>11</v>
      </c>
      <c r="D32" t="s">
        <v>48</v>
      </c>
      <c r="E32">
        <v>22.9349478352757</v>
      </c>
      <c r="F32">
        <v>0.29731737876909697</v>
      </c>
      <c r="G32">
        <v>2.5865244857789901E-2</v>
      </c>
      <c r="H32">
        <v>5.2378587427499103E-2</v>
      </c>
      <c r="I32">
        <v>4.2720036820010101</v>
      </c>
      <c r="J32">
        <f t="shared" si="4"/>
        <v>33.786065769215568</v>
      </c>
      <c r="K32">
        <f t="shared" si="5"/>
        <v>2.9392323702033978</v>
      </c>
      <c r="L32">
        <f t="shared" si="6"/>
        <v>5.9521122076703525</v>
      </c>
      <c r="T32" t="s">
        <v>47</v>
      </c>
      <c r="V32" t="s">
        <v>48</v>
      </c>
      <c r="X32" t="s">
        <v>49</v>
      </c>
      <c r="Z32" t="s">
        <v>50</v>
      </c>
      <c r="AB32" t="s">
        <v>51</v>
      </c>
      <c r="AD32" t="s">
        <v>52</v>
      </c>
      <c r="AF32" t="s">
        <v>53</v>
      </c>
      <c r="AH32" t="s">
        <v>54</v>
      </c>
      <c r="AJ32" t="s">
        <v>55</v>
      </c>
      <c r="AL32" t="s">
        <v>56</v>
      </c>
      <c r="AN32" t="s">
        <v>23</v>
      </c>
      <c r="AO32" t="s">
        <v>24</v>
      </c>
    </row>
    <row r="33" spans="2:41" x14ac:dyDescent="0.25">
      <c r="B33">
        <v>32</v>
      </c>
      <c r="C33">
        <f t="shared" si="1"/>
        <v>12</v>
      </c>
      <c r="D33" t="s">
        <v>48</v>
      </c>
      <c r="E33">
        <v>66.203265676486396</v>
      </c>
      <c r="F33">
        <v>0.30616667274661902</v>
      </c>
      <c r="G33">
        <v>2.38187854651702E-2</v>
      </c>
      <c r="H33">
        <v>5.4063861411294697E-2</v>
      </c>
      <c r="I33">
        <v>4.0739593039997999</v>
      </c>
      <c r="J33">
        <f t="shared" si="4"/>
        <v>34.791667357570347</v>
      </c>
      <c r="K33">
        <f t="shared" si="5"/>
        <v>2.7066801664966138</v>
      </c>
      <c r="L33">
        <f t="shared" si="6"/>
        <v>6.1436206149198522</v>
      </c>
      <c r="T33" t="s">
        <v>22</v>
      </c>
      <c r="U33" t="s">
        <v>25</v>
      </c>
      <c r="V33" t="s">
        <v>22</v>
      </c>
      <c r="W33" t="s">
        <v>25</v>
      </c>
      <c r="X33" t="s">
        <v>22</v>
      </c>
      <c r="Y33" t="s">
        <v>25</v>
      </c>
      <c r="Z33" t="s">
        <v>22</v>
      </c>
      <c r="AA33" t="s">
        <v>25</v>
      </c>
      <c r="AB33" t="s">
        <v>22</v>
      </c>
      <c r="AC33" t="s">
        <v>25</v>
      </c>
      <c r="AD33" t="s">
        <v>22</v>
      </c>
      <c r="AE33" t="s">
        <v>25</v>
      </c>
      <c r="AF33" t="s">
        <v>22</v>
      </c>
      <c r="AG33" t="s">
        <v>25</v>
      </c>
      <c r="AH33" t="s">
        <v>22</v>
      </c>
      <c r="AI33" t="s">
        <v>25</v>
      </c>
      <c r="AJ33" t="s">
        <v>22</v>
      </c>
      <c r="AK33" t="s">
        <v>25</v>
      </c>
      <c r="AL33" t="s">
        <v>22</v>
      </c>
      <c r="AM33" t="s">
        <v>25</v>
      </c>
    </row>
    <row r="34" spans="2:41" x14ac:dyDescent="0.25">
      <c r="B34">
        <v>33</v>
      </c>
      <c r="C34">
        <f t="shared" si="1"/>
        <v>13</v>
      </c>
      <c r="D34" t="s">
        <v>48</v>
      </c>
      <c r="E34">
        <v>37.089203374660698</v>
      </c>
      <c r="F34">
        <v>0.35803363108973102</v>
      </c>
      <c r="G34">
        <v>1.6932339277529899E-2</v>
      </c>
      <c r="H34">
        <v>4.4588150051415601E-2</v>
      </c>
      <c r="I34">
        <v>4.2479259219999204</v>
      </c>
      <c r="J34">
        <f t="shared" si="4"/>
        <v>40.685639896560346</v>
      </c>
      <c r="K34">
        <f t="shared" si="5"/>
        <v>1.9241294633556705</v>
      </c>
      <c r="L34">
        <f t="shared" si="6"/>
        <v>5.066835233115409</v>
      </c>
      <c r="T34" s="2">
        <v>30.767176411804627</v>
      </c>
      <c r="U34" s="2">
        <v>4.933815555107774</v>
      </c>
      <c r="V34" s="2">
        <v>32.66758080068076</v>
      </c>
      <c r="W34" s="2">
        <v>6.3429267247670165</v>
      </c>
      <c r="X34" s="2">
        <v>28.548349459184614</v>
      </c>
      <c r="Y34" s="2">
        <v>4.3737432731550054</v>
      </c>
      <c r="Z34" s="2">
        <v>33.846989213493721</v>
      </c>
      <c r="AA34" s="2">
        <v>9.2711842073174502</v>
      </c>
      <c r="AB34" s="2">
        <v>35.703883895290005</v>
      </c>
      <c r="AC34" s="2">
        <v>7.1634792186545528</v>
      </c>
      <c r="AD34" s="2">
        <v>33.650304189089923</v>
      </c>
      <c r="AE34" s="2">
        <v>6.8408678146025554</v>
      </c>
      <c r="AF34" s="2">
        <v>36.083332680546249</v>
      </c>
      <c r="AG34" s="2">
        <v>4.8808511405741219</v>
      </c>
      <c r="AH34" s="2">
        <v>11.81203378588193</v>
      </c>
      <c r="AI34" s="2">
        <v>5.7420617736989703</v>
      </c>
      <c r="AJ34" s="2">
        <v>31.697833729128035</v>
      </c>
      <c r="AK34" s="2">
        <v>4.7228193886638659</v>
      </c>
      <c r="AL34" s="2"/>
      <c r="AM34" s="2"/>
      <c r="AN34" s="2">
        <v>30.530831573899999</v>
      </c>
      <c r="AO34" s="2">
        <v>9.2642998126926681</v>
      </c>
    </row>
    <row r="35" spans="2:41" x14ac:dyDescent="0.25">
      <c r="B35">
        <v>34</v>
      </c>
      <c r="C35">
        <f t="shared" si="1"/>
        <v>14</v>
      </c>
      <c r="D35" t="s">
        <v>48</v>
      </c>
      <c r="E35">
        <v>28.342111102386799</v>
      </c>
      <c r="F35">
        <v>0.25714010967969803</v>
      </c>
      <c r="G35">
        <v>2.5520858991325501E-2</v>
      </c>
      <c r="H35">
        <v>5.4497900224953703E-2</v>
      </c>
      <c r="I35">
        <v>3.9806811660000601</v>
      </c>
      <c r="J35">
        <f t="shared" si="4"/>
        <v>29.220467009056595</v>
      </c>
      <c r="K35">
        <f t="shared" si="5"/>
        <v>2.900097612650625</v>
      </c>
      <c r="L35">
        <f t="shared" si="6"/>
        <v>6.192943207381103</v>
      </c>
    </row>
    <row r="36" spans="2:41" x14ac:dyDescent="0.25">
      <c r="B36">
        <v>35</v>
      </c>
      <c r="C36">
        <f t="shared" si="1"/>
        <v>15</v>
      </c>
      <c r="D36" t="s">
        <v>48</v>
      </c>
      <c r="E36">
        <v>27.0982379850077</v>
      </c>
      <c r="F36">
        <v>0.33284060976652002</v>
      </c>
      <c r="G36">
        <v>5.6393329800026402E-3</v>
      </c>
      <c r="H36">
        <v>4.6666922228581202E-2</v>
      </c>
      <c r="I36">
        <v>3.9482959110009599</v>
      </c>
      <c r="J36">
        <f t="shared" si="4"/>
        <v>37.822796564377278</v>
      </c>
      <c r="K36">
        <f t="shared" si="5"/>
        <v>0.64083329318211824</v>
      </c>
      <c r="L36">
        <f t="shared" si="6"/>
        <v>5.3030593441569547</v>
      </c>
    </row>
    <row r="37" spans="2:41" x14ac:dyDescent="0.25">
      <c r="B37">
        <v>36</v>
      </c>
      <c r="C37">
        <f t="shared" si="1"/>
        <v>16</v>
      </c>
      <c r="D37" t="s">
        <v>48</v>
      </c>
      <c r="E37">
        <v>23.489071494225701</v>
      </c>
      <c r="F37">
        <v>0.31022467812906701</v>
      </c>
      <c r="G37">
        <v>3.3309262489563098E-2</v>
      </c>
      <c r="H37">
        <v>4.8591211406164903E-2</v>
      </c>
      <c r="I37">
        <v>4.12963224699888</v>
      </c>
      <c r="J37">
        <f t="shared" si="4"/>
        <v>35.252804332848527</v>
      </c>
      <c r="K37">
        <f t="shared" si="5"/>
        <v>3.7851434647230793</v>
      </c>
      <c r="L37">
        <f t="shared" si="6"/>
        <v>5.5217285688823754</v>
      </c>
    </row>
    <row r="38" spans="2:41" x14ac:dyDescent="0.25">
      <c r="B38">
        <v>37</v>
      </c>
      <c r="C38">
        <f t="shared" si="1"/>
        <v>17</v>
      </c>
      <c r="D38" t="s">
        <v>48</v>
      </c>
      <c r="E38">
        <v>30.2215087394538</v>
      </c>
      <c r="F38">
        <v>0.36607816051771103</v>
      </c>
      <c r="G38">
        <v>1.9235416848718E-2</v>
      </c>
      <c r="H38">
        <v>4.5599064952340798E-2</v>
      </c>
      <c r="I38">
        <v>3.7913465319998001</v>
      </c>
      <c r="J38">
        <f t="shared" si="4"/>
        <v>41.599790967921706</v>
      </c>
      <c r="K38">
        <f t="shared" si="5"/>
        <v>2.1858428237179548</v>
      </c>
      <c r="L38">
        <f t="shared" si="6"/>
        <v>5.1817119264023637</v>
      </c>
    </row>
    <row r="39" spans="2:41" x14ac:dyDescent="0.25">
      <c r="B39">
        <v>38</v>
      </c>
      <c r="C39">
        <f t="shared" si="1"/>
        <v>18</v>
      </c>
      <c r="D39" t="s">
        <v>48</v>
      </c>
      <c r="E39">
        <v>35.880788520034898</v>
      </c>
      <c r="F39">
        <v>0.29655519078367798</v>
      </c>
      <c r="G39">
        <v>2.5589114536019801E-2</v>
      </c>
      <c r="H39">
        <v>5.2004172485171099E-2</v>
      </c>
      <c r="I39">
        <v>4.2594093910010997</v>
      </c>
      <c r="J39">
        <f t="shared" si="4"/>
        <v>33.699453498145225</v>
      </c>
      <c r="K39">
        <f t="shared" si="5"/>
        <v>2.9078539245477049</v>
      </c>
      <c r="L39">
        <f t="shared" si="6"/>
        <v>5.9095650551330801</v>
      </c>
    </row>
    <row r="40" spans="2:41" x14ac:dyDescent="0.25">
      <c r="B40">
        <v>39</v>
      </c>
      <c r="C40">
        <f t="shared" si="1"/>
        <v>19</v>
      </c>
      <c r="D40" t="s">
        <v>48</v>
      </c>
      <c r="E40">
        <v>29.715853828758402</v>
      </c>
      <c r="F40">
        <v>0.31323763620168299</v>
      </c>
      <c r="G40">
        <v>1.81354186300784E-2</v>
      </c>
      <c r="H40">
        <v>4.7916690151840698E-2</v>
      </c>
      <c r="I40">
        <v>3.9024104310010399</v>
      </c>
      <c r="J40">
        <f t="shared" si="4"/>
        <v>35.595185932009429</v>
      </c>
      <c r="K40">
        <f t="shared" si="5"/>
        <v>2.0608430261452728</v>
      </c>
      <c r="L40">
        <f t="shared" si="6"/>
        <v>5.4450784263455336</v>
      </c>
    </row>
    <row r="41" spans="2:41" x14ac:dyDescent="0.25">
      <c r="B41">
        <v>40</v>
      </c>
      <c r="C41">
        <f t="shared" si="1"/>
        <v>20</v>
      </c>
      <c r="D41" t="s">
        <v>48</v>
      </c>
      <c r="E41">
        <v>4.5105513746916497</v>
      </c>
      <c r="F41">
        <v>0.18247387118146999</v>
      </c>
      <c r="G41">
        <v>3.13408550129992E-2</v>
      </c>
      <c r="H41">
        <v>7.5348370234588902E-2</v>
      </c>
      <c r="I41">
        <v>4.2415544599989499</v>
      </c>
      <c r="J41">
        <f t="shared" si="4"/>
        <v>20.7356671797125</v>
      </c>
      <c r="K41">
        <f t="shared" si="5"/>
        <v>3.5614607969317276</v>
      </c>
      <c r="L41">
        <f t="shared" si="6"/>
        <v>8.5623147993851028</v>
      </c>
    </row>
    <row r="42" spans="2:41" x14ac:dyDescent="0.25">
      <c r="B42">
        <v>41</v>
      </c>
      <c r="C42">
        <f t="shared" si="1"/>
        <v>1</v>
      </c>
      <c r="D42" t="s">
        <v>49</v>
      </c>
      <c r="E42">
        <v>15.420723387966</v>
      </c>
      <c r="F42">
        <v>0.24580999474078299</v>
      </c>
      <c r="G42">
        <v>8.3877437633030193E-3</v>
      </c>
      <c r="H42">
        <v>1.13959303729674E-2</v>
      </c>
      <c r="I42">
        <v>2.7188303510010798</v>
      </c>
      <c r="J42">
        <f t="shared" si="4"/>
        <v>27.932953947816252</v>
      </c>
      <c r="K42">
        <f t="shared" si="5"/>
        <v>0.95315270037534316</v>
      </c>
      <c r="L42">
        <f t="shared" si="6"/>
        <v>1.2949920878372045</v>
      </c>
    </row>
    <row r="43" spans="2:41" x14ac:dyDescent="0.25">
      <c r="B43">
        <v>42</v>
      </c>
      <c r="C43">
        <f t="shared" si="1"/>
        <v>2</v>
      </c>
      <c r="D43" t="s">
        <v>49</v>
      </c>
      <c r="E43">
        <v>44.893647875286199</v>
      </c>
      <c r="F43">
        <v>0.26938439348707499</v>
      </c>
      <c r="G43">
        <v>8.4884268752745094E-3</v>
      </c>
      <c r="H43">
        <v>1.414878987101E-2</v>
      </c>
      <c r="I43">
        <v>2.81126516999938</v>
      </c>
      <c r="J43">
        <f t="shared" si="4"/>
        <v>30.611862896258522</v>
      </c>
      <c r="K43">
        <f t="shared" si="5"/>
        <v>0.96459396309937606</v>
      </c>
      <c r="L43">
        <f t="shared" si="6"/>
        <v>1.6078170307965911</v>
      </c>
    </row>
    <row r="44" spans="2:41" x14ac:dyDescent="0.25">
      <c r="B44">
        <v>43</v>
      </c>
      <c r="C44">
        <f t="shared" si="1"/>
        <v>3</v>
      </c>
      <c r="D44" t="s">
        <v>49</v>
      </c>
      <c r="E44">
        <v>6.3633417756463801</v>
      </c>
      <c r="F44">
        <v>0.18559279837807399</v>
      </c>
      <c r="G44">
        <v>2.1303673327338599E-2</v>
      </c>
      <c r="H44">
        <v>1.9417419388908199E-2</v>
      </c>
      <c r="I44">
        <v>2.7215580000010902</v>
      </c>
      <c r="J44">
        <f t="shared" si="4"/>
        <v>21.090090724781135</v>
      </c>
      <c r="K44">
        <f t="shared" si="5"/>
        <v>2.4208719690157499</v>
      </c>
      <c r="L44">
        <f t="shared" si="6"/>
        <v>2.2065249305577499</v>
      </c>
    </row>
    <row r="45" spans="2:41" x14ac:dyDescent="0.25">
      <c r="B45">
        <v>44</v>
      </c>
      <c r="C45">
        <f t="shared" si="1"/>
        <v>4</v>
      </c>
      <c r="D45" t="s">
        <v>49</v>
      </c>
      <c r="E45">
        <v>40.029930997139502</v>
      </c>
      <c r="F45">
        <v>0.300942609609333</v>
      </c>
      <c r="G45">
        <v>5.9336624542582397E-3</v>
      </c>
      <c r="H45">
        <v>8.1945721747985704E-3</v>
      </c>
      <c r="I45">
        <v>2.8681440429991198</v>
      </c>
      <c r="J45">
        <f t="shared" si="4"/>
        <v>34.198023819242387</v>
      </c>
      <c r="K45">
        <f t="shared" si="5"/>
        <v>0.67427982434752731</v>
      </c>
      <c r="L45">
        <f t="shared" si="6"/>
        <v>0.93120138349983761</v>
      </c>
    </row>
    <row r="46" spans="2:41" x14ac:dyDescent="0.25">
      <c r="B46">
        <v>45</v>
      </c>
      <c r="C46">
        <f t="shared" si="1"/>
        <v>5</v>
      </c>
      <c r="D46" t="s">
        <v>49</v>
      </c>
      <c r="E46">
        <v>33.405006733464198</v>
      </c>
      <c r="F46">
        <v>0.29398251682332299</v>
      </c>
      <c r="G46">
        <v>5.4991507242916401E-3</v>
      </c>
      <c r="H46">
        <v>7.0741427614739198E-3</v>
      </c>
      <c r="I46">
        <v>2.7014179969992198</v>
      </c>
      <c r="J46">
        <f t="shared" si="4"/>
        <v>33.407104184468523</v>
      </c>
      <c r="K46">
        <f t="shared" si="5"/>
        <v>0.62490349139677726</v>
      </c>
      <c r="L46">
        <f t="shared" si="6"/>
        <v>0.8038798592584</v>
      </c>
    </row>
    <row r="47" spans="2:41" x14ac:dyDescent="0.25">
      <c r="B47">
        <v>46</v>
      </c>
      <c r="C47">
        <f t="shared" si="1"/>
        <v>6</v>
      </c>
      <c r="D47" t="s">
        <v>49</v>
      </c>
      <c r="E47">
        <v>23.7305777108702</v>
      </c>
      <c r="F47">
        <v>0.26283681087628002</v>
      </c>
      <c r="G47">
        <v>8.5409275516827501E-3</v>
      </c>
      <c r="H47">
        <v>1.06956692553416E-2</v>
      </c>
      <c r="I47">
        <v>2.8622472669994701</v>
      </c>
      <c r="J47">
        <f t="shared" si="4"/>
        <v>29.867819417759094</v>
      </c>
      <c r="K47">
        <f t="shared" si="5"/>
        <v>0.97055994905485798</v>
      </c>
      <c r="L47">
        <f t="shared" si="6"/>
        <v>1.2154169608342729</v>
      </c>
    </row>
    <row r="48" spans="2:41" x14ac:dyDescent="0.25">
      <c r="B48">
        <v>47</v>
      </c>
      <c r="C48">
        <f t="shared" si="1"/>
        <v>7</v>
      </c>
      <c r="D48" t="s">
        <v>49</v>
      </c>
      <c r="E48">
        <v>30.533681057344999</v>
      </c>
      <c r="F48">
        <v>0.26282063253349103</v>
      </c>
      <c r="G48">
        <v>7.5366120106055701E-3</v>
      </c>
      <c r="H48">
        <v>1.4077685968776401E-2</v>
      </c>
      <c r="I48">
        <v>2.9399417649983599</v>
      </c>
      <c r="J48">
        <f t="shared" si="4"/>
        <v>29.86598096971489</v>
      </c>
      <c r="K48">
        <f t="shared" si="5"/>
        <v>0.85643318302336024</v>
      </c>
      <c r="L48">
        <f t="shared" si="6"/>
        <v>1.5997370419064092</v>
      </c>
    </row>
    <row r="49" spans="2:12" x14ac:dyDescent="0.25">
      <c r="B49">
        <v>48</v>
      </c>
      <c r="C49">
        <f t="shared" si="1"/>
        <v>8</v>
      </c>
      <c r="D49" t="s">
        <v>49</v>
      </c>
      <c r="E49">
        <v>48.7946126898877</v>
      </c>
      <c r="F49">
        <v>0.204354845813014</v>
      </c>
      <c r="G49">
        <v>2.3507850437617502E-2</v>
      </c>
      <c r="H49">
        <v>4.0183010241258199E-2</v>
      </c>
      <c r="I49">
        <v>2.9840676229996399</v>
      </c>
      <c r="J49">
        <f t="shared" si="4"/>
        <v>23.222141569660682</v>
      </c>
      <c r="K49">
        <f t="shared" si="5"/>
        <v>2.6713466406383524</v>
      </c>
      <c r="L49">
        <f t="shared" si="6"/>
        <v>4.5662511637793406</v>
      </c>
    </row>
    <row r="50" spans="2:12" x14ac:dyDescent="0.25">
      <c r="B50">
        <v>49</v>
      </c>
      <c r="C50">
        <f t="shared" si="1"/>
        <v>9</v>
      </c>
      <c r="D50" t="s">
        <v>49</v>
      </c>
      <c r="E50">
        <v>7.5803237190399004</v>
      </c>
      <c r="F50">
        <v>0.18895427360922801</v>
      </c>
      <c r="G50">
        <v>1.5618120650816299E-2</v>
      </c>
      <c r="H50">
        <v>1.8960588615121201E-2</v>
      </c>
      <c r="I50">
        <v>2.89917620399864</v>
      </c>
      <c r="J50">
        <f t="shared" si="4"/>
        <v>21.472076546503182</v>
      </c>
      <c r="K50">
        <f t="shared" si="5"/>
        <v>1.7747864375927613</v>
      </c>
      <c r="L50">
        <f t="shared" si="6"/>
        <v>2.1546123426274093</v>
      </c>
    </row>
    <row r="51" spans="2:12" x14ac:dyDescent="0.25">
      <c r="B51">
        <v>50</v>
      </c>
      <c r="C51">
        <f t="shared" si="1"/>
        <v>10</v>
      </c>
      <c r="D51" t="s">
        <v>49</v>
      </c>
      <c r="E51">
        <v>18.039090884492499</v>
      </c>
      <c r="F51">
        <v>0.21063545865708</v>
      </c>
      <c r="G51">
        <v>1.39472993613543E-2</v>
      </c>
      <c r="H51">
        <v>1.39315560129376E-2</v>
      </c>
      <c r="I51">
        <v>2.7290019489992101</v>
      </c>
      <c r="J51">
        <f t="shared" si="4"/>
        <v>23.935847574668184</v>
      </c>
      <c r="K51">
        <f t="shared" si="5"/>
        <v>1.5849203819720796</v>
      </c>
      <c r="L51">
        <f t="shared" si="6"/>
        <v>1.5831313651065455</v>
      </c>
    </row>
    <row r="52" spans="2:12" x14ac:dyDescent="0.25">
      <c r="B52">
        <v>51</v>
      </c>
      <c r="C52">
        <f t="shared" si="1"/>
        <v>11</v>
      </c>
      <c r="D52" t="s">
        <v>49</v>
      </c>
      <c r="E52">
        <v>26.791393578044499</v>
      </c>
      <c r="F52">
        <v>0.217256043083419</v>
      </c>
      <c r="G52">
        <v>1.35529478157707E-2</v>
      </c>
      <c r="H52">
        <v>2.37389067872491E-2</v>
      </c>
      <c r="I52">
        <v>2.89489418899938</v>
      </c>
      <c r="J52">
        <f t="shared" si="4"/>
        <v>24.688186714024887</v>
      </c>
      <c r="K52">
        <f t="shared" si="5"/>
        <v>1.5401077063375797</v>
      </c>
      <c r="L52">
        <f t="shared" si="6"/>
        <v>2.6976030440055796</v>
      </c>
    </row>
    <row r="53" spans="2:12" x14ac:dyDescent="0.25">
      <c r="B53">
        <v>52</v>
      </c>
      <c r="C53">
        <f t="shared" si="1"/>
        <v>12</v>
      </c>
      <c r="D53" t="s">
        <v>49</v>
      </c>
      <c r="E53">
        <v>38.405742035634198</v>
      </c>
      <c r="F53">
        <v>0.21667865498556599</v>
      </c>
      <c r="G53">
        <v>1.47476413403123E-2</v>
      </c>
      <c r="H53">
        <v>2.4177973411783901E-2</v>
      </c>
      <c r="I53">
        <v>2.7647866670013101</v>
      </c>
      <c r="J53">
        <f t="shared" si="4"/>
        <v>24.622574430177956</v>
      </c>
      <c r="K53">
        <f t="shared" si="5"/>
        <v>1.6758683341263978</v>
      </c>
      <c r="L53">
        <f t="shared" si="6"/>
        <v>2.7474969786118071</v>
      </c>
    </row>
    <row r="54" spans="2:12" x14ac:dyDescent="0.25">
      <c r="B54">
        <v>53</v>
      </c>
      <c r="C54">
        <f t="shared" si="1"/>
        <v>13</v>
      </c>
      <c r="D54" t="s">
        <v>49</v>
      </c>
      <c r="E54">
        <v>23.1005509277832</v>
      </c>
      <c r="F54">
        <v>0.298069275698779</v>
      </c>
      <c r="G54">
        <v>6.8876618825147399E-3</v>
      </c>
      <c r="H54">
        <v>7.86329692817022E-3</v>
      </c>
      <c r="I54">
        <v>2.7657464589992702</v>
      </c>
      <c r="J54">
        <f t="shared" si="4"/>
        <v>33.871508602133979</v>
      </c>
      <c r="K54">
        <f t="shared" si="5"/>
        <v>0.78268885028576596</v>
      </c>
      <c r="L54">
        <f t="shared" si="6"/>
        <v>0.89355646911025233</v>
      </c>
    </row>
    <row r="55" spans="2:12" x14ac:dyDescent="0.25">
      <c r="B55">
        <v>54</v>
      </c>
      <c r="C55">
        <f t="shared" si="1"/>
        <v>14</v>
      </c>
      <c r="D55" t="s">
        <v>49</v>
      </c>
      <c r="E55">
        <v>33.3728641903366</v>
      </c>
      <c r="F55">
        <v>0.24722140413971899</v>
      </c>
      <c r="G55">
        <v>9.1738091590978597E-3</v>
      </c>
      <c r="H55">
        <v>2.0362623959788499E-2</v>
      </c>
      <c r="I55">
        <v>2.97750384299979</v>
      </c>
      <c r="J55">
        <f t="shared" si="4"/>
        <v>28.093341379513522</v>
      </c>
      <c r="K55">
        <f t="shared" si="5"/>
        <v>1.0424783135338478</v>
      </c>
      <c r="L55">
        <f t="shared" si="6"/>
        <v>2.3139345408850569</v>
      </c>
    </row>
    <row r="56" spans="2:12" x14ac:dyDescent="0.25">
      <c r="B56">
        <v>55</v>
      </c>
      <c r="C56">
        <f t="shared" si="1"/>
        <v>15</v>
      </c>
      <c r="D56" t="s">
        <v>49</v>
      </c>
      <c r="E56">
        <v>30.970336790259498</v>
      </c>
      <c r="F56">
        <v>0.30364902597756499</v>
      </c>
      <c r="G56">
        <v>5.8176461933767097E-3</v>
      </c>
      <c r="H56">
        <v>8.2020584270233107E-3</v>
      </c>
      <c r="I56">
        <v>2.8753398059998201</v>
      </c>
      <c r="J56">
        <f t="shared" si="4"/>
        <v>34.505571133814207</v>
      </c>
      <c r="K56">
        <f t="shared" si="5"/>
        <v>0.66109615833826252</v>
      </c>
      <c r="L56">
        <f t="shared" si="6"/>
        <v>0.93205209397992173</v>
      </c>
    </row>
    <row r="57" spans="2:12" x14ac:dyDescent="0.25">
      <c r="B57">
        <v>56</v>
      </c>
      <c r="C57">
        <f t="shared" si="1"/>
        <v>16</v>
      </c>
      <c r="D57" t="s">
        <v>49</v>
      </c>
      <c r="E57">
        <v>29.501183252095299</v>
      </c>
      <c r="F57">
        <v>0.23455529387233601</v>
      </c>
      <c r="G57">
        <v>1.2344718504227701E-2</v>
      </c>
      <c r="H57">
        <v>2.3954508640876001E-2</v>
      </c>
      <c r="I57">
        <v>2.8288667080014398</v>
      </c>
      <c r="J57">
        <f t="shared" si="4"/>
        <v>26.65401066731091</v>
      </c>
      <c r="K57">
        <f t="shared" si="5"/>
        <v>1.4028089209349661</v>
      </c>
      <c r="L57">
        <f t="shared" si="6"/>
        <v>2.7221032546450004</v>
      </c>
    </row>
    <row r="58" spans="2:12" x14ac:dyDescent="0.25">
      <c r="B58">
        <v>57</v>
      </c>
      <c r="C58">
        <f t="shared" si="1"/>
        <v>17</v>
      </c>
      <c r="D58" t="s">
        <v>49</v>
      </c>
      <c r="E58">
        <v>33.037570573868003</v>
      </c>
      <c r="F58">
        <v>0.302330971759316</v>
      </c>
      <c r="G58">
        <v>5.8355821887948597E-3</v>
      </c>
      <c r="H58">
        <v>8.0350918446445308E-3</v>
      </c>
      <c r="I58">
        <v>2.8194389260006498</v>
      </c>
      <c r="J58">
        <f t="shared" si="4"/>
        <v>34.355792245376819</v>
      </c>
      <c r="K58">
        <f t="shared" si="5"/>
        <v>0.6631343396357795</v>
      </c>
      <c r="L58">
        <f t="shared" si="6"/>
        <v>0.91307861870960583</v>
      </c>
    </row>
    <row r="59" spans="2:12" x14ac:dyDescent="0.25">
      <c r="B59">
        <v>58</v>
      </c>
      <c r="C59">
        <f t="shared" si="1"/>
        <v>18</v>
      </c>
      <c r="D59" t="s">
        <v>49</v>
      </c>
      <c r="E59">
        <v>36.8957242513628</v>
      </c>
      <c r="F59">
        <v>0.28099800454433699</v>
      </c>
      <c r="G59">
        <v>6.4963253979864102E-3</v>
      </c>
      <c r="H59">
        <v>7.9437121680908107E-3</v>
      </c>
      <c r="I59">
        <v>2.9914343410000499</v>
      </c>
      <c r="J59">
        <f t="shared" si="4"/>
        <v>31.93159142549284</v>
      </c>
      <c r="K59">
        <f t="shared" si="5"/>
        <v>0.73821879522572842</v>
      </c>
      <c r="L59">
        <f t="shared" si="6"/>
        <v>0.90269456455577401</v>
      </c>
    </row>
    <row r="60" spans="2:12" x14ac:dyDescent="0.25">
      <c r="B60">
        <v>59</v>
      </c>
      <c r="C60">
        <f t="shared" si="1"/>
        <v>19</v>
      </c>
      <c r="D60" t="s">
        <v>49</v>
      </c>
      <c r="E60">
        <v>23.939930472458101</v>
      </c>
      <c r="F60">
        <v>0.24220476791917001</v>
      </c>
      <c r="G60">
        <v>6.6241174141401203E-3</v>
      </c>
      <c r="H60">
        <v>1.4151781143771599E-2</v>
      </c>
      <c r="I60">
        <v>2.9235260789991999</v>
      </c>
      <c r="J60">
        <f t="shared" si="4"/>
        <v>27.523269081723864</v>
      </c>
      <c r="K60">
        <f t="shared" si="5"/>
        <v>0.75274061524319547</v>
      </c>
      <c r="L60">
        <f t="shared" si="6"/>
        <v>1.6081569481558635</v>
      </c>
    </row>
    <row r="61" spans="2:12" x14ac:dyDescent="0.25">
      <c r="B61">
        <v>60</v>
      </c>
      <c r="C61">
        <f t="shared" si="1"/>
        <v>20</v>
      </c>
      <c r="D61" t="s">
        <v>49</v>
      </c>
      <c r="E61">
        <v>32.050374805730101</v>
      </c>
      <c r="F61">
        <v>0.25623172830860502</v>
      </c>
      <c r="G61">
        <v>7.5681931590150398E-3</v>
      </c>
      <c r="H61">
        <v>8.5315078800227394E-3</v>
      </c>
      <c r="I61">
        <v>2.65927037300025</v>
      </c>
      <c r="J61">
        <f t="shared" si="4"/>
        <v>29.117241853250572</v>
      </c>
      <c r="K61">
        <f t="shared" si="5"/>
        <v>0.86002194988807279</v>
      </c>
      <c r="L61">
        <f t="shared" si="6"/>
        <v>0.96948953182076592</v>
      </c>
    </row>
    <row r="62" spans="2:12" x14ac:dyDescent="0.25">
      <c r="B62">
        <v>61</v>
      </c>
      <c r="C62">
        <f t="shared" si="1"/>
        <v>1</v>
      </c>
      <c r="D62" t="s">
        <v>50</v>
      </c>
      <c r="E62">
        <v>26.332036953034599</v>
      </c>
      <c r="F62">
        <v>0.315264356727745</v>
      </c>
      <c r="G62">
        <v>1.18895691515668E-2</v>
      </c>
      <c r="H62">
        <v>1.25322573772839E-2</v>
      </c>
      <c r="I62">
        <v>3.3851512790006302</v>
      </c>
      <c r="J62">
        <f t="shared" si="4"/>
        <v>35.825495082698296</v>
      </c>
      <c r="K62">
        <f t="shared" si="5"/>
        <v>1.3510874035871363</v>
      </c>
      <c r="L62">
        <f t="shared" si="6"/>
        <v>1.4241201565095341</v>
      </c>
    </row>
    <row r="63" spans="2:12" x14ac:dyDescent="0.25">
      <c r="B63">
        <v>62</v>
      </c>
      <c r="C63">
        <f t="shared" si="1"/>
        <v>2</v>
      </c>
      <c r="D63" t="s">
        <v>50</v>
      </c>
      <c r="E63">
        <v>0.92634650748833103</v>
      </c>
      <c r="F63">
        <v>0.16251332025871901</v>
      </c>
      <c r="G63">
        <v>4.2459815176264501E-2</v>
      </c>
      <c r="H63">
        <v>9.3361019047529206E-2</v>
      </c>
      <c r="I63">
        <v>3.2608497109995298</v>
      </c>
      <c r="J63">
        <f t="shared" si="4"/>
        <v>18.467422756672615</v>
      </c>
      <c r="K63">
        <f t="shared" si="5"/>
        <v>4.8249789973027841</v>
      </c>
      <c r="L63">
        <f t="shared" si="6"/>
        <v>10.609206709946502</v>
      </c>
    </row>
    <row r="64" spans="2:12" x14ac:dyDescent="0.25">
      <c r="B64">
        <v>63</v>
      </c>
      <c r="C64">
        <f t="shared" si="1"/>
        <v>3</v>
      </c>
      <c r="D64" t="s">
        <v>50</v>
      </c>
      <c r="E64">
        <v>32.840374337270198</v>
      </c>
      <c r="F64">
        <v>0.32099204673088699</v>
      </c>
      <c r="G64">
        <v>7.7396823966383701E-3</v>
      </c>
      <c r="H64">
        <v>1.0725905724589599E-2</v>
      </c>
      <c r="I64">
        <v>3.27601066500028</v>
      </c>
      <c r="J64">
        <f t="shared" si="4"/>
        <v>36.476368946691707</v>
      </c>
      <c r="K64">
        <f t="shared" si="5"/>
        <v>0.87950936325436024</v>
      </c>
      <c r="L64">
        <f t="shared" si="6"/>
        <v>1.2188529232488181</v>
      </c>
    </row>
    <row r="65" spans="2:12" x14ac:dyDescent="0.25">
      <c r="B65">
        <v>64</v>
      </c>
      <c r="C65">
        <f t="shared" si="1"/>
        <v>4</v>
      </c>
      <c r="D65" t="s">
        <v>50</v>
      </c>
      <c r="E65">
        <v>15.1794545053008</v>
      </c>
      <c r="F65">
        <v>0.214260976868832</v>
      </c>
      <c r="G65">
        <v>2.1893096202999101E-2</v>
      </c>
      <c r="H65">
        <v>7.0460441130864304E-2</v>
      </c>
      <c r="I65">
        <v>3.2754622329994101</v>
      </c>
      <c r="J65">
        <f t="shared" si="4"/>
        <v>24.347838280549091</v>
      </c>
      <c r="K65">
        <f t="shared" si="5"/>
        <v>2.4878518412498978</v>
      </c>
      <c r="L65">
        <f t="shared" si="6"/>
        <v>8.0068683103254887</v>
      </c>
    </row>
    <row r="66" spans="2:12" x14ac:dyDescent="0.25">
      <c r="B66">
        <v>65</v>
      </c>
      <c r="C66">
        <f t="shared" si="1"/>
        <v>5</v>
      </c>
      <c r="D66" t="s">
        <v>50</v>
      </c>
      <c r="E66">
        <v>9.4023328371127004</v>
      </c>
      <c r="F66">
        <v>0.15097402024871401</v>
      </c>
      <c r="G66">
        <v>5.1716712464072799E-2</v>
      </c>
      <c r="H66">
        <v>0.115402905271978</v>
      </c>
      <c r="I66">
        <v>3.2290600500000401</v>
      </c>
      <c r="J66">
        <f t="shared" si="4"/>
        <v>17.156138664626592</v>
      </c>
      <c r="K66">
        <f t="shared" si="5"/>
        <v>5.8768991436446365</v>
      </c>
      <c r="L66">
        <f t="shared" si="6"/>
        <v>13.113966508179319</v>
      </c>
    </row>
    <row r="67" spans="2:12" x14ac:dyDescent="0.25">
      <c r="B67">
        <v>66</v>
      </c>
      <c r="C67">
        <f t="shared" ref="C67:C130" si="9">MOD(B67-1,20)+1</f>
        <v>6</v>
      </c>
      <c r="D67" t="s">
        <v>50</v>
      </c>
      <c r="E67">
        <v>13.1869963126634</v>
      </c>
      <c r="F67">
        <v>0.16131236422174999</v>
      </c>
      <c r="G67">
        <v>4.8122661324368397E-2</v>
      </c>
      <c r="H67">
        <v>0.10250340770897801</v>
      </c>
      <c r="I67">
        <v>3.47054037999987</v>
      </c>
      <c r="J67">
        <f t="shared" si="4"/>
        <v>18.330950479744317</v>
      </c>
      <c r="K67">
        <f t="shared" si="5"/>
        <v>5.4684842414055002</v>
      </c>
      <c r="L67">
        <f t="shared" si="6"/>
        <v>11.648114512383865</v>
      </c>
    </row>
    <row r="68" spans="2:12" x14ac:dyDescent="0.25">
      <c r="B68">
        <v>67</v>
      </c>
      <c r="C68">
        <f t="shared" si="9"/>
        <v>7</v>
      </c>
      <c r="D68" t="s">
        <v>50</v>
      </c>
      <c r="E68">
        <v>28.923779752799899</v>
      </c>
      <c r="F68">
        <v>0.26484925081858202</v>
      </c>
      <c r="G68">
        <v>1.23973045811146E-2</v>
      </c>
      <c r="H68">
        <v>3.5165388368350099E-2</v>
      </c>
      <c r="I68">
        <v>3.3145997379997398</v>
      </c>
      <c r="J68">
        <f t="shared" ref="J68:J131" si="10">F68*$A$2</f>
        <v>30.096505774838867</v>
      </c>
      <c r="K68">
        <f t="shared" ref="K68:K131" si="11">G68*$A$2</f>
        <v>1.4087846114902955</v>
      </c>
      <c r="L68">
        <f t="shared" ref="L68:L131" si="12">H68*$A$2</f>
        <v>3.9960668600397842</v>
      </c>
    </row>
    <row r="69" spans="2:12" x14ac:dyDescent="0.25">
      <c r="B69">
        <v>68</v>
      </c>
      <c r="C69">
        <f t="shared" si="9"/>
        <v>8</v>
      </c>
      <c r="D69" t="s">
        <v>50</v>
      </c>
      <c r="E69">
        <v>32.120388256331601</v>
      </c>
      <c r="F69">
        <v>0.29733482922957799</v>
      </c>
      <c r="G69">
        <v>1.7220809875943498E-2</v>
      </c>
      <c r="H69">
        <v>1.40399289994463E-2</v>
      </c>
      <c r="I69">
        <v>3.2469221179999201</v>
      </c>
      <c r="J69">
        <f t="shared" si="10"/>
        <v>33.788048776088409</v>
      </c>
      <c r="K69">
        <f t="shared" si="11"/>
        <v>1.9569102131753977</v>
      </c>
      <c r="L69">
        <f t="shared" si="12"/>
        <v>1.5954464772098069</v>
      </c>
    </row>
    <row r="70" spans="2:12" x14ac:dyDescent="0.25">
      <c r="B70">
        <v>69</v>
      </c>
      <c r="C70">
        <f t="shared" si="9"/>
        <v>9</v>
      </c>
      <c r="D70" t="s">
        <v>50</v>
      </c>
      <c r="E70">
        <v>32.058747031189</v>
      </c>
      <c r="F70">
        <v>0.33976173179160102</v>
      </c>
      <c r="G70">
        <v>6.9457959586345704E-3</v>
      </c>
      <c r="H70">
        <v>8.8703721262294796E-3</v>
      </c>
      <c r="I70">
        <v>3.3438475439998001</v>
      </c>
      <c r="J70">
        <f t="shared" si="10"/>
        <v>38.609287703591029</v>
      </c>
      <c r="K70">
        <f t="shared" si="11"/>
        <v>0.78929499529938307</v>
      </c>
      <c r="L70">
        <f t="shared" si="12"/>
        <v>1.0079968325260773</v>
      </c>
    </row>
    <row r="71" spans="2:12" x14ac:dyDescent="0.25">
      <c r="B71">
        <v>70</v>
      </c>
      <c r="C71">
        <f t="shared" si="9"/>
        <v>10</v>
      </c>
      <c r="D71" t="s">
        <v>50</v>
      </c>
      <c r="E71">
        <v>19.035509407395502</v>
      </c>
      <c r="F71">
        <v>0.23018410951405599</v>
      </c>
      <c r="G71">
        <v>1.9105459313718799E-2</v>
      </c>
      <c r="H71">
        <v>3.7980247351132999E-2</v>
      </c>
      <c r="I71">
        <v>3.2543215900004698</v>
      </c>
      <c r="J71">
        <f t="shared" si="10"/>
        <v>26.157285172051818</v>
      </c>
      <c r="K71">
        <f t="shared" si="11"/>
        <v>2.1710749220135002</v>
      </c>
      <c r="L71">
        <f t="shared" si="12"/>
        <v>4.315937198992386</v>
      </c>
    </row>
    <row r="72" spans="2:12" x14ac:dyDescent="0.25">
      <c r="B72">
        <v>71</v>
      </c>
      <c r="C72">
        <f t="shared" si="9"/>
        <v>11</v>
      </c>
      <c r="D72" t="s">
        <v>50</v>
      </c>
      <c r="E72">
        <v>32.348636943315199</v>
      </c>
      <c r="F72">
        <v>0.37366033711411301</v>
      </c>
      <c r="G72">
        <v>6.4939647321995099E-3</v>
      </c>
      <c r="H72">
        <v>9.7480570109134499E-3</v>
      </c>
      <c r="I72">
        <v>3.3355139209998002</v>
      </c>
      <c r="J72">
        <f t="shared" si="10"/>
        <v>42.461401944785571</v>
      </c>
      <c r="K72">
        <f t="shared" si="11"/>
        <v>0.73795053774994435</v>
      </c>
      <c r="L72">
        <f t="shared" si="12"/>
        <v>1.1077337512401648</v>
      </c>
    </row>
    <row r="73" spans="2:12" x14ac:dyDescent="0.25">
      <c r="B73">
        <v>72</v>
      </c>
      <c r="C73">
        <f t="shared" si="9"/>
        <v>12</v>
      </c>
      <c r="D73" t="s">
        <v>50</v>
      </c>
      <c r="E73">
        <v>24.286147666264199</v>
      </c>
      <c r="F73">
        <v>0.34341162826874799</v>
      </c>
      <c r="G73">
        <v>8.0396402256657298E-3</v>
      </c>
      <c r="H73">
        <v>1.25333076893832E-2</v>
      </c>
      <c r="I73">
        <v>3.35031803000129</v>
      </c>
      <c r="J73">
        <f t="shared" si="10"/>
        <v>39.024048666903184</v>
      </c>
      <c r="K73">
        <f t="shared" si="11"/>
        <v>0.91359548018928749</v>
      </c>
      <c r="L73">
        <f t="shared" si="12"/>
        <v>1.4242395101571819</v>
      </c>
    </row>
    <row r="74" spans="2:12" x14ac:dyDescent="0.25">
      <c r="B74">
        <v>73</v>
      </c>
      <c r="C74">
        <f t="shared" si="9"/>
        <v>13</v>
      </c>
      <c r="D74" t="s">
        <v>50</v>
      </c>
      <c r="E74">
        <v>18.323971963023101</v>
      </c>
      <c r="F74">
        <v>0.32929641548296801</v>
      </c>
      <c r="G74">
        <v>7.7671507675576004E-3</v>
      </c>
      <c r="H74">
        <v>2.0780210023953399E-2</v>
      </c>
      <c r="I74">
        <v>3.43007259099977</v>
      </c>
      <c r="J74">
        <f t="shared" si="10"/>
        <v>37.420047213973639</v>
      </c>
      <c r="K74">
        <f t="shared" si="11"/>
        <v>0.88263076904063642</v>
      </c>
      <c r="L74">
        <f t="shared" si="12"/>
        <v>2.3613875027219771</v>
      </c>
    </row>
    <row r="75" spans="2:12" x14ac:dyDescent="0.25">
      <c r="B75">
        <v>74</v>
      </c>
      <c r="C75">
        <f t="shared" si="9"/>
        <v>14</v>
      </c>
      <c r="D75" t="s">
        <v>50</v>
      </c>
      <c r="E75">
        <v>14.5135888508433</v>
      </c>
      <c r="F75">
        <v>0.34961461323287202</v>
      </c>
      <c r="G75">
        <v>8.4182850969958898E-3</v>
      </c>
      <c r="H75">
        <v>2.09876465400303E-2</v>
      </c>
      <c r="I75">
        <v>3.3268447840000501</v>
      </c>
      <c r="J75">
        <f t="shared" si="10"/>
        <v>39.728933321917275</v>
      </c>
      <c r="K75">
        <f t="shared" si="11"/>
        <v>0.95662330647680571</v>
      </c>
      <c r="L75">
        <f t="shared" si="12"/>
        <v>2.3849598340943525</v>
      </c>
    </row>
    <row r="76" spans="2:12" x14ac:dyDescent="0.25">
      <c r="B76">
        <v>75</v>
      </c>
      <c r="C76">
        <f t="shared" si="9"/>
        <v>15</v>
      </c>
      <c r="D76" t="s">
        <v>50</v>
      </c>
      <c r="E76">
        <v>20.6545260114688</v>
      </c>
      <c r="F76">
        <v>0.35814226656695702</v>
      </c>
      <c r="G76">
        <v>5.7876004154898703E-3</v>
      </c>
      <c r="H76">
        <v>8.6221401529549806E-3</v>
      </c>
      <c r="I76">
        <v>3.0876133259989702</v>
      </c>
      <c r="J76">
        <f t="shared" si="10"/>
        <v>40.697984837154209</v>
      </c>
      <c r="K76">
        <f t="shared" si="11"/>
        <v>0.65768186539657625</v>
      </c>
      <c r="L76">
        <f t="shared" si="12"/>
        <v>0.97978865374488422</v>
      </c>
    </row>
    <row r="77" spans="2:12" x14ac:dyDescent="0.25">
      <c r="B77">
        <v>76</v>
      </c>
      <c r="C77">
        <f t="shared" si="9"/>
        <v>16</v>
      </c>
      <c r="D77" t="s">
        <v>50</v>
      </c>
      <c r="E77">
        <v>28.961131758587399</v>
      </c>
      <c r="F77">
        <v>0.34764602452598098</v>
      </c>
      <c r="G77">
        <v>6.5754400149463698E-3</v>
      </c>
      <c r="H77">
        <v>8.2778846729768801E-3</v>
      </c>
      <c r="I77">
        <v>3.11999229899993</v>
      </c>
      <c r="J77">
        <f t="shared" si="10"/>
        <v>39.505230059770568</v>
      </c>
      <c r="K77">
        <f t="shared" si="11"/>
        <v>0.74720909260754209</v>
      </c>
      <c r="L77">
        <f t="shared" si="12"/>
        <v>0.94066871283828191</v>
      </c>
    </row>
    <row r="78" spans="2:12" x14ac:dyDescent="0.25">
      <c r="B78">
        <v>77</v>
      </c>
      <c r="C78">
        <f t="shared" si="9"/>
        <v>17</v>
      </c>
      <c r="D78" t="s">
        <v>50</v>
      </c>
      <c r="E78">
        <v>19.646409737532402</v>
      </c>
      <c r="F78">
        <v>0.40155664821497</v>
      </c>
      <c r="G78">
        <v>6.7752474402403501E-3</v>
      </c>
      <c r="H78">
        <v>9.5940643859592709E-3</v>
      </c>
      <c r="I78">
        <v>3.4518462169999098</v>
      </c>
      <c r="J78">
        <f t="shared" si="10"/>
        <v>45.631437297155685</v>
      </c>
      <c r="K78">
        <f t="shared" si="11"/>
        <v>0.76991448184549438</v>
      </c>
      <c r="L78">
        <f t="shared" si="12"/>
        <v>1.0902345893135534</v>
      </c>
    </row>
    <row r="79" spans="2:12" x14ac:dyDescent="0.25">
      <c r="B79">
        <v>78</v>
      </c>
      <c r="C79">
        <f t="shared" si="9"/>
        <v>18</v>
      </c>
      <c r="D79" t="s">
        <v>50</v>
      </c>
      <c r="E79">
        <v>33.479037115538603</v>
      </c>
      <c r="F79">
        <v>0.40320735170210298</v>
      </c>
      <c r="G79">
        <v>3.46257033679559E-3</v>
      </c>
      <c r="H79">
        <v>6.3741574832396003E-3</v>
      </c>
      <c r="I79">
        <v>3.3100573179999602</v>
      </c>
      <c r="J79">
        <f t="shared" si="10"/>
        <v>45.81901723887534</v>
      </c>
      <c r="K79">
        <f t="shared" si="11"/>
        <v>0.39347390190858977</v>
      </c>
      <c r="L79">
        <f t="shared" si="12"/>
        <v>0.72433607764086372</v>
      </c>
    </row>
    <row r="80" spans="2:12" x14ac:dyDescent="0.25">
      <c r="B80">
        <v>79</v>
      </c>
      <c r="C80">
        <f t="shared" si="9"/>
        <v>19</v>
      </c>
      <c r="D80" t="s">
        <v>50</v>
      </c>
      <c r="E80">
        <v>9.7933955044032004</v>
      </c>
      <c r="F80">
        <v>0.21522986289256399</v>
      </c>
      <c r="G80">
        <v>2.2119460959482199E-2</v>
      </c>
      <c r="H80">
        <v>7.0511520180849205E-2</v>
      </c>
      <c r="I80">
        <v>3.27182159399853</v>
      </c>
      <c r="J80">
        <f t="shared" si="10"/>
        <v>24.457938965064091</v>
      </c>
      <c r="K80">
        <f t="shared" si="11"/>
        <v>2.5135751090320682</v>
      </c>
      <c r="L80">
        <f t="shared" si="12"/>
        <v>8.0126727478237729</v>
      </c>
    </row>
    <row r="81" spans="2:12" x14ac:dyDescent="0.25">
      <c r="B81">
        <v>80</v>
      </c>
      <c r="C81">
        <f t="shared" si="9"/>
        <v>20</v>
      </c>
      <c r="D81" t="s">
        <v>50</v>
      </c>
      <c r="E81">
        <v>21.648469803147201</v>
      </c>
      <c r="F81">
        <v>0.37785794716315502</v>
      </c>
      <c r="G81">
        <v>4.4247683019824E-3</v>
      </c>
      <c r="H81">
        <v>1.19975387147753E-2</v>
      </c>
      <c r="I81">
        <v>3.1671605989995402</v>
      </c>
      <c r="J81">
        <f t="shared" si="10"/>
        <v>42.938403086722161</v>
      </c>
      <c r="K81">
        <f t="shared" si="11"/>
        <v>0.5028145797707273</v>
      </c>
      <c r="L81">
        <f t="shared" si="12"/>
        <v>1.3633566721335568</v>
      </c>
    </row>
    <row r="82" spans="2:12" x14ac:dyDescent="0.25">
      <c r="B82">
        <v>81</v>
      </c>
      <c r="C82">
        <f t="shared" si="9"/>
        <v>1</v>
      </c>
      <c r="D82" t="s">
        <v>51</v>
      </c>
      <c r="E82">
        <v>42.021765204763803</v>
      </c>
      <c r="F82">
        <v>0.35444994468007501</v>
      </c>
      <c r="G82">
        <v>6.9570274379123897E-3</v>
      </c>
      <c r="H82">
        <v>1.1849695154552701E-2</v>
      </c>
      <c r="I82">
        <v>3.6142211829992399</v>
      </c>
      <c r="J82">
        <f t="shared" si="10"/>
        <v>40.278402804553977</v>
      </c>
      <c r="K82">
        <f t="shared" si="11"/>
        <v>0.79057129976277163</v>
      </c>
      <c r="L82">
        <f t="shared" si="12"/>
        <v>1.3465562675628069</v>
      </c>
    </row>
    <row r="83" spans="2:12" x14ac:dyDescent="0.25">
      <c r="B83">
        <v>82</v>
      </c>
      <c r="C83">
        <f t="shared" si="9"/>
        <v>2</v>
      </c>
      <c r="D83" t="s">
        <v>51</v>
      </c>
      <c r="E83">
        <v>40.229877696929101</v>
      </c>
      <c r="F83">
        <v>0.40829779869181998</v>
      </c>
      <c r="G83">
        <v>5.2655867536853199E-3</v>
      </c>
      <c r="H83">
        <v>7.2236048088359798E-3</v>
      </c>
      <c r="I83">
        <v>3.6711479200002901</v>
      </c>
      <c r="J83">
        <f t="shared" si="10"/>
        <v>46.397477124070456</v>
      </c>
      <c r="K83">
        <f t="shared" si="11"/>
        <v>0.59836213110060454</v>
      </c>
      <c r="L83">
        <f t="shared" si="12"/>
        <v>0.82086418282227047</v>
      </c>
    </row>
    <row r="84" spans="2:12" x14ac:dyDescent="0.25">
      <c r="B84">
        <v>83</v>
      </c>
      <c r="C84">
        <f t="shared" si="9"/>
        <v>3</v>
      </c>
      <c r="D84" t="s">
        <v>51</v>
      </c>
      <c r="E84">
        <v>29.990640738269601</v>
      </c>
      <c r="F84">
        <v>0.34048599505673799</v>
      </c>
      <c r="G84">
        <v>6.2992630919298997E-3</v>
      </c>
      <c r="H84">
        <v>1.7808418903246501E-2</v>
      </c>
      <c r="I84">
        <v>3.51838650799982</v>
      </c>
      <c r="J84">
        <f t="shared" si="10"/>
        <v>38.691590347356588</v>
      </c>
      <c r="K84">
        <f t="shared" si="11"/>
        <v>0.71582535135567049</v>
      </c>
      <c r="L84">
        <f t="shared" si="12"/>
        <v>2.0236839662780115</v>
      </c>
    </row>
    <row r="85" spans="2:12" x14ac:dyDescent="0.25">
      <c r="B85">
        <v>84</v>
      </c>
      <c r="C85">
        <f t="shared" si="9"/>
        <v>4</v>
      </c>
      <c r="D85" t="s">
        <v>51</v>
      </c>
      <c r="E85">
        <v>21.456167596516099</v>
      </c>
      <c r="F85">
        <v>0.24558370789814701</v>
      </c>
      <c r="G85">
        <v>1.9766724516768801E-2</v>
      </c>
      <c r="H85">
        <v>4.9863817755065702E-2</v>
      </c>
      <c r="I85">
        <v>3.5787507160002798</v>
      </c>
      <c r="J85">
        <f t="shared" si="10"/>
        <v>27.907239533880343</v>
      </c>
      <c r="K85">
        <f t="shared" si="11"/>
        <v>2.2462186950873639</v>
      </c>
      <c r="L85">
        <f t="shared" si="12"/>
        <v>5.6663429267120122</v>
      </c>
    </row>
    <row r="86" spans="2:12" x14ac:dyDescent="0.25">
      <c r="B86">
        <v>85</v>
      </c>
      <c r="C86">
        <f t="shared" si="9"/>
        <v>5</v>
      </c>
      <c r="D86" t="s">
        <v>51</v>
      </c>
      <c r="E86">
        <v>12.799045164237</v>
      </c>
      <c r="F86">
        <v>0.20266102585627799</v>
      </c>
      <c r="G86">
        <v>3.4788446743003298E-2</v>
      </c>
      <c r="H86">
        <v>7.3952408397173194E-2</v>
      </c>
      <c r="I86">
        <v>3.7390256979997498</v>
      </c>
      <c r="J86">
        <f t="shared" si="10"/>
        <v>23.029662029122498</v>
      </c>
      <c r="K86">
        <f t="shared" si="11"/>
        <v>3.9532325844321932</v>
      </c>
      <c r="L86">
        <f t="shared" si="12"/>
        <v>8.4036827724060448</v>
      </c>
    </row>
    <row r="87" spans="2:12" x14ac:dyDescent="0.25">
      <c r="B87">
        <v>86</v>
      </c>
      <c r="C87">
        <f t="shared" si="9"/>
        <v>6</v>
      </c>
      <c r="D87" t="s">
        <v>51</v>
      </c>
      <c r="E87">
        <v>29.259349306243699</v>
      </c>
      <c r="F87">
        <v>0.248811072960027</v>
      </c>
      <c r="G87">
        <v>1.54876551198372E-2</v>
      </c>
      <c r="H87">
        <v>2.5381344666046E-2</v>
      </c>
      <c r="I87">
        <v>3.7160005499990798</v>
      </c>
      <c r="J87">
        <f t="shared" si="10"/>
        <v>28.273985563639432</v>
      </c>
      <c r="K87">
        <f t="shared" si="11"/>
        <v>1.7599608090724093</v>
      </c>
      <c r="L87">
        <f t="shared" si="12"/>
        <v>2.8842437120506821</v>
      </c>
    </row>
    <row r="88" spans="2:12" x14ac:dyDescent="0.25">
      <c r="B88">
        <v>87</v>
      </c>
      <c r="C88">
        <f t="shared" si="9"/>
        <v>7</v>
      </c>
      <c r="D88" t="s">
        <v>51</v>
      </c>
      <c r="E88">
        <v>21.642291834805999</v>
      </c>
      <c r="F88">
        <v>0.32135684523737901</v>
      </c>
      <c r="G88">
        <v>1.3964314266085799E-2</v>
      </c>
      <c r="H88">
        <v>3.2900524154519599E-2</v>
      </c>
      <c r="I88">
        <v>3.5137506360006201</v>
      </c>
      <c r="J88">
        <f t="shared" si="10"/>
        <v>36.517823322429436</v>
      </c>
      <c r="K88">
        <f t="shared" si="11"/>
        <v>1.5868538938733863</v>
      </c>
      <c r="L88">
        <f t="shared" si="12"/>
        <v>3.7386959266499544</v>
      </c>
    </row>
    <row r="89" spans="2:12" x14ac:dyDescent="0.25">
      <c r="B89">
        <v>88</v>
      </c>
      <c r="C89">
        <f t="shared" si="9"/>
        <v>8</v>
      </c>
      <c r="D89" t="s">
        <v>51</v>
      </c>
      <c r="E89">
        <v>29.065445131941299</v>
      </c>
      <c r="F89">
        <v>0.28861842007441402</v>
      </c>
      <c r="G89">
        <v>2.3039571991020601E-2</v>
      </c>
      <c r="H89">
        <v>5.4547884377214598E-2</v>
      </c>
      <c r="I89">
        <v>3.77729214699866</v>
      </c>
      <c r="J89">
        <f t="shared" si="10"/>
        <v>32.79754773572887</v>
      </c>
      <c r="K89">
        <f t="shared" si="11"/>
        <v>2.6181331807977957</v>
      </c>
      <c r="L89">
        <f t="shared" si="12"/>
        <v>6.1986232246834776</v>
      </c>
    </row>
    <row r="90" spans="2:12" x14ac:dyDescent="0.25">
      <c r="B90">
        <v>89</v>
      </c>
      <c r="C90">
        <f t="shared" si="9"/>
        <v>9</v>
      </c>
      <c r="D90" t="s">
        <v>51</v>
      </c>
      <c r="E90">
        <v>32.143026126756297</v>
      </c>
      <c r="F90">
        <v>0.37213011818209302</v>
      </c>
      <c r="G90">
        <v>3.9785344438705399E-3</v>
      </c>
      <c r="H90">
        <v>8.4136258193452697E-3</v>
      </c>
      <c r="I90">
        <v>3.4908288839997099</v>
      </c>
      <c r="J90">
        <f t="shared" si="10"/>
        <v>42.287513429783296</v>
      </c>
      <c r="K90">
        <f t="shared" si="11"/>
        <v>0.45210618680347048</v>
      </c>
      <c r="L90">
        <f t="shared" si="12"/>
        <v>0.95609384310741707</v>
      </c>
    </row>
    <row r="91" spans="2:12" x14ac:dyDescent="0.25">
      <c r="B91">
        <v>90</v>
      </c>
      <c r="C91">
        <f t="shared" si="9"/>
        <v>10</v>
      </c>
      <c r="D91" t="s">
        <v>51</v>
      </c>
      <c r="E91">
        <v>33.754286722363297</v>
      </c>
      <c r="F91">
        <v>0.33533077898862801</v>
      </c>
      <c r="G91">
        <v>5.31920848920808E-3</v>
      </c>
      <c r="H91">
        <v>2.0107243094815101E-2</v>
      </c>
      <c r="I91">
        <v>3.3595069289985902</v>
      </c>
      <c r="J91">
        <f t="shared" si="10"/>
        <v>38.105770339616818</v>
      </c>
      <c r="K91">
        <f t="shared" si="11"/>
        <v>0.60445551013728183</v>
      </c>
      <c r="L91">
        <f t="shared" si="12"/>
        <v>2.2849139880471707</v>
      </c>
    </row>
    <row r="92" spans="2:12" x14ac:dyDescent="0.25">
      <c r="B92">
        <v>91</v>
      </c>
      <c r="C92">
        <f t="shared" si="9"/>
        <v>11</v>
      </c>
      <c r="D92" t="s">
        <v>51</v>
      </c>
      <c r="E92">
        <v>39.689184454050199</v>
      </c>
      <c r="F92">
        <v>0.349380728675588</v>
      </c>
      <c r="G92">
        <v>1.4695233904300199E-2</v>
      </c>
      <c r="H92">
        <v>1.16872614850877E-2</v>
      </c>
      <c r="I92">
        <v>3.4206177870000798</v>
      </c>
      <c r="J92">
        <f t="shared" si="10"/>
        <v>39.702355531316819</v>
      </c>
      <c r="K92">
        <f t="shared" si="11"/>
        <v>1.6699129436704772</v>
      </c>
      <c r="L92">
        <f t="shared" si="12"/>
        <v>1.3280978960326932</v>
      </c>
    </row>
    <row r="93" spans="2:12" x14ac:dyDescent="0.25">
      <c r="B93">
        <v>92</v>
      </c>
      <c r="C93">
        <f t="shared" si="9"/>
        <v>12</v>
      </c>
      <c r="D93" t="s">
        <v>51</v>
      </c>
      <c r="E93">
        <v>39.560145062487003</v>
      </c>
      <c r="F93">
        <v>0.44443888521189501</v>
      </c>
      <c r="G93">
        <v>4.6832623044882303E-3</v>
      </c>
      <c r="H93">
        <v>7.4768783062042696E-3</v>
      </c>
      <c r="I93">
        <v>3.4741777079998402</v>
      </c>
      <c r="J93">
        <f t="shared" si="10"/>
        <v>50.504418774078978</v>
      </c>
      <c r="K93">
        <f t="shared" si="11"/>
        <v>0.53218889823729887</v>
      </c>
      <c r="L93">
        <f t="shared" si="12"/>
        <v>0.84964526206866697</v>
      </c>
    </row>
    <row r="94" spans="2:12" x14ac:dyDescent="0.25">
      <c r="B94">
        <v>93</v>
      </c>
      <c r="C94">
        <f t="shared" si="9"/>
        <v>13</v>
      </c>
      <c r="D94" t="s">
        <v>51</v>
      </c>
      <c r="E94">
        <v>20.273877256396201</v>
      </c>
      <c r="F94">
        <v>0.39479897480892101</v>
      </c>
      <c r="G94">
        <v>3.8392915781995701E-3</v>
      </c>
      <c r="H94">
        <v>8.7797488123832305E-3</v>
      </c>
      <c r="I94">
        <v>3.3782303299994898</v>
      </c>
      <c r="J94">
        <f t="shared" si="10"/>
        <v>44.863519864650115</v>
      </c>
      <c r="K94">
        <f t="shared" si="11"/>
        <v>0.43628313388631479</v>
      </c>
      <c r="L94">
        <f t="shared" si="12"/>
        <v>0.99769872867991261</v>
      </c>
    </row>
    <row r="95" spans="2:12" x14ac:dyDescent="0.25">
      <c r="B95">
        <v>94</v>
      </c>
      <c r="C95">
        <f t="shared" si="9"/>
        <v>14</v>
      </c>
      <c r="D95" t="s">
        <v>51</v>
      </c>
      <c r="E95">
        <v>13.772071195995199</v>
      </c>
      <c r="F95">
        <v>0.29609283951570597</v>
      </c>
      <c r="G95">
        <v>1.03476196591711E-2</v>
      </c>
      <c r="H95">
        <v>2.9063907518800801E-2</v>
      </c>
      <c r="I95">
        <v>3.33558625299883</v>
      </c>
      <c r="J95">
        <f t="shared" si="10"/>
        <v>33.646913581330224</v>
      </c>
      <c r="K95">
        <f t="shared" si="11"/>
        <v>1.1758658703603524</v>
      </c>
      <c r="L95">
        <f t="shared" si="12"/>
        <v>3.3027167635000909</v>
      </c>
    </row>
    <row r="96" spans="2:12" x14ac:dyDescent="0.25">
      <c r="B96">
        <v>95</v>
      </c>
      <c r="C96">
        <f t="shared" si="9"/>
        <v>15</v>
      </c>
      <c r="D96" t="s">
        <v>51</v>
      </c>
      <c r="E96">
        <v>26.133854200035699</v>
      </c>
      <c r="F96">
        <v>0.29252141071508497</v>
      </c>
      <c r="G96">
        <v>1.4683300725200301E-2</v>
      </c>
      <c r="H96">
        <v>1.5057919119621999E-2</v>
      </c>
      <c r="I96">
        <v>3.3566118480011902</v>
      </c>
      <c r="J96">
        <f t="shared" si="10"/>
        <v>33.241069399441479</v>
      </c>
      <c r="K96">
        <f t="shared" si="11"/>
        <v>1.6685569005909433</v>
      </c>
      <c r="L96">
        <f t="shared" si="12"/>
        <v>1.7111271726843182</v>
      </c>
    </row>
    <row r="97" spans="2:12" x14ac:dyDescent="0.25">
      <c r="B97">
        <v>96</v>
      </c>
      <c r="C97">
        <f t="shared" si="9"/>
        <v>16</v>
      </c>
      <c r="D97" t="s">
        <v>51</v>
      </c>
      <c r="E97">
        <v>13.605221085874</v>
      </c>
      <c r="F97">
        <v>0.23432801490574301</v>
      </c>
      <c r="G97">
        <v>2.1836325806360999E-2</v>
      </c>
      <c r="H97">
        <v>2.8760600721533702E-2</v>
      </c>
      <c r="I97">
        <v>3.4829316169998399</v>
      </c>
      <c r="J97">
        <f t="shared" si="10"/>
        <v>26.628183512016253</v>
      </c>
      <c r="K97">
        <f t="shared" si="11"/>
        <v>2.4814006598137501</v>
      </c>
      <c r="L97">
        <f t="shared" si="12"/>
        <v>3.2682500819924662</v>
      </c>
    </row>
    <row r="98" spans="2:12" x14ac:dyDescent="0.25">
      <c r="B98">
        <v>97</v>
      </c>
      <c r="C98">
        <f t="shared" si="9"/>
        <v>17</v>
      </c>
      <c r="D98" t="s">
        <v>51</v>
      </c>
      <c r="E98">
        <v>27.497132398496699</v>
      </c>
      <c r="F98">
        <v>0.289093383694495</v>
      </c>
      <c r="G98">
        <v>2.4678663476363299E-2</v>
      </c>
      <c r="H98">
        <v>5.4903442280453803E-2</v>
      </c>
      <c r="I98">
        <v>3.4516183790001298</v>
      </c>
      <c r="J98">
        <f t="shared" si="10"/>
        <v>32.85152087437443</v>
      </c>
      <c r="K98">
        <f t="shared" si="11"/>
        <v>2.8043935768594661</v>
      </c>
      <c r="L98">
        <f t="shared" si="12"/>
        <v>6.2390275318697501</v>
      </c>
    </row>
    <row r="99" spans="2:12" x14ac:dyDescent="0.25">
      <c r="B99">
        <v>98</v>
      </c>
      <c r="C99">
        <f t="shared" si="9"/>
        <v>18</v>
      </c>
      <c r="D99" t="s">
        <v>51</v>
      </c>
      <c r="E99">
        <v>27.223740054744901</v>
      </c>
      <c r="F99">
        <v>0.24917309340601701</v>
      </c>
      <c r="G99">
        <v>2.2267991294488601E-2</v>
      </c>
      <c r="H99">
        <v>2.66252629398297E-2</v>
      </c>
      <c r="I99">
        <v>3.5520879680006998</v>
      </c>
      <c r="J99">
        <f t="shared" si="10"/>
        <v>28.315124250683752</v>
      </c>
      <c r="K99">
        <f t="shared" si="11"/>
        <v>2.5304535561918864</v>
      </c>
      <c r="L99">
        <f t="shared" si="12"/>
        <v>3.0255980613442843</v>
      </c>
    </row>
    <row r="100" spans="2:12" x14ac:dyDescent="0.25">
      <c r="B100">
        <v>99</v>
      </c>
      <c r="C100">
        <f t="shared" si="9"/>
        <v>19</v>
      </c>
      <c r="D100" t="s">
        <v>51</v>
      </c>
      <c r="E100">
        <v>33.560219366676598</v>
      </c>
      <c r="F100">
        <v>0.336450312311319</v>
      </c>
      <c r="G100">
        <v>1.0283710581400599E-2</v>
      </c>
      <c r="H100">
        <v>2.7570135957871202E-2</v>
      </c>
      <c r="I100">
        <v>3.48298820900163</v>
      </c>
      <c r="J100">
        <f t="shared" si="10"/>
        <v>38.232990035377163</v>
      </c>
      <c r="K100">
        <f t="shared" si="11"/>
        <v>1.168603475159159</v>
      </c>
      <c r="L100">
        <f t="shared" si="12"/>
        <v>3.1329699952126369</v>
      </c>
    </row>
    <row r="101" spans="2:12" x14ac:dyDescent="0.25">
      <c r="B101">
        <v>100</v>
      </c>
      <c r="C101">
        <f t="shared" si="9"/>
        <v>20</v>
      </c>
      <c r="D101" t="s">
        <v>51</v>
      </c>
      <c r="E101">
        <v>29.782577255156699</v>
      </c>
      <c r="F101">
        <v>0.27988021470067298</v>
      </c>
      <c r="G101">
        <v>1.2358606711506501E-2</v>
      </c>
      <c r="H101">
        <v>2.0950204364707001E-2</v>
      </c>
      <c r="I101">
        <v>3.3865297540014501</v>
      </c>
      <c r="J101">
        <f t="shared" si="10"/>
        <v>31.804569852349204</v>
      </c>
      <c r="K101">
        <f t="shared" si="11"/>
        <v>1.4043871263075569</v>
      </c>
      <c r="L101">
        <f t="shared" si="12"/>
        <v>2.3807050414439774</v>
      </c>
    </row>
    <row r="102" spans="2:12" x14ac:dyDescent="0.25">
      <c r="B102">
        <v>101</v>
      </c>
      <c r="C102">
        <f t="shared" si="9"/>
        <v>1</v>
      </c>
      <c r="D102" t="s">
        <v>52</v>
      </c>
      <c r="E102">
        <v>44.505142690657699</v>
      </c>
      <c r="F102">
        <v>0.36281514132885201</v>
      </c>
      <c r="G102">
        <v>5.6574449286606E-3</v>
      </c>
      <c r="H102">
        <v>1.26966093284919E-2</v>
      </c>
      <c r="I102">
        <v>2.7107526780000599</v>
      </c>
      <c r="J102">
        <f t="shared" si="10"/>
        <v>41.228993332824096</v>
      </c>
      <c r="K102">
        <f t="shared" si="11"/>
        <v>0.64289146916597728</v>
      </c>
      <c r="L102">
        <f t="shared" si="12"/>
        <v>1.4427965146013524</v>
      </c>
    </row>
    <row r="103" spans="2:12" x14ac:dyDescent="0.25">
      <c r="B103">
        <v>102</v>
      </c>
      <c r="C103">
        <f t="shared" si="9"/>
        <v>2</v>
      </c>
      <c r="D103" t="s">
        <v>52</v>
      </c>
      <c r="E103">
        <v>29.590819361478299</v>
      </c>
      <c r="F103">
        <v>0.29278715470758498</v>
      </c>
      <c r="G103">
        <v>1.27595640304657E-2</v>
      </c>
      <c r="H103">
        <v>1.61986029359815E-2</v>
      </c>
      <c r="I103">
        <v>2.8412581089996798</v>
      </c>
      <c r="J103">
        <f t="shared" si="10"/>
        <v>33.271267580407383</v>
      </c>
      <c r="K103">
        <f t="shared" si="11"/>
        <v>1.449950458007466</v>
      </c>
      <c r="L103">
        <f t="shared" si="12"/>
        <v>1.8407503336342614</v>
      </c>
    </row>
    <row r="104" spans="2:12" x14ac:dyDescent="0.25">
      <c r="B104">
        <v>103</v>
      </c>
      <c r="C104">
        <f t="shared" si="9"/>
        <v>3</v>
      </c>
      <c r="D104" t="s">
        <v>52</v>
      </c>
      <c r="E104">
        <v>36.777003734548998</v>
      </c>
      <c r="F104">
        <v>0.26149478533360598</v>
      </c>
      <c r="G104">
        <v>1.55246369539282E-2</v>
      </c>
      <c r="H104">
        <v>2.0953840500023298E-2</v>
      </c>
      <c r="I104">
        <v>2.74589292100063</v>
      </c>
      <c r="J104">
        <f t="shared" si="10"/>
        <v>29.715316515182501</v>
      </c>
      <c r="K104">
        <f t="shared" si="11"/>
        <v>1.7641632902191138</v>
      </c>
      <c r="L104">
        <f t="shared" si="12"/>
        <v>2.3811182386390111</v>
      </c>
    </row>
    <row r="105" spans="2:12" x14ac:dyDescent="0.25">
      <c r="B105">
        <v>104</v>
      </c>
      <c r="C105">
        <f t="shared" si="9"/>
        <v>4</v>
      </c>
      <c r="D105" t="s">
        <v>52</v>
      </c>
      <c r="E105">
        <v>37.625233631388198</v>
      </c>
      <c r="F105">
        <v>0.33826384215572097</v>
      </c>
      <c r="G105">
        <v>7.3493914295234102E-3</v>
      </c>
      <c r="H105">
        <v>1.40477926962977E-2</v>
      </c>
      <c r="I105">
        <v>2.8556031549996899</v>
      </c>
      <c r="J105">
        <f t="shared" si="10"/>
        <v>38.439072972241021</v>
      </c>
      <c r="K105">
        <f t="shared" si="11"/>
        <v>0.83515811699129661</v>
      </c>
      <c r="L105">
        <f t="shared" si="12"/>
        <v>1.5963400791247386</v>
      </c>
    </row>
    <row r="106" spans="2:12" x14ac:dyDescent="0.25">
      <c r="B106">
        <v>105</v>
      </c>
      <c r="C106">
        <f t="shared" si="9"/>
        <v>5</v>
      </c>
      <c r="D106" t="s">
        <v>52</v>
      </c>
      <c r="E106">
        <v>17.200116361486899</v>
      </c>
      <c r="F106">
        <v>0.26606233886875202</v>
      </c>
      <c r="G106">
        <v>2.25543085417227E-2</v>
      </c>
      <c r="H106">
        <v>6.1431106976443599E-2</v>
      </c>
      <c r="I106">
        <v>2.6628344460004798</v>
      </c>
      <c r="J106">
        <f t="shared" si="10"/>
        <v>30.234356689630914</v>
      </c>
      <c r="K106">
        <f t="shared" si="11"/>
        <v>2.5629896070139431</v>
      </c>
      <c r="L106">
        <f t="shared" si="12"/>
        <v>6.9808076109595003</v>
      </c>
    </row>
    <row r="107" spans="2:12" x14ac:dyDescent="0.25">
      <c r="B107">
        <v>106</v>
      </c>
      <c r="C107">
        <f t="shared" si="9"/>
        <v>6</v>
      </c>
      <c r="D107" t="s">
        <v>52</v>
      </c>
      <c r="E107">
        <v>30.064096395572001</v>
      </c>
      <c r="F107">
        <v>0.334206865656615</v>
      </c>
      <c r="G107">
        <v>6.3990542291038899E-3</v>
      </c>
      <c r="H107">
        <v>1.4384346416911E-2</v>
      </c>
      <c r="I107">
        <v>2.7346941920004602</v>
      </c>
      <c r="J107">
        <f t="shared" si="10"/>
        <v>37.978052915524437</v>
      </c>
      <c r="K107">
        <f t="shared" si="11"/>
        <v>0.72716525330726023</v>
      </c>
      <c r="L107">
        <f t="shared" si="12"/>
        <v>1.6345848201035227</v>
      </c>
    </row>
    <row r="108" spans="2:12" x14ac:dyDescent="0.25">
      <c r="B108">
        <v>107</v>
      </c>
      <c r="C108">
        <f t="shared" si="9"/>
        <v>7</v>
      </c>
      <c r="D108" t="s">
        <v>52</v>
      </c>
      <c r="E108">
        <v>27.877298905290701</v>
      </c>
      <c r="F108">
        <v>0.142872291539834</v>
      </c>
      <c r="G108">
        <v>4.2107159384890402E-2</v>
      </c>
      <c r="H108">
        <v>8.6082715764134399E-2</v>
      </c>
      <c r="I108">
        <v>3.0799324880008498</v>
      </c>
      <c r="J108">
        <f t="shared" si="10"/>
        <v>16.235487674981137</v>
      </c>
      <c r="K108">
        <f t="shared" si="11"/>
        <v>4.7849044755557273</v>
      </c>
      <c r="L108">
        <f t="shared" si="12"/>
        <v>9.7821267913789089</v>
      </c>
    </row>
    <row r="109" spans="2:12" x14ac:dyDescent="0.25">
      <c r="B109">
        <v>108</v>
      </c>
      <c r="C109">
        <f t="shared" si="9"/>
        <v>8</v>
      </c>
      <c r="D109" t="s">
        <v>52</v>
      </c>
      <c r="E109">
        <v>28.480670253852601</v>
      </c>
      <c r="F109">
        <v>0.33452111658003197</v>
      </c>
      <c r="G109">
        <v>8.3685264225583592E-3</v>
      </c>
      <c r="H109">
        <v>2.3606160243449501E-2</v>
      </c>
      <c r="I109">
        <v>2.7008705360003602</v>
      </c>
      <c r="J109">
        <f t="shared" si="10"/>
        <v>38.013763247730907</v>
      </c>
      <c r="K109">
        <f t="shared" si="11"/>
        <v>0.95096891165435904</v>
      </c>
      <c r="L109">
        <f t="shared" si="12"/>
        <v>2.6825182094828981</v>
      </c>
    </row>
    <row r="110" spans="2:12" x14ac:dyDescent="0.25">
      <c r="B110">
        <v>109</v>
      </c>
      <c r="C110">
        <f t="shared" si="9"/>
        <v>9</v>
      </c>
      <c r="D110" t="s">
        <v>52</v>
      </c>
      <c r="E110">
        <v>31.671758630414299</v>
      </c>
      <c r="F110">
        <v>0.35587963750470902</v>
      </c>
      <c r="G110">
        <v>1.0512234560660401E-2</v>
      </c>
      <c r="H110">
        <v>1.19881699746972E-2</v>
      </c>
      <c r="I110">
        <v>2.8696160870003902</v>
      </c>
      <c r="J110">
        <f t="shared" si="10"/>
        <v>40.44086789826239</v>
      </c>
      <c r="K110">
        <f t="shared" si="11"/>
        <v>1.1945721091659547</v>
      </c>
      <c r="L110">
        <f t="shared" si="12"/>
        <v>1.3622920425792273</v>
      </c>
    </row>
    <row r="111" spans="2:12" x14ac:dyDescent="0.25">
      <c r="B111">
        <v>110</v>
      </c>
      <c r="C111">
        <f t="shared" si="9"/>
        <v>10</v>
      </c>
      <c r="D111" t="s">
        <v>52</v>
      </c>
      <c r="E111">
        <v>29.119276828322398</v>
      </c>
      <c r="F111">
        <v>0.26504493675485602</v>
      </c>
      <c r="G111">
        <v>1.5237305559302101E-2</v>
      </c>
      <c r="H111">
        <v>3.7181763158049101E-2</v>
      </c>
      <c r="I111">
        <v>2.9405241540007401</v>
      </c>
      <c r="J111">
        <f t="shared" si="10"/>
        <v>30.118742813051821</v>
      </c>
      <c r="K111">
        <f t="shared" si="11"/>
        <v>1.7315119953752387</v>
      </c>
      <c r="L111">
        <f t="shared" si="12"/>
        <v>4.2252003588692162</v>
      </c>
    </row>
    <row r="112" spans="2:12" x14ac:dyDescent="0.25">
      <c r="B112">
        <v>111</v>
      </c>
      <c r="C112">
        <f t="shared" si="9"/>
        <v>11</v>
      </c>
      <c r="D112" t="s">
        <v>52</v>
      </c>
      <c r="E112">
        <v>30.658198968157301</v>
      </c>
      <c r="F112">
        <v>0.33288450947187898</v>
      </c>
      <c r="G112">
        <v>6.0545718329723499E-3</v>
      </c>
      <c r="H112">
        <v>1.45228816731262E-2</v>
      </c>
      <c r="I112">
        <v>2.8536601709984</v>
      </c>
      <c r="J112">
        <f t="shared" si="10"/>
        <v>37.827785167258973</v>
      </c>
      <c r="K112">
        <f t="shared" si="11"/>
        <v>0.68801952647413067</v>
      </c>
      <c r="L112">
        <f t="shared" si="12"/>
        <v>1.65032746285525</v>
      </c>
    </row>
    <row r="113" spans="2:12" x14ac:dyDescent="0.25">
      <c r="B113">
        <v>112</v>
      </c>
      <c r="C113">
        <f t="shared" si="9"/>
        <v>12</v>
      </c>
      <c r="D113" t="s">
        <v>52</v>
      </c>
      <c r="E113">
        <v>29.2716456948908</v>
      </c>
      <c r="F113">
        <v>0.33514654695395002</v>
      </c>
      <c r="G113">
        <v>4.2755356692947399E-3</v>
      </c>
      <c r="H113">
        <v>1.4404411153041001E-2</v>
      </c>
      <c r="I113">
        <v>2.67665022499932</v>
      </c>
      <c r="J113">
        <f t="shared" si="10"/>
        <v>38.084834881130682</v>
      </c>
      <c r="K113">
        <f t="shared" si="11"/>
        <v>0.48585632605622048</v>
      </c>
      <c r="L113">
        <f t="shared" si="12"/>
        <v>1.6368649037546592</v>
      </c>
    </row>
    <row r="114" spans="2:12" x14ac:dyDescent="0.25">
      <c r="B114">
        <v>113</v>
      </c>
      <c r="C114">
        <f t="shared" si="9"/>
        <v>13</v>
      </c>
      <c r="D114" t="s">
        <v>52</v>
      </c>
      <c r="E114">
        <v>41.024238528942497</v>
      </c>
      <c r="F114">
        <v>0.33480244300345502</v>
      </c>
      <c r="G114">
        <v>7.3546398642156804E-3</v>
      </c>
      <c r="H114">
        <v>1.5354804296717799E-2</v>
      </c>
      <c r="I114">
        <v>2.5574854200003698</v>
      </c>
      <c r="J114">
        <f t="shared" si="10"/>
        <v>38.045732159483528</v>
      </c>
      <c r="K114">
        <f t="shared" si="11"/>
        <v>0.83575453002450917</v>
      </c>
      <c r="L114">
        <f t="shared" si="12"/>
        <v>1.7448641246270227</v>
      </c>
    </row>
    <row r="115" spans="2:12" x14ac:dyDescent="0.25">
      <c r="B115">
        <v>114</v>
      </c>
      <c r="C115">
        <f t="shared" si="9"/>
        <v>14</v>
      </c>
      <c r="D115" t="s">
        <v>52</v>
      </c>
      <c r="E115">
        <v>43.362522490459099</v>
      </c>
      <c r="F115">
        <v>0.31436878544832603</v>
      </c>
      <c r="G115">
        <v>9.5046897857059102E-3</v>
      </c>
      <c r="H115">
        <v>1.49021885410155E-2</v>
      </c>
      <c r="I115">
        <v>2.8892168160000402</v>
      </c>
      <c r="J115">
        <f t="shared" si="10"/>
        <v>35.723725619127961</v>
      </c>
      <c r="K115">
        <f t="shared" si="11"/>
        <v>1.0800783847393081</v>
      </c>
      <c r="L115">
        <f t="shared" si="12"/>
        <v>1.6934305160244887</v>
      </c>
    </row>
    <row r="116" spans="2:12" x14ac:dyDescent="0.25">
      <c r="B116">
        <v>115</v>
      </c>
      <c r="C116">
        <f t="shared" si="9"/>
        <v>15</v>
      </c>
      <c r="D116" t="s">
        <v>52</v>
      </c>
      <c r="E116">
        <v>30.831696314381801</v>
      </c>
      <c r="F116">
        <v>0.32885785489528102</v>
      </c>
      <c r="G116">
        <v>7.1003529296914097E-3</v>
      </c>
      <c r="H116">
        <v>1.38647602481775E-2</v>
      </c>
      <c r="I116">
        <v>2.7656624800001701</v>
      </c>
      <c r="J116">
        <f t="shared" si="10"/>
        <v>37.370210783554661</v>
      </c>
      <c r="K116">
        <f t="shared" si="11"/>
        <v>0.80685828746493293</v>
      </c>
      <c r="L116">
        <f t="shared" si="12"/>
        <v>1.5755409372928977</v>
      </c>
    </row>
    <row r="117" spans="2:12" x14ac:dyDescent="0.25">
      <c r="B117">
        <v>116</v>
      </c>
      <c r="C117">
        <f t="shared" si="9"/>
        <v>16</v>
      </c>
      <c r="D117" t="s">
        <v>52</v>
      </c>
      <c r="E117">
        <v>26.403220034723301</v>
      </c>
      <c r="F117">
        <v>0.22033931963973999</v>
      </c>
      <c r="G117">
        <v>3.9002549468929303E-2</v>
      </c>
      <c r="H117">
        <v>9.2376145164304896E-2</v>
      </c>
      <c r="I117">
        <v>2.8884577509998</v>
      </c>
      <c r="J117">
        <f t="shared" si="10"/>
        <v>25.038559049970456</v>
      </c>
      <c r="K117">
        <f t="shared" si="11"/>
        <v>4.4321078941965117</v>
      </c>
      <c r="L117">
        <f t="shared" si="12"/>
        <v>10.497289223216466</v>
      </c>
    </row>
    <row r="118" spans="2:12" x14ac:dyDescent="0.25">
      <c r="B118">
        <v>117</v>
      </c>
      <c r="C118">
        <f t="shared" si="9"/>
        <v>17</v>
      </c>
      <c r="D118" t="s">
        <v>52</v>
      </c>
      <c r="E118">
        <v>44.421903577332699</v>
      </c>
      <c r="F118">
        <v>0.31546868396776101</v>
      </c>
      <c r="G118">
        <v>8.4612610326486905E-3</v>
      </c>
      <c r="H118">
        <v>1.4622667628989E-2</v>
      </c>
      <c r="I118">
        <v>2.8507402169998302</v>
      </c>
      <c r="J118">
        <f t="shared" si="10"/>
        <v>35.848714087245568</v>
      </c>
      <c r="K118">
        <f t="shared" si="11"/>
        <v>0.96150693552826028</v>
      </c>
      <c r="L118">
        <f t="shared" si="12"/>
        <v>1.6616667760214774</v>
      </c>
    </row>
    <row r="119" spans="2:12" x14ac:dyDescent="0.25">
      <c r="B119">
        <v>118</v>
      </c>
      <c r="C119">
        <f t="shared" si="9"/>
        <v>18</v>
      </c>
      <c r="D119" t="s">
        <v>52</v>
      </c>
      <c r="E119">
        <v>27.495872947168099</v>
      </c>
      <c r="F119">
        <v>0.230840541365675</v>
      </c>
      <c r="G119">
        <v>2.5407244464976299E-2</v>
      </c>
      <c r="H119">
        <v>2.5657252220372202E-2</v>
      </c>
      <c r="I119">
        <v>2.9805655910004099</v>
      </c>
      <c r="J119">
        <f t="shared" si="10"/>
        <v>26.231879700644889</v>
      </c>
      <c r="K119">
        <f t="shared" si="11"/>
        <v>2.8871868710200341</v>
      </c>
      <c r="L119">
        <f t="shared" si="12"/>
        <v>2.9155968432241139</v>
      </c>
    </row>
    <row r="120" spans="2:12" x14ac:dyDescent="0.25">
      <c r="B120">
        <v>119</v>
      </c>
      <c r="C120">
        <f t="shared" si="9"/>
        <v>19</v>
      </c>
      <c r="D120" t="s">
        <v>52</v>
      </c>
      <c r="E120">
        <v>32.526177255925298</v>
      </c>
      <c r="F120">
        <v>0.35775059373553397</v>
      </c>
      <c r="G120">
        <v>4.7332762163553796E-3</v>
      </c>
      <c r="H120">
        <v>1.33912658893111E-2</v>
      </c>
      <c r="I120">
        <v>2.85541222400024</v>
      </c>
      <c r="J120">
        <f t="shared" si="10"/>
        <v>40.653476560856134</v>
      </c>
      <c r="K120">
        <f t="shared" si="11"/>
        <v>0.53787229731311137</v>
      </c>
      <c r="L120">
        <f t="shared" si="12"/>
        <v>1.5217347601489886</v>
      </c>
    </row>
    <row r="121" spans="2:12" x14ac:dyDescent="0.25">
      <c r="B121">
        <v>120</v>
      </c>
      <c r="C121">
        <f t="shared" si="9"/>
        <v>20</v>
      </c>
      <c r="D121" t="s">
        <v>52</v>
      </c>
      <c r="E121">
        <v>7.3969888881216699</v>
      </c>
      <c r="F121">
        <v>0.19804614836766399</v>
      </c>
      <c r="G121">
        <v>4.63094721655678E-2</v>
      </c>
      <c r="H121">
        <v>0.105147345868513</v>
      </c>
      <c r="I121">
        <v>2.7944117140013902</v>
      </c>
      <c r="J121">
        <f t="shared" si="10"/>
        <v>22.505244132689089</v>
      </c>
      <c r="K121">
        <f t="shared" si="11"/>
        <v>5.2624400188145231</v>
      </c>
      <c r="L121">
        <f t="shared" si="12"/>
        <v>11.948562030512841</v>
      </c>
    </row>
    <row r="122" spans="2:12" x14ac:dyDescent="0.25">
      <c r="B122">
        <v>121</v>
      </c>
      <c r="C122">
        <f t="shared" si="9"/>
        <v>1</v>
      </c>
      <c r="D122" t="s">
        <v>53</v>
      </c>
      <c r="E122">
        <v>57.574686850834503</v>
      </c>
      <c r="F122">
        <v>0.29007719007345101</v>
      </c>
      <c r="G122">
        <v>1.3350448612929999E-2</v>
      </c>
      <c r="H122">
        <v>1.6357885932158499E-2</v>
      </c>
      <c r="I122">
        <v>1.7018728259990801</v>
      </c>
      <c r="J122">
        <f t="shared" si="10"/>
        <v>32.963317053801255</v>
      </c>
      <c r="K122">
        <f t="shared" si="11"/>
        <v>1.5170964332874999</v>
      </c>
      <c r="L122">
        <f t="shared" si="12"/>
        <v>1.8588506741089204</v>
      </c>
    </row>
    <row r="123" spans="2:12" x14ac:dyDescent="0.25">
      <c r="B123">
        <v>122</v>
      </c>
      <c r="C123">
        <f t="shared" si="9"/>
        <v>2</v>
      </c>
      <c r="D123" t="s">
        <v>53</v>
      </c>
      <c r="E123">
        <v>45.899996982291199</v>
      </c>
      <c r="F123">
        <v>0.34963683603156898</v>
      </c>
      <c r="G123">
        <v>8.4583231456081091E-3</v>
      </c>
      <c r="H123">
        <v>1.6318767904885501E-2</v>
      </c>
      <c r="I123">
        <v>1.8984366580007099</v>
      </c>
      <c r="J123">
        <f t="shared" si="10"/>
        <v>39.731458639951022</v>
      </c>
      <c r="K123">
        <f t="shared" si="11"/>
        <v>0.96117308472819429</v>
      </c>
      <c r="L123">
        <f t="shared" si="12"/>
        <v>1.8544054437369888</v>
      </c>
    </row>
    <row r="124" spans="2:12" x14ac:dyDescent="0.25">
      <c r="B124">
        <v>123</v>
      </c>
      <c r="C124">
        <f t="shared" si="9"/>
        <v>3</v>
      </c>
      <c r="D124" t="s">
        <v>53</v>
      </c>
      <c r="E124">
        <v>76.181326292799497</v>
      </c>
      <c r="F124">
        <v>0.37571342961017101</v>
      </c>
      <c r="G124">
        <v>1.40056617488763E-2</v>
      </c>
      <c r="H124">
        <v>1.6583975637116902E-2</v>
      </c>
      <c r="I124">
        <v>1.8153236109992501</v>
      </c>
      <c r="J124">
        <f t="shared" si="10"/>
        <v>42.694707910246706</v>
      </c>
      <c r="K124">
        <f t="shared" si="11"/>
        <v>1.5915524714632161</v>
      </c>
      <c r="L124">
        <f t="shared" si="12"/>
        <v>1.8845426860360117</v>
      </c>
    </row>
    <row r="125" spans="2:12" x14ac:dyDescent="0.25">
      <c r="B125">
        <v>124</v>
      </c>
      <c r="C125">
        <f t="shared" si="9"/>
        <v>4</v>
      </c>
      <c r="D125" t="s">
        <v>53</v>
      </c>
      <c r="E125">
        <v>75.819172835678501</v>
      </c>
      <c r="F125">
        <v>0.34319936546345597</v>
      </c>
      <c r="G125">
        <v>6.7137215501129202E-3</v>
      </c>
      <c r="H125">
        <v>1.5610784877027601E-2</v>
      </c>
      <c r="I125">
        <v>1.9313448489992799</v>
      </c>
      <c r="J125">
        <f t="shared" si="10"/>
        <v>38.999927893574544</v>
      </c>
      <c r="K125">
        <f t="shared" si="11"/>
        <v>0.76292290342192282</v>
      </c>
      <c r="L125">
        <f t="shared" si="12"/>
        <v>1.7739528269349547</v>
      </c>
    </row>
    <row r="126" spans="2:12" x14ac:dyDescent="0.25">
      <c r="B126">
        <v>125</v>
      </c>
      <c r="C126">
        <f t="shared" si="9"/>
        <v>5</v>
      </c>
      <c r="D126" t="s">
        <v>53</v>
      </c>
      <c r="E126">
        <v>28.105049924941401</v>
      </c>
      <c r="F126">
        <v>0.25248137191837</v>
      </c>
      <c r="G126">
        <v>2.0568084578603801E-2</v>
      </c>
      <c r="H126">
        <v>2.0476041695926501E-2</v>
      </c>
      <c r="I126">
        <v>1.8249962040008501</v>
      </c>
      <c r="J126">
        <f t="shared" si="10"/>
        <v>28.691064990723866</v>
      </c>
      <c r="K126">
        <f t="shared" si="11"/>
        <v>2.3372823384777046</v>
      </c>
      <c r="L126">
        <f t="shared" si="12"/>
        <v>2.3268229199916477</v>
      </c>
    </row>
    <row r="127" spans="2:12" x14ac:dyDescent="0.25">
      <c r="B127">
        <v>126</v>
      </c>
      <c r="C127">
        <f t="shared" si="9"/>
        <v>6</v>
      </c>
      <c r="D127" t="s">
        <v>53</v>
      </c>
      <c r="E127">
        <v>8.2194596106259308</v>
      </c>
      <c r="F127">
        <v>0.29783915461558402</v>
      </c>
      <c r="G127">
        <v>1.2223910653576E-2</v>
      </c>
      <c r="H127">
        <v>1.8308467133391501E-2</v>
      </c>
      <c r="I127">
        <v>1.88389356700099</v>
      </c>
      <c r="J127">
        <f t="shared" si="10"/>
        <v>33.845358479043639</v>
      </c>
      <c r="K127">
        <f t="shared" si="11"/>
        <v>1.3890807560881819</v>
      </c>
      <c r="L127">
        <f t="shared" si="12"/>
        <v>2.0805076287944888</v>
      </c>
    </row>
    <row r="128" spans="2:12" x14ac:dyDescent="0.25">
      <c r="B128">
        <v>127</v>
      </c>
      <c r="C128">
        <f t="shared" si="9"/>
        <v>7</v>
      </c>
      <c r="D128" t="s">
        <v>53</v>
      </c>
      <c r="E128">
        <v>29.7154079620305</v>
      </c>
      <c r="F128">
        <v>0.34429541083945803</v>
      </c>
      <c r="G128">
        <v>6.2454862707061101E-3</v>
      </c>
      <c r="H128">
        <v>8.6502662525129396E-3</v>
      </c>
      <c r="I128">
        <v>1.9218295629998401</v>
      </c>
      <c r="J128">
        <f t="shared" si="10"/>
        <v>39.124478504483868</v>
      </c>
      <c r="K128">
        <f t="shared" si="11"/>
        <v>0.70971434894387619</v>
      </c>
      <c r="L128">
        <f t="shared" si="12"/>
        <v>0.98298480142192501</v>
      </c>
    </row>
    <row r="129" spans="2:12" x14ac:dyDescent="0.25">
      <c r="B129">
        <v>128</v>
      </c>
      <c r="C129">
        <f t="shared" si="9"/>
        <v>8</v>
      </c>
      <c r="D129" t="s">
        <v>53</v>
      </c>
      <c r="E129">
        <v>66.429105352293305</v>
      </c>
      <c r="F129">
        <v>0.266563287385712</v>
      </c>
      <c r="G129">
        <v>1.5716436665362401E-2</v>
      </c>
      <c r="H129">
        <v>1.8204907006945499E-2</v>
      </c>
      <c r="I129">
        <v>2.0115466739989598</v>
      </c>
      <c r="J129">
        <f t="shared" si="10"/>
        <v>30.291282657467274</v>
      </c>
      <c r="K129">
        <f t="shared" si="11"/>
        <v>1.7859587119730003</v>
      </c>
      <c r="L129">
        <f t="shared" si="12"/>
        <v>2.0687394326074431</v>
      </c>
    </row>
    <row r="130" spans="2:12" x14ac:dyDescent="0.25">
      <c r="B130">
        <v>129</v>
      </c>
      <c r="C130">
        <f t="shared" si="9"/>
        <v>9</v>
      </c>
      <c r="D130" t="s">
        <v>53</v>
      </c>
      <c r="E130">
        <v>75.218968693059693</v>
      </c>
      <c r="F130">
        <v>0.37733611892241897</v>
      </c>
      <c r="G130">
        <v>1.50859649229043E-2</v>
      </c>
      <c r="H130">
        <v>1.620265970863E-2</v>
      </c>
      <c r="I130">
        <v>1.9615271339989699</v>
      </c>
      <c r="J130">
        <f t="shared" si="10"/>
        <v>42.879104423002154</v>
      </c>
      <c r="K130">
        <f t="shared" si="11"/>
        <v>1.7143141957845796</v>
      </c>
      <c r="L130">
        <f t="shared" si="12"/>
        <v>1.8412113305261364</v>
      </c>
    </row>
    <row r="131" spans="2:12" x14ac:dyDescent="0.25">
      <c r="B131">
        <v>130</v>
      </c>
      <c r="C131">
        <f t="shared" ref="C131:C181" si="13">MOD(B131-1,20)+1</f>
        <v>10</v>
      </c>
      <c r="D131" t="s">
        <v>53</v>
      </c>
      <c r="E131">
        <v>32.463433771416597</v>
      </c>
      <c r="F131">
        <v>0.366602845681398</v>
      </c>
      <c r="G131">
        <v>1.5952114599235699E-2</v>
      </c>
      <c r="H131">
        <v>1.172600052255E-2</v>
      </c>
      <c r="I131">
        <v>1.72653610299857</v>
      </c>
      <c r="J131">
        <f t="shared" si="10"/>
        <v>41.65941428197705</v>
      </c>
      <c r="K131">
        <f t="shared" si="11"/>
        <v>1.8127402953676932</v>
      </c>
      <c r="L131">
        <f t="shared" si="12"/>
        <v>1.3325000593806819</v>
      </c>
    </row>
    <row r="132" spans="2:12" x14ac:dyDescent="0.25">
      <c r="B132">
        <v>131</v>
      </c>
      <c r="C132">
        <f t="shared" si="13"/>
        <v>11</v>
      </c>
      <c r="D132" t="s">
        <v>53</v>
      </c>
      <c r="E132">
        <v>42.6660683532874</v>
      </c>
      <c r="F132">
        <v>0.34799898140472402</v>
      </c>
      <c r="G132">
        <v>1.0669105334938599E-2</v>
      </c>
      <c r="H132">
        <v>1.72399058364281E-2</v>
      </c>
      <c r="I132">
        <v>1.8480437609996401</v>
      </c>
      <c r="J132">
        <f t="shared" ref="J132:J181" si="14">F132*$A$2</f>
        <v>39.54533879599137</v>
      </c>
      <c r="K132">
        <f t="shared" ref="K132:K181" si="15">G132*$A$2</f>
        <v>1.21239833351575</v>
      </c>
      <c r="L132">
        <f t="shared" ref="L132:L181" si="16">H132*$A$2</f>
        <v>1.9590802086850114</v>
      </c>
    </row>
    <row r="133" spans="2:12" x14ac:dyDescent="0.25">
      <c r="B133">
        <v>132</v>
      </c>
      <c r="C133">
        <f t="shared" si="13"/>
        <v>12</v>
      </c>
      <c r="D133" t="s">
        <v>53</v>
      </c>
      <c r="E133">
        <v>56.824005796708903</v>
      </c>
      <c r="F133">
        <v>0.35559901123888399</v>
      </c>
      <c r="G133">
        <v>8.3442574529500498E-3</v>
      </c>
      <c r="H133">
        <v>1.48151786692541E-2</v>
      </c>
      <c r="I133">
        <v>1.8391220560006301</v>
      </c>
      <c r="J133">
        <f t="shared" si="14"/>
        <v>40.408978549873183</v>
      </c>
      <c r="K133">
        <f t="shared" si="15"/>
        <v>0.9482110741988693</v>
      </c>
      <c r="L133">
        <f t="shared" si="16"/>
        <v>1.6835430305970569</v>
      </c>
    </row>
    <row r="134" spans="2:12" x14ac:dyDescent="0.25">
      <c r="B134">
        <v>133</v>
      </c>
      <c r="C134">
        <f t="shared" si="13"/>
        <v>13</v>
      </c>
      <c r="D134" t="s">
        <v>53</v>
      </c>
      <c r="E134">
        <v>76.029757703460803</v>
      </c>
      <c r="F134">
        <v>0.343349784806463</v>
      </c>
      <c r="G134">
        <v>8.9340667322638304E-3</v>
      </c>
      <c r="H134">
        <v>1.6288923024043001E-2</v>
      </c>
      <c r="I134">
        <v>1.8584874829994</v>
      </c>
      <c r="J134">
        <f t="shared" si="14"/>
        <v>39.017021000734431</v>
      </c>
      <c r="K134">
        <f t="shared" si="15"/>
        <v>1.0152348559390716</v>
      </c>
      <c r="L134">
        <f t="shared" si="16"/>
        <v>1.8510139800048866</v>
      </c>
    </row>
    <row r="135" spans="2:12" x14ac:dyDescent="0.25">
      <c r="B135">
        <v>134</v>
      </c>
      <c r="C135">
        <f t="shared" si="13"/>
        <v>14</v>
      </c>
      <c r="D135" t="s">
        <v>53</v>
      </c>
      <c r="E135">
        <v>78.803156765740795</v>
      </c>
      <c r="F135">
        <v>0.31566826756775701</v>
      </c>
      <c r="G135">
        <v>1.2346642126170201E-2</v>
      </c>
      <c r="H135">
        <v>2.3318893806919001E-2</v>
      </c>
      <c r="I135">
        <v>1.8675707739985199</v>
      </c>
      <c r="J135">
        <f t="shared" si="14"/>
        <v>35.871394041790573</v>
      </c>
      <c r="K135">
        <f t="shared" si="15"/>
        <v>1.4030275143375228</v>
      </c>
      <c r="L135">
        <f t="shared" si="16"/>
        <v>2.6498742962407955</v>
      </c>
    </row>
    <row r="136" spans="2:12" x14ac:dyDescent="0.25">
      <c r="B136">
        <v>135</v>
      </c>
      <c r="C136">
        <f t="shared" si="13"/>
        <v>15</v>
      </c>
      <c r="D136" t="s">
        <v>53</v>
      </c>
      <c r="E136">
        <v>39.737402731394099</v>
      </c>
      <c r="F136">
        <v>0.24630703169054499</v>
      </c>
      <c r="G136">
        <v>2.3847439329958E-2</v>
      </c>
      <c r="H136">
        <v>4.7778818967404803E-2</v>
      </c>
      <c r="I136">
        <v>1.8767279590010699</v>
      </c>
      <c r="J136">
        <f t="shared" si="14"/>
        <v>27.989435419380115</v>
      </c>
      <c r="K136">
        <f t="shared" si="15"/>
        <v>2.7099362874952275</v>
      </c>
      <c r="L136">
        <f t="shared" si="16"/>
        <v>5.4294112462960005</v>
      </c>
    </row>
    <row r="137" spans="2:12" x14ac:dyDescent="0.25">
      <c r="B137">
        <v>136</v>
      </c>
      <c r="C137">
        <f t="shared" si="13"/>
        <v>16</v>
      </c>
      <c r="D137" t="s">
        <v>53</v>
      </c>
      <c r="E137">
        <v>78.498285826567496</v>
      </c>
      <c r="F137">
        <v>0.345791558680971</v>
      </c>
      <c r="G137">
        <v>9.1992294718240102E-3</v>
      </c>
      <c r="H137">
        <v>1.5762788222547199E-2</v>
      </c>
      <c r="I137">
        <v>1.9037294779991401</v>
      </c>
      <c r="J137">
        <f t="shared" si="14"/>
        <v>39.294495304655797</v>
      </c>
      <c r="K137">
        <f t="shared" si="15"/>
        <v>1.0453669854345466</v>
      </c>
      <c r="L137">
        <f t="shared" si="16"/>
        <v>1.7912259343803636</v>
      </c>
    </row>
    <row r="138" spans="2:12" x14ac:dyDescent="0.25">
      <c r="B138">
        <v>137</v>
      </c>
      <c r="C138">
        <f t="shared" si="13"/>
        <v>17</v>
      </c>
      <c r="D138" t="s">
        <v>53</v>
      </c>
      <c r="E138">
        <v>58.203301656670902</v>
      </c>
      <c r="F138">
        <v>0.26242047604838398</v>
      </c>
      <c r="G138">
        <v>2.0494443726829101E-2</v>
      </c>
      <c r="H138">
        <v>1.7648713172292101E-2</v>
      </c>
      <c r="I138">
        <v>1.76078279900139</v>
      </c>
      <c r="J138">
        <f t="shared" si="14"/>
        <v>29.820508641861817</v>
      </c>
      <c r="K138">
        <f t="shared" si="15"/>
        <v>2.3289140598669436</v>
      </c>
      <c r="L138">
        <f t="shared" si="16"/>
        <v>2.0055355877604661</v>
      </c>
    </row>
    <row r="139" spans="2:12" x14ac:dyDescent="0.25">
      <c r="B139">
        <v>138</v>
      </c>
      <c r="C139">
        <f t="shared" si="13"/>
        <v>18</v>
      </c>
      <c r="D139" t="s">
        <v>53</v>
      </c>
      <c r="E139">
        <v>60.9515219051438</v>
      </c>
      <c r="F139">
        <v>0.263319774811411</v>
      </c>
      <c r="G139">
        <v>2.3520094472560701E-2</v>
      </c>
      <c r="H139">
        <v>1.85276634426698E-2</v>
      </c>
      <c r="I139">
        <v>1.69886811899959</v>
      </c>
      <c r="J139">
        <f t="shared" si="14"/>
        <v>29.922701683114887</v>
      </c>
      <c r="K139">
        <f t="shared" si="15"/>
        <v>2.6727380082455343</v>
      </c>
      <c r="L139">
        <f t="shared" si="16"/>
        <v>2.1054163003033866</v>
      </c>
    </row>
    <row r="140" spans="2:12" x14ac:dyDescent="0.25">
      <c r="B140">
        <v>139</v>
      </c>
      <c r="C140">
        <f t="shared" si="13"/>
        <v>19</v>
      </c>
      <c r="D140" t="s">
        <v>53</v>
      </c>
      <c r="E140">
        <v>70.816529905365599</v>
      </c>
      <c r="F140">
        <v>0.30404670450387</v>
      </c>
      <c r="G140">
        <v>1.82547370703528E-2</v>
      </c>
      <c r="H140">
        <v>4.5522262079637998E-2</v>
      </c>
      <c r="I140">
        <v>1.89584786999876</v>
      </c>
      <c r="J140">
        <f t="shared" si="14"/>
        <v>34.550761875439775</v>
      </c>
      <c r="K140">
        <f t="shared" si="15"/>
        <v>2.0744019398128182</v>
      </c>
      <c r="L140">
        <f t="shared" si="16"/>
        <v>5.1729843272315907</v>
      </c>
    </row>
    <row r="141" spans="2:12" x14ac:dyDescent="0.25">
      <c r="B141">
        <v>140</v>
      </c>
      <c r="C141">
        <f t="shared" si="13"/>
        <v>20</v>
      </c>
      <c r="D141" t="s">
        <v>53</v>
      </c>
      <c r="E141">
        <v>34.678249873489797</v>
      </c>
      <c r="F141">
        <v>0.30241995048154302</v>
      </c>
      <c r="G141">
        <v>1.20521728826994E-2</v>
      </c>
      <c r="H141">
        <v>1.8983575636201799E-2</v>
      </c>
      <c r="I141">
        <v>1.9747447870013199</v>
      </c>
      <c r="J141">
        <f t="shared" si="14"/>
        <v>34.365903463811705</v>
      </c>
      <c r="K141">
        <f t="shared" si="15"/>
        <v>1.3695651003067499</v>
      </c>
      <c r="L141">
        <f t="shared" si="16"/>
        <v>2.1572245041138407</v>
      </c>
    </row>
    <row r="142" spans="2:12" x14ac:dyDescent="0.25">
      <c r="B142">
        <v>141</v>
      </c>
      <c r="C142">
        <f t="shared" si="13"/>
        <v>1</v>
      </c>
      <c r="D142" t="s">
        <v>54</v>
      </c>
      <c r="E142">
        <v>87.334034935034396</v>
      </c>
      <c r="F142">
        <v>0.184284150233607</v>
      </c>
      <c r="G142">
        <v>8.5563133494037501E-3</v>
      </c>
      <c r="H142">
        <v>1.58060383647541E-2</v>
      </c>
      <c r="I142">
        <v>0.43137643899899503</v>
      </c>
      <c r="J142">
        <f t="shared" si="14"/>
        <v>20.941380708364434</v>
      </c>
      <c r="K142">
        <f t="shared" si="15"/>
        <v>0.97230833515951709</v>
      </c>
      <c r="L142">
        <f t="shared" si="16"/>
        <v>1.7961407232675115</v>
      </c>
    </row>
    <row r="143" spans="2:12" x14ac:dyDescent="0.25">
      <c r="B143">
        <v>142</v>
      </c>
      <c r="C143">
        <f t="shared" si="13"/>
        <v>2</v>
      </c>
      <c r="D143" t="s">
        <v>54</v>
      </c>
      <c r="E143">
        <v>39.678988675671903</v>
      </c>
      <c r="F143">
        <v>7.6758186914777302E-2</v>
      </c>
      <c r="G143">
        <v>4.3040126252614401E-3</v>
      </c>
      <c r="H143">
        <v>2.16110023342189E-2</v>
      </c>
      <c r="I143">
        <v>0.46587418099988998</v>
      </c>
      <c r="J143">
        <f t="shared" si="14"/>
        <v>8.7225212403156025</v>
      </c>
      <c r="K143">
        <f t="shared" si="15"/>
        <v>0.48909234377970912</v>
      </c>
      <c r="L143">
        <f t="shared" si="16"/>
        <v>2.4557957197976021</v>
      </c>
    </row>
    <row r="144" spans="2:12" x14ac:dyDescent="0.25">
      <c r="B144">
        <v>143</v>
      </c>
      <c r="C144">
        <f t="shared" si="13"/>
        <v>3</v>
      </c>
      <c r="D144" t="s">
        <v>54</v>
      </c>
      <c r="E144">
        <v>38.250504335017503</v>
      </c>
      <c r="F144">
        <v>7.6676317155322304E-2</v>
      </c>
      <c r="G144">
        <v>4.1864635310350897E-3</v>
      </c>
      <c r="H144">
        <v>2.1592705308031701E-2</v>
      </c>
      <c r="I144">
        <v>0.47578261600028698</v>
      </c>
      <c r="J144">
        <f t="shared" si="14"/>
        <v>8.7132178585593536</v>
      </c>
      <c r="K144">
        <f t="shared" si="15"/>
        <v>0.47573449216307839</v>
      </c>
      <c r="L144">
        <f t="shared" si="16"/>
        <v>2.4537165122763298</v>
      </c>
    </row>
    <row r="145" spans="2:12" x14ac:dyDescent="0.25">
      <c r="B145">
        <v>144</v>
      </c>
      <c r="C145">
        <f t="shared" si="13"/>
        <v>4</v>
      </c>
      <c r="D145" t="s">
        <v>54</v>
      </c>
      <c r="E145">
        <v>49.713435330312997</v>
      </c>
      <c r="F145">
        <v>7.1474912075532401E-2</v>
      </c>
      <c r="G145">
        <v>5.8836569514126398E-3</v>
      </c>
      <c r="H145">
        <v>2.0922744806627501E-2</v>
      </c>
      <c r="I145">
        <v>0.443122206001135</v>
      </c>
      <c r="J145">
        <f t="shared" si="14"/>
        <v>8.1221490994923187</v>
      </c>
      <c r="K145">
        <f t="shared" si="15"/>
        <v>0.66859738084234543</v>
      </c>
      <c r="L145">
        <f t="shared" si="16"/>
        <v>2.3775846371167617</v>
      </c>
    </row>
    <row r="146" spans="2:12" x14ac:dyDescent="0.25">
      <c r="B146">
        <v>145</v>
      </c>
      <c r="C146">
        <f t="shared" si="13"/>
        <v>5</v>
      </c>
      <c r="D146" t="s">
        <v>54</v>
      </c>
      <c r="E146">
        <v>60.217239111079998</v>
      </c>
      <c r="F146">
        <v>6.1823549610843499E-2</v>
      </c>
      <c r="G146">
        <v>4.9144300911312198E-3</v>
      </c>
      <c r="H146">
        <v>2.1178051133403899E-2</v>
      </c>
      <c r="I146">
        <v>0.48697814499973902</v>
      </c>
      <c r="J146">
        <f t="shared" si="14"/>
        <v>7.0254033648685796</v>
      </c>
      <c r="K146">
        <f t="shared" si="15"/>
        <v>0.55845796490127497</v>
      </c>
      <c r="L146">
        <f t="shared" si="16"/>
        <v>2.4065967197049885</v>
      </c>
    </row>
    <row r="147" spans="2:12" x14ac:dyDescent="0.25">
      <c r="B147">
        <v>146</v>
      </c>
      <c r="C147">
        <f t="shared" si="13"/>
        <v>6</v>
      </c>
      <c r="D147" t="s">
        <v>54</v>
      </c>
      <c r="E147">
        <v>87.015996797290299</v>
      </c>
      <c r="F147">
        <v>0.18042163185075999</v>
      </c>
      <c r="G147">
        <v>9.5635776463495192E-3</v>
      </c>
      <c r="H147">
        <v>1.5367594980073999E-2</v>
      </c>
      <c r="I147">
        <v>0.51384301399957599</v>
      </c>
      <c r="J147">
        <f t="shared" si="14"/>
        <v>20.502458164859089</v>
      </c>
      <c r="K147">
        <f t="shared" si="15"/>
        <v>1.0867701870851727</v>
      </c>
      <c r="L147">
        <f t="shared" si="16"/>
        <v>1.7463176113720456</v>
      </c>
    </row>
    <row r="148" spans="2:12" x14ac:dyDescent="0.25">
      <c r="B148">
        <v>147</v>
      </c>
      <c r="C148">
        <f t="shared" si="13"/>
        <v>7</v>
      </c>
      <c r="D148" t="s">
        <v>54</v>
      </c>
      <c r="E148">
        <v>11.097779077993099</v>
      </c>
      <c r="F148">
        <v>9.7483938180595794E-2</v>
      </c>
      <c r="G148">
        <v>2.4983381301872201E-3</v>
      </c>
      <c r="H148">
        <v>2.1047013228589401E-2</v>
      </c>
      <c r="I148">
        <v>0.46718129599867098</v>
      </c>
      <c r="J148">
        <f t="shared" si="14"/>
        <v>11.077720247794977</v>
      </c>
      <c r="K148">
        <f t="shared" si="15"/>
        <v>0.28390206024854775</v>
      </c>
      <c r="L148">
        <f t="shared" si="16"/>
        <v>2.391706048703341</v>
      </c>
    </row>
    <row r="149" spans="2:12" x14ac:dyDescent="0.25">
      <c r="B149">
        <v>148</v>
      </c>
      <c r="C149">
        <f t="shared" si="13"/>
        <v>8</v>
      </c>
      <c r="D149" t="s">
        <v>54</v>
      </c>
      <c r="E149">
        <v>50.493404518533197</v>
      </c>
      <c r="F149">
        <v>7.1685961227565695E-2</v>
      </c>
      <c r="G149">
        <v>2.62303346303033E-2</v>
      </c>
      <c r="H149">
        <v>2.10162186631698E-2</v>
      </c>
      <c r="I149">
        <v>0.44613197400030902</v>
      </c>
      <c r="J149">
        <f t="shared" si="14"/>
        <v>8.1461319576779196</v>
      </c>
      <c r="K149">
        <f t="shared" si="15"/>
        <v>2.9807198443526479</v>
      </c>
      <c r="L149">
        <f t="shared" si="16"/>
        <v>2.3882066662692956</v>
      </c>
    </row>
    <row r="150" spans="2:12" x14ac:dyDescent="0.25">
      <c r="B150">
        <v>149</v>
      </c>
      <c r="C150">
        <f t="shared" si="13"/>
        <v>9</v>
      </c>
      <c r="D150" t="s">
        <v>54</v>
      </c>
      <c r="E150">
        <v>60.238182439879303</v>
      </c>
      <c r="F150">
        <v>6.4575900975804998E-2</v>
      </c>
      <c r="G150">
        <v>2.2675455291797399E-2</v>
      </c>
      <c r="H150">
        <v>2.2181924115505802E-2</v>
      </c>
      <c r="I150">
        <v>0.49107585599995202</v>
      </c>
      <c r="J150">
        <f t="shared" si="14"/>
        <v>7.3381705654323861</v>
      </c>
      <c r="K150">
        <f t="shared" si="15"/>
        <v>2.5767562831587956</v>
      </c>
      <c r="L150">
        <f t="shared" si="16"/>
        <v>2.520673194943841</v>
      </c>
    </row>
    <row r="151" spans="2:12" x14ac:dyDescent="0.25">
      <c r="B151">
        <v>150</v>
      </c>
      <c r="C151">
        <f t="shared" si="13"/>
        <v>10</v>
      </c>
      <c r="D151" t="s">
        <v>54</v>
      </c>
      <c r="E151">
        <v>70.560966275197202</v>
      </c>
      <c r="F151">
        <v>5.8264315550657003E-2</v>
      </c>
      <c r="G151">
        <v>6.7018895324432197E-3</v>
      </c>
      <c r="H151">
        <v>2.3112474994930899E-2</v>
      </c>
      <c r="I151">
        <v>0.48825120699984798</v>
      </c>
      <c r="J151">
        <f t="shared" si="14"/>
        <v>6.6209449489382957</v>
      </c>
      <c r="K151">
        <f t="shared" si="15"/>
        <v>0.76157835595945678</v>
      </c>
      <c r="L151">
        <f t="shared" si="16"/>
        <v>2.6264176130603296</v>
      </c>
    </row>
    <row r="152" spans="2:12" x14ac:dyDescent="0.25">
      <c r="B152">
        <v>151</v>
      </c>
      <c r="C152">
        <f t="shared" si="13"/>
        <v>11</v>
      </c>
      <c r="D152" t="s">
        <v>54</v>
      </c>
      <c r="E152">
        <v>63.674826520482398</v>
      </c>
      <c r="F152">
        <v>6.0535873536237302E-2</v>
      </c>
      <c r="G152">
        <v>4.9981184873824202E-3</v>
      </c>
      <c r="H152">
        <v>2.1396973440999199E-2</v>
      </c>
      <c r="I152">
        <v>0.47122583000054802</v>
      </c>
      <c r="J152">
        <f t="shared" si="14"/>
        <v>6.8790765382087846</v>
      </c>
      <c r="K152">
        <f t="shared" si="15"/>
        <v>0.56796800992982055</v>
      </c>
      <c r="L152">
        <f t="shared" si="16"/>
        <v>2.4314742546589998</v>
      </c>
    </row>
    <row r="153" spans="2:12" x14ac:dyDescent="0.25">
      <c r="B153">
        <v>152</v>
      </c>
      <c r="C153">
        <f t="shared" si="13"/>
        <v>12</v>
      </c>
      <c r="D153" t="s">
        <v>54</v>
      </c>
      <c r="E153">
        <v>82.812666797287406</v>
      </c>
      <c r="F153">
        <v>0.18402661414385499</v>
      </c>
      <c r="G153">
        <v>7.8535349681011397E-3</v>
      </c>
      <c r="H153">
        <v>1.44588851628482E-2</v>
      </c>
      <c r="I153">
        <v>0.467721286999221</v>
      </c>
      <c r="J153">
        <f t="shared" si="14"/>
        <v>20.912115243619887</v>
      </c>
      <c r="K153">
        <f t="shared" si="15"/>
        <v>0.89244715546603859</v>
      </c>
      <c r="L153">
        <f t="shared" si="16"/>
        <v>1.643055132141841</v>
      </c>
    </row>
    <row r="154" spans="2:12" x14ac:dyDescent="0.25">
      <c r="B154">
        <v>153</v>
      </c>
      <c r="C154">
        <f t="shared" si="13"/>
        <v>13</v>
      </c>
      <c r="D154" t="s">
        <v>54</v>
      </c>
      <c r="E154">
        <v>71.956165387936807</v>
      </c>
      <c r="F154">
        <v>0.154652941559457</v>
      </c>
      <c r="G154">
        <v>2.9325540439897502E-3</v>
      </c>
      <c r="H154">
        <v>1.2853160536793E-2</v>
      </c>
      <c r="I154">
        <v>0.44897600700096502</v>
      </c>
      <c r="J154">
        <f t="shared" si="14"/>
        <v>17.57419790448375</v>
      </c>
      <c r="K154">
        <f t="shared" si="15"/>
        <v>0.333244777726108</v>
      </c>
      <c r="L154">
        <f t="shared" si="16"/>
        <v>1.4605864246355682</v>
      </c>
    </row>
    <row r="155" spans="2:12" x14ac:dyDescent="0.25">
      <c r="B155">
        <v>154</v>
      </c>
      <c r="C155">
        <f t="shared" si="13"/>
        <v>14</v>
      </c>
      <c r="D155" t="s">
        <v>54</v>
      </c>
      <c r="E155">
        <v>86.546971686594702</v>
      </c>
      <c r="F155">
        <v>0.18487797802751499</v>
      </c>
      <c r="G155">
        <v>1.02070583377899E-2</v>
      </c>
      <c r="H155">
        <v>1.58365925427363E-2</v>
      </c>
      <c r="I155">
        <v>0.48145359299996898</v>
      </c>
      <c r="J155">
        <f t="shared" si="14"/>
        <v>21.008861139490339</v>
      </c>
      <c r="K155">
        <f t="shared" si="15"/>
        <v>1.1598929929306705</v>
      </c>
      <c r="L155">
        <f t="shared" si="16"/>
        <v>1.799612788947307</v>
      </c>
    </row>
    <row r="156" spans="2:12" x14ac:dyDescent="0.25">
      <c r="B156">
        <v>155</v>
      </c>
      <c r="C156">
        <f t="shared" si="13"/>
        <v>15</v>
      </c>
      <c r="D156" t="s">
        <v>54</v>
      </c>
      <c r="E156">
        <v>39.815582110521802</v>
      </c>
      <c r="F156">
        <v>7.7294377030447295E-2</v>
      </c>
      <c r="G156">
        <v>3.7142386988555502E-3</v>
      </c>
      <c r="H156">
        <v>2.2306367562315601E-2</v>
      </c>
      <c r="I156">
        <v>0.462723339000149</v>
      </c>
      <c r="J156">
        <f t="shared" si="14"/>
        <v>8.7834519352781015</v>
      </c>
      <c r="K156">
        <f t="shared" si="15"/>
        <v>0.42207257941540344</v>
      </c>
      <c r="L156">
        <f t="shared" si="16"/>
        <v>2.5348144957176819</v>
      </c>
    </row>
    <row r="157" spans="2:12" x14ac:dyDescent="0.25">
      <c r="B157">
        <v>156</v>
      </c>
      <c r="C157">
        <f t="shared" si="13"/>
        <v>16</v>
      </c>
      <c r="D157" t="s">
        <v>54</v>
      </c>
      <c r="E157">
        <v>46.253698250620999</v>
      </c>
      <c r="F157">
        <v>7.0686087635579598E-2</v>
      </c>
      <c r="G157">
        <v>1.99103532516587E-2</v>
      </c>
      <c r="H157">
        <v>2.3325622964198E-2</v>
      </c>
      <c r="I157">
        <v>0.463843686999098</v>
      </c>
      <c r="J157">
        <f t="shared" si="14"/>
        <v>8.0325099585885908</v>
      </c>
      <c r="K157">
        <f t="shared" si="15"/>
        <v>2.2625401422339433</v>
      </c>
      <c r="L157">
        <f t="shared" si="16"/>
        <v>2.6506389732043183</v>
      </c>
    </row>
    <row r="158" spans="2:12" x14ac:dyDescent="0.25">
      <c r="B158">
        <v>157</v>
      </c>
      <c r="C158">
        <f t="shared" si="13"/>
        <v>17</v>
      </c>
      <c r="D158" t="s">
        <v>54</v>
      </c>
      <c r="E158">
        <v>43.244335534847501</v>
      </c>
      <c r="F158">
        <v>7.3118980824715796E-2</v>
      </c>
      <c r="G158">
        <v>5.3195413951112698E-3</v>
      </c>
      <c r="H158">
        <v>2.2714632606041101E-2</v>
      </c>
      <c r="I158">
        <v>0.46052441500069102</v>
      </c>
      <c r="J158">
        <f t="shared" si="14"/>
        <v>8.308975093717704</v>
      </c>
      <c r="K158">
        <f t="shared" si="15"/>
        <v>0.6044933403535534</v>
      </c>
      <c r="L158">
        <f t="shared" si="16"/>
        <v>2.5812082506864891</v>
      </c>
    </row>
    <row r="159" spans="2:12" x14ac:dyDescent="0.25">
      <c r="B159">
        <v>158</v>
      </c>
      <c r="C159">
        <f t="shared" si="13"/>
        <v>18</v>
      </c>
      <c r="D159" t="s">
        <v>54</v>
      </c>
      <c r="E159">
        <v>39.911141090406304</v>
      </c>
      <c r="F159">
        <v>7.7136397034624604E-2</v>
      </c>
      <c r="G159">
        <v>4.55346024471384E-3</v>
      </c>
      <c r="H159">
        <v>2.17705816566982E-2</v>
      </c>
      <c r="I159">
        <v>0.54262369299976798</v>
      </c>
      <c r="J159">
        <f t="shared" si="14"/>
        <v>8.7654996630255226</v>
      </c>
      <c r="K159">
        <f t="shared" si="15"/>
        <v>0.51743866417202733</v>
      </c>
      <c r="L159">
        <f t="shared" si="16"/>
        <v>2.4739297337157047</v>
      </c>
    </row>
    <row r="160" spans="2:12" x14ac:dyDescent="0.25">
      <c r="B160">
        <v>159</v>
      </c>
      <c r="C160">
        <f t="shared" si="13"/>
        <v>19</v>
      </c>
      <c r="D160" t="s">
        <v>54</v>
      </c>
      <c r="E160">
        <v>88.371420457866805</v>
      </c>
      <c r="F160">
        <v>0.177811017980505</v>
      </c>
      <c r="G160">
        <v>7.2985767932340498E-3</v>
      </c>
      <c r="H160">
        <v>1.6381773751637699E-2</v>
      </c>
      <c r="I160">
        <v>0.49614783600009099</v>
      </c>
      <c r="J160">
        <f t="shared" si="14"/>
        <v>20.205797497784658</v>
      </c>
      <c r="K160">
        <f t="shared" si="15"/>
        <v>0.82938372650386938</v>
      </c>
      <c r="L160">
        <f t="shared" si="16"/>
        <v>1.8615651990497386</v>
      </c>
    </row>
    <row r="161" spans="2:12" x14ac:dyDescent="0.25">
      <c r="B161">
        <v>160</v>
      </c>
      <c r="C161">
        <f t="shared" si="13"/>
        <v>20</v>
      </c>
      <c r="D161" t="s">
        <v>54</v>
      </c>
      <c r="E161">
        <v>43.426894267662</v>
      </c>
      <c r="F161">
        <v>7.5328814766817104E-2</v>
      </c>
      <c r="G161">
        <v>2.1397896719920002E-2</v>
      </c>
      <c r="H161">
        <v>2.1701309744029802E-2</v>
      </c>
      <c r="I161">
        <v>0.46592762000000199</v>
      </c>
      <c r="J161">
        <f t="shared" si="14"/>
        <v>8.5600925871383069</v>
      </c>
      <c r="K161">
        <f t="shared" si="15"/>
        <v>2.4315791727181821</v>
      </c>
      <c r="L161">
        <f t="shared" si="16"/>
        <v>2.4660579254579322</v>
      </c>
    </row>
    <row r="162" spans="2:12" x14ac:dyDescent="0.25">
      <c r="B162">
        <v>161</v>
      </c>
      <c r="C162">
        <f t="shared" si="13"/>
        <v>1</v>
      </c>
      <c r="D162" t="s">
        <v>55</v>
      </c>
      <c r="E162">
        <v>27.941432324822799</v>
      </c>
      <c r="F162">
        <v>0.27506575009724499</v>
      </c>
      <c r="G162">
        <v>5.5579584549080401E-3</v>
      </c>
      <c r="H162">
        <v>1.05060016448041E-2</v>
      </c>
      <c r="I162">
        <v>3.2513588900001098</v>
      </c>
      <c r="J162">
        <f t="shared" si="14"/>
        <v>31.257471601959658</v>
      </c>
      <c r="K162">
        <f t="shared" si="15"/>
        <v>0.63158618805773181</v>
      </c>
      <c r="L162">
        <f t="shared" si="16"/>
        <v>1.1938638232731933</v>
      </c>
    </row>
    <row r="163" spans="2:12" x14ac:dyDescent="0.25">
      <c r="B163">
        <v>162</v>
      </c>
      <c r="C163">
        <f t="shared" si="13"/>
        <v>2</v>
      </c>
      <c r="D163" t="s">
        <v>55</v>
      </c>
      <c r="E163">
        <v>34.919083637019298</v>
      </c>
      <c r="F163">
        <v>0.30492147065707398</v>
      </c>
      <c r="G163">
        <v>3.4992132126202601E-3</v>
      </c>
      <c r="H163">
        <v>8.8957146630486792E-3</v>
      </c>
      <c r="I163">
        <v>3.2074039550007001</v>
      </c>
      <c r="J163">
        <f t="shared" si="14"/>
        <v>34.650167120122042</v>
      </c>
      <c r="K163">
        <f t="shared" si="15"/>
        <v>0.3976378650704841</v>
      </c>
      <c r="L163">
        <f t="shared" si="16"/>
        <v>1.0108766662555317</v>
      </c>
    </row>
    <row r="164" spans="2:12" x14ac:dyDescent="0.25">
      <c r="B164">
        <v>163</v>
      </c>
      <c r="C164">
        <f t="shared" si="13"/>
        <v>3</v>
      </c>
      <c r="D164" t="s">
        <v>55</v>
      </c>
      <c r="E164">
        <v>35.284072141231903</v>
      </c>
      <c r="F164">
        <v>0.27907977876927598</v>
      </c>
      <c r="G164">
        <v>5.4257875118436001E-3</v>
      </c>
      <c r="H164">
        <v>1.02439014264074E-2</v>
      </c>
      <c r="I164">
        <v>3.3410745900000598</v>
      </c>
      <c r="J164">
        <f t="shared" si="14"/>
        <v>31.713611223781363</v>
      </c>
      <c r="K164">
        <f t="shared" si="15"/>
        <v>0.61656676270950006</v>
      </c>
      <c r="L164">
        <f t="shared" si="16"/>
        <v>1.1640797075462956</v>
      </c>
    </row>
    <row r="165" spans="2:12" x14ac:dyDescent="0.25">
      <c r="B165">
        <v>164</v>
      </c>
      <c r="C165">
        <f t="shared" si="13"/>
        <v>4</v>
      </c>
      <c r="D165" t="s">
        <v>55</v>
      </c>
      <c r="E165">
        <v>16.470793382384599</v>
      </c>
      <c r="F165">
        <v>0.30421763868992102</v>
      </c>
      <c r="G165">
        <v>4.0613083630820597E-3</v>
      </c>
      <c r="H165">
        <v>9.4049771450615202E-3</v>
      </c>
      <c r="I165">
        <v>3.3161575800004299</v>
      </c>
      <c r="J165">
        <f t="shared" si="14"/>
        <v>34.570186214763751</v>
      </c>
      <c r="K165">
        <f t="shared" si="15"/>
        <v>0.4615123139865977</v>
      </c>
      <c r="L165">
        <f t="shared" si="16"/>
        <v>1.0687474028479</v>
      </c>
    </row>
    <row r="166" spans="2:12" x14ac:dyDescent="0.25">
      <c r="B166">
        <v>165</v>
      </c>
      <c r="C166">
        <f t="shared" si="13"/>
        <v>5</v>
      </c>
      <c r="D166" t="s">
        <v>55</v>
      </c>
      <c r="E166">
        <v>28.3790953004256</v>
      </c>
      <c r="F166">
        <v>0.27035078984487498</v>
      </c>
      <c r="G166">
        <v>6.9554489429646E-3</v>
      </c>
      <c r="H166">
        <v>1.8648670980344499E-2</v>
      </c>
      <c r="I166">
        <v>3.2204865889998402</v>
      </c>
      <c r="J166">
        <f t="shared" si="14"/>
        <v>30.721680664190341</v>
      </c>
      <c r="K166">
        <f t="shared" si="15"/>
        <v>0.7903919253368864</v>
      </c>
      <c r="L166">
        <f t="shared" si="16"/>
        <v>2.1191671568573294</v>
      </c>
    </row>
    <row r="167" spans="2:12" x14ac:dyDescent="0.25">
      <c r="B167">
        <v>166</v>
      </c>
      <c r="C167">
        <f t="shared" si="13"/>
        <v>6</v>
      </c>
      <c r="D167" t="s">
        <v>55</v>
      </c>
      <c r="E167">
        <v>38.002289993745599</v>
      </c>
      <c r="F167">
        <v>0.27015805657580799</v>
      </c>
      <c r="G167">
        <v>6.5828787647447496E-3</v>
      </c>
      <c r="H167">
        <v>1.22102645319096E-2</v>
      </c>
      <c r="I167">
        <v>3.5140227440006102</v>
      </c>
      <c r="J167">
        <f t="shared" si="14"/>
        <v>30.699779156341819</v>
      </c>
      <c r="K167">
        <f t="shared" si="15"/>
        <v>0.74805440508463061</v>
      </c>
      <c r="L167">
        <f t="shared" si="16"/>
        <v>1.3875300604442729</v>
      </c>
    </row>
    <row r="168" spans="2:12" x14ac:dyDescent="0.25">
      <c r="B168">
        <v>167</v>
      </c>
      <c r="C168">
        <f t="shared" si="13"/>
        <v>7</v>
      </c>
      <c r="D168" t="s">
        <v>55</v>
      </c>
      <c r="E168">
        <v>22.4673279193714</v>
      </c>
      <c r="F168">
        <v>0.29021457377971799</v>
      </c>
      <c r="G168">
        <v>6.6067726299764498E-3</v>
      </c>
      <c r="H168">
        <v>9.6582714869677695E-3</v>
      </c>
      <c r="I168">
        <v>3.19356964699909</v>
      </c>
      <c r="J168">
        <f t="shared" si="14"/>
        <v>32.978928838604318</v>
      </c>
      <c r="K168">
        <f t="shared" si="15"/>
        <v>0.75076961704277845</v>
      </c>
      <c r="L168">
        <f t="shared" si="16"/>
        <v>1.097530850791792</v>
      </c>
    </row>
    <row r="169" spans="2:12" x14ac:dyDescent="0.25">
      <c r="B169">
        <v>168</v>
      </c>
      <c r="C169">
        <f t="shared" si="13"/>
        <v>8</v>
      </c>
      <c r="D169" t="s">
        <v>55</v>
      </c>
      <c r="E169">
        <v>33.296952006356904</v>
      </c>
      <c r="F169">
        <v>0.348750242747284</v>
      </c>
      <c r="G169">
        <v>6.7261778105412E-3</v>
      </c>
      <c r="H169">
        <v>8.1465810975154505E-3</v>
      </c>
      <c r="I169">
        <v>3.2957602379992701</v>
      </c>
      <c r="J169">
        <f t="shared" si="14"/>
        <v>39.630709403100454</v>
      </c>
      <c r="K169">
        <f t="shared" si="15"/>
        <v>0.76433838756150008</v>
      </c>
      <c r="L169">
        <f t="shared" si="16"/>
        <v>0.92574785199039211</v>
      </c>
    </row>
    <row r="170" spans="2:12" x14ac:dyDescent="0.25">
      <c r="B170">
        <v>169</v>
      </c>
      <c r="C170">
        <f t="shared" si="13"/>
        <v>9</v>
      </c>
      <c r="D170" t="s">
        <v>55</v>
      </c>
      <c r="E170">
        <v>19.6195449072613</v>
      </c>
      <c r="F170">
        <v>0.303669905123924</v>
      </c>
      <c r="G170">
        <v>4.5804278541795498E-3</v>
      </c>
      <c r="H170">
        <v>9.4404666279002802E-3</v>
      </c>
      <c r="I170">
        <v>3.14957293000043</v>
      </c>
      <c r="J170">
        <f t="shared" si="14"/>
        <v>34.50794376408227</v>
      </c>
      <c r="K170">
        <f t="shared" si="15"/>
        <v>0.52050316524767615</v>
      </c>
      <c r="L170">
        <f t="shared" si="16"/>
        <v>1.0727802986250319</v>
      </c>
    </row>
    <row r="171" spans="2:12" x14ac:dyDescent="0.25">
      <c r="B171">
        <v>170</v>
      </c>
      <c r="C171">
        <f t="shared" si="13"/>
        <v>10</v>
      </c>
      <c r="D171" t="s">
        <v>55</v>
      </c>
      <c r="E171">
        <v>22.305562485136399</v>
      </c>
      <c r="F171">
        <v>0.30157408328636398</v>
      </c>
      <c r="G171">
        <v>3.4676032912829601E-3</v>
      </c>
      <c r="H171">
        <v>9.0729861650301301E-3</v>
      </c>
      <c r="I171">
        <v>3.5034211830006798</v>
      </c>
      <c r="J171">
        <f t="shared" si="14"/>
        <v>34.269782191632274</v>
      </c>
      <c r="K171">
        <f t="shared" si="15"/>
        <v>0.39404582855488185</v>
      </c>
      <c r="L171">
        <f t="shared" si="16"/>
        <v>1.0310211551170603</v>
      </c>
    </row>
    <row r="172" spans="2:12" x14ac:dyDescent="0.25">
      <c r="B172">
        <v>171</v>
      </c>
      <c r="C172">
        <f t="shared" si="13"/>
        <v>11</v>
      </c>
      <c r="D172" t="s">
        <v>55</v>
      </c>
      <c r="E172">
        <v>5.2178942682251801</v>
      </c>
      <c r="F172">
        <v>0.159336775232963</v>
      </c>
      <c r="G172">
        <v>3.4679694612117402E-2</v>
      </c>
      <c r="H172">
        <v>2.4902884748698902E-2</v>
      </c>
      <c r="I172">
        <v>3.4787870759991999</v>
      </c>
      <c r="J172">
        <f t="shared" si="14"/>
        <v>18.106451731018524</v>
      </c>
      <c r="K172">
        <f t="shared" si="15"/>
        <v>3.9408743877406138</v>
      </c>
      <c r="L172">
        <f t="shared" si="16"/>
        <v>2.8298732668976028</v>
      </c>
    </row>
    <row r="173" spans="2:12" x14ac:dyDescent="0.25">
      <c r="B173">
        <v>172</v>
      </c>
      <c r="C173">
        <f t="shared" si="13"/>
        <v>12</v>
      </c>
      <c r="D173" t="s">
        <v>55</v>
      </c>
      <c r="E173">
        <v>23.300325790173201</v>
      </c>
      <c r="F173">
        <v>0.24980753505856901</v>
      </c>
      <c r="G173">
        <v>9.4824750159315692E-3</v>
      </c>
      <c r="H173">
        <v>1.7983043613461799E-2</v>
      </c>
      <c r="I173">
        <v>3.24092025400022</v>
      </c>
      <c r="J173">
        <f t="shared" si="14"/>
        <v>28.387219893019207</v>
      </c>
      <c r="K173">
        <f t="shared" si="15"/>
        <v>1.077553979083133</v>
      </c>
      <c r="L173">
        <f t="shared" si="16"/>
        <v>2.0435276833479317</v>
      </c>
    </row>
    <row r="174" spans="2:12" x14ac:dyDescent="0.25">
      <c r="B174">
        <v>173</v>
      </c>
      <c r="C174">
        <f t="shared" si="13"/>
        <v>13</v>
      </c>
      <c r="D174" t="s">
        <v>55</v>
      </c>
      <c r="E174">
        <v>31.7516469033433</v>
      </c>
      <c r="F174">
        <v>0.27444553752678202</v>
      </c>
      <c r="G174">
        <v>7.3812146839962699E-3</v>
      </c>
      <c r="H174">
        <v>1.8468130913854599E-2</v>
      </c>
      <c r="I174">
        <v>3.1967846000006799</v>
      </c>
      <c r="J174">
        <f t="shared" si="14"/>
        <v>31.186992900770687</v>
      </c>
      <c r="K174">
        <f t="shared" si="15"/>
        <v>0.83877439590866709</v>
      </c>
      <c r="L174">
        <f t="shared" si="16"/>
        <v>2.0986512402107498</v>
      </c>
    </row>
    <row r="175" spans="2:12" x14ac:dyDescent="0.25">
      <c r="B175">
        <v>174</v>
      </c>
      <c r="C175">
        <f t="shared" si="13"/>
        <v>14</v>
      </c>
      <c r="D175" t="s">
        <v>55</v>
      </c>
      <c r="E175">
        <v>7.7635347941872297</v>
      </c>
      <c r="F175">
        <v>0.330047126958814</v>
      </c>
      <c r="G175">
        <v>2.4840326499382299E-2</v>
      </c>
      <c r="H175">
        <v>2.2628898259380002E-2</v>
      </c>
      <c r="I175">
        <v>3.3741590069985201</v>
      </c>
      <c r="J175">
        <f t="shared" si="14"/>
        <v>37.505355336228867</v>
      </c>
      <c r="K175">
        <f t="shared" si="15"/>
        <v>2.8227643749298066</v>
      </c>
      <c r="L175">
        <f t="shared" si="16"/>
        <v>2.571465711293182</v>
      </c>
    </row>
    <row r="176" spans="2:12" x14ac:dyDescent="0.25">
      <c r="B176">
        <v>175</v>
      </c>
      <c r="C176">
        <f t="shared" si="13"/>
        <v>15</v>
      </c>
      <c r="D176" t="s">
        <v>55</v>
      </c>
      <c r="E176">
        <v>33.766248273127303</v>
      </c>
      <c r="F176">
        <v>0.296933380013441</v>
      </c>
      <c r="G176">
        <v>6.3880814592776501E-3</v>
      </c>
      <c r="H176">
        <v>1.2222806298248399E-2</v>
      </c>
      <c r="I176">
        <v>3.3290959639998601</v>
      </c>
      <c r="J176">
        <f t="shared" si="14"/>
        <v>33.742429546981931</v>
      </c>
      <c r="K176">
        <f t="shared" si="15"/>
        <v>0.72591834764518759</v>
      </c>
      <c r="L176">
        <f t="shared" si="16"/>
        <v>1.3889552611645908</v>
      </c>
    </row>
    <row r="177" spans="2:12" x14ac:dyDescent="0.25">
      <c r="B177">
        <v>176</v>
      </c>
      <c r="C177">
        <f t="shared" si="13"/>
        <v>16</v>
      </c>
      <c r="D177" t="s">
        <v>55</v>
      </c>
      <c r="E177">
        <v>15.1373589565417</v>
      </c>
      <c r="F177">
        <v>0.25911009069135599</v>
      </c>
      <c r="G177">
        <v>9.8983389166761894E-3</v>
      </c>
      <c r="H177">
        <v>1.28616283856761E-2</v>
      </c>
      <c r="I177">
        <v>3.1595355710014701</v>
      </c>
      <c r="J177">
        <f t="shared" si="14"/>
        <v>29.44432848765409</v>
      </c>
      <c r="K177">
        <f t="shared" si="15"/>
        <v>1.1248112405313853</v>
      </c>
      <c r="L177">
        <f t="shared" si="16"/>
        <v>1.461548680190466</v>
      </c>
    </row>
    <row r="178" spans="2:12" x14ac:dyDescent="0.25">
      <c r="B178">
        <v>177</v>
      </c>
      <c r="C178">
        <f t="shared" si="13"/>
        <v>17</v>
      </c>
      <c r="D178" t="s">
        <v>55</v>
      </c>
      <c r="E178">
        <v>27.1272076852309</v>
      </c>
      <c r="F178">
        <v>0.30284712519874102</v>
      </c>
      <c r="G178">
        <v>4.1913914029692604E-3</v>
      </c>
      <c r="H178">
        <v>8.8275874084196605E-3</v>
      </c>
      <c r="I178">
        <v>3.1722056839989801</v>
      </c>
      <c r="J178">
        <f t="shared" si="14"/>
        <v>34.414446045311479</v>
      </c>
      <c r="K178">
        <f t="shared" si="15"/>
        <v>0.47629447761014326</v>
      </c>
      <c r="L178">
        <f t="shared" si="16"/>
        <v>1.0031349327749615</v>
      </c>
    </row>
    <row r="179" spans="2:12" x14ac:dyDescent="0.25">
      <c r="B179">
        <v>178</v>
      </c>
      <c r="C179">
        <f t="shared" si="13"/>
        <v>18</v>
      </c>
      <c r="D179" t="s">
        <v>55</v>
      </c>
      <c r="E179">
        <v>22.873613610026101</v>
      </c>
      <c r="F179">
        <v>0.281052250483945</v>
      </c>
      <c r="G179">
        <v>5.5440351652397898E-3</v>
      </c>
      <c r="H179">
        <v>1.1818194937275201E-2</v>
      </c>
      <c r="I179">
        <v>3.4841302469994799</v>
      </c>
      <c r="J179">
        <f t="shared" si="14"/>
        <v>31.937755736811933</v>
      </c>
      <c r="K179">
        <f t="shared" si="15"/>
        <v>0.63000399604997614</v>
      </c>
      <c r="L179">
        <f t="shared" si="16"/>
        <v>1.3429766974176365</v>
      </c>
    </row>
    <row r="180" spans="2:12" x14ac:dyDescent="0.25">
      <c r="B180">
        <v>179</v>
      </c>
      <c r="C180">
        <f t="shared" si="13"/>
        <v>19</v>
      </c>
      <c r="D180" t="s">
        <v>55</v>
      </c>
      <c r="E180">
        <v>29.457182530270501</v>
      </c>
      <c r="F180">
        <v>0.276591288378014</v>
      </c>
      <c r="G180">
        <v>6.7271711667381499E-3</v>
      </c>
      <c r="H180">
        <v>1.04594614496606E-2</v>
      </c>
      <c r="I180">
        <v>3.3310052479992001</v>
      </c>
      <c r="J180">
        <f t="shared" si="14"/>
        <v>31.43082822477432</v>
      </c>
      <c r="K180">
        <f t="shared" si="15"/>
        <v>0.76445126894751703</v>
      </c>
      <c r="L180">
        <f t="shared" si="16"/>
        <v>1.1885751647341591</v>
      </c>
    </row>
    <row r="181" spans="2:12" x14ac:dyDescent="0.25">
      <c r="B181">
        <v>180</v>
      </c>
      <c r="C181">
        <f t="shared" si="13"/>
        <v>20</v>
      </c>
      <c r="D181" t="s">
        <v>55</v>
      </c>
      <c r="E181">
        <v>26.947485095323799</v>
      </c>
      <c r="F181">
        <v>0.20064533721241901</v>
      </c>
      <c r="G181">
        <v>2.2852634144915299E-2</v>
      </c>
      <c r="H181">
        <v>1.88900181018609E-2</v>
      </c>
      <c r="I181">
        <v>3.19945820699831</v>
      </c>
      <c r="J181">
        <f t="shared" si="14"/>
        <v>22.800606501411252</v>
      </c>
      <c r="K181">
        <f t="shared" si="15"/>
        <v>2.5968902437403751</v>
      </c>
      <c r="L181">
        <f t="shared" si="16"/>
        <v>2.1465929661205569</v>
      </c>
    </row>
    <row r="182" spans="2:12" x14ac:dyDescent="0.25">
      <c r="E182" s="1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F243-BAE7-4F99-91EF-54FBB4A514DF}">
  <dimension ref="A3:V10"/>
  <sheetViews>
    <sheetView workbookViewId="0">
      <selection activeCell="K10" sqref="K8:Q10"/>
    </sheetView>
  </sheetViews>
  <sheetFormatPr baseColWidth="10" defaultRowHeight="15" x14ac:dyDescent="0.25"/>
  <cols>
    <col min="1" max="20" width="24" bestFit="1" customWidth="1"/>
    <col min="21" max="21" width="29" bestFit="1" customWidth="1"/>
    <col min="22" max="22" width="28" bestFit="1" customWidth="1"/>
    <col min="23" max="30" width="24" bestFit="1" customWidth="1"/>
    <col min="31" max="31" width="29" bestFit="1" customWidth="1"/>
    <col min="32" max="32" width="28" bestFit="1" customWidth="1"/>
  </cols>
  <sheetData>
    <row r="3" spans="1:22" x14ac:dyDescent="0.25">
      <c r="A3" s="3" t="s">
        <v>12</v>
      </c>
    </row>
    <row r="4" spans="1:22" x14ac:dyDescent="0.25">
      <c r="A4" t="s">
        <v>47</v>
      </c>
      <c r="C4" t="s">
        <v>48</v>
      </c>
      <c r="E4" t="s">
        <v>49</v>
      </c>
      <c r="G4" t="s">
        <v>50</v>
      </c>
      <c r="I4" t="s">
        <v>51</v>
      </c>
      <c r="K4" t="s">
        <v>52</v>
      </c>
      <c r="M4" t="s">
        <v>53</v>
      </c>
      <c r="O4" t="s">
        <v>54</v>
      </c>
      <c r="Q4" t="s">
        <v>55</v>
      </c>
      <c r="S4" t="s">
        <v>56</v>
      </c>
      <c r="U4" t="s">
        <v>23</v>
      </c>
      <c r="V4" t="s">
        <v>24</v>
      </c>
    </row>
    <row r="5" spans="1:22" x14ac:dyDescent="0.25">
      <c r="A5" t="s">
        <v>22</v>
      </c>
      <c r="B5" t="s">
        <v>25</v>
      </c>
      <c r="C5" t="s">
        <v>22</v>
      </c>
      <c r="D5" t="s">
        <v>25</v>
      </c>
      <c r="E5" t="s">
        <v>22</v>
      </c>
      <c r="F5" t="s">
        <v>25</v>
      </c>
      <c r="G5" t="s">
        <v>22</v>
      </c>
      <c r="H5" t="s">
        <v>25</v>
      </c>
      <c r="I5" t="s">
        <v>22</v>
      </c>
      <c r="J5" t="s">
        <v>25</v>
      </c>
      <c r="K5" t="s">
        <v>22</v>
      </c>
      <c r="L5" t="s">
        <v>25</v>
      </c>
      <c r="M5" t="s">
        <v>22</v>
      </c>
      <c r="N5" t="s">
        <v>25</v>
      </c>
      <c r="O5" t="s">
        <v>22</v>
      </c>
      <c r="P5" t="s">
        <v>25</v>
      </c>
      <c r="Q5" t="s">
        <v>22</v>
      </c>
      <c r="R5" t="s">
        <v>25</v>
      </c>
      <c r="S5" t="s">
        <v>22</v>
      </c>
      <c r="T5" t="s">
        <v>25</v>
      </c>
    </row>
    <row r="6" spans="1:22" x14ac:dyDescent="0.25">
      <c r="A6" s="2">
        <v>30.767176411804627</v>
      </c>
      <c r="B6" s="2">
        <v>4.933815555107774</v>
      </c>
      <c r="C6" s="2">
        <v>32.66758080068076</v>
      </c>
      <c r="D6" s="2">
        <v>6.3429267247670165</v>
      </c>
      <c r="E6" s="2">
        <v>28.548349459184614</v>
      </c>
      <c r="F6" s="2">
        <v>4.3737432731550054</v>
      </c>
      <c r="G6" s="2">
        <v>33.846989213493721</v>
      </c>
      <c r="H6" s="2">
        <v>9.2711842073174502</v>
      </c>
      <c r="I6" s="2">
        <v>35.703883895290005</v>
      </c>
      <c r="J6" s="2">
        <v>7.1634792186545528</v>
      </c>
      <c r="K6" s="2">
        <v>33.650304189089923</v>
      </c>
      <c r="L6" s="2">
        <v>6.8408678146025554</v>
      </c>
      <c r="M6" s="2">
        <v>36.083332680546249</v>
      </c>
      <c r="N6" s="2">
        <v>4.8808511405741219</v>
      </c>
      <c r="O6" s="2">
        <v>11.81203378588193</v>
      </c>
      <c r="P6" s="2">
        <v>5.7420617736989703</v>
      </c>
      <c r="Q6" s="2">
        <v>31.697833729128035</v>
      </c>
      <c r="R6" s="2">
        <v>4.7228193886638659</v>
      </c>
      <c r="S6" s="2"/>
      <c r="T6" s="2"/>
      <c r="U6" s="2">
        <v>30.530831573899999</v>
      </c>
      <c r="V6" s="2">
        <v>9.2642998126926681</v>
      </c>
    </row>
    <row r="8" spans="1:22" x14ac:dyDescent="0.25">
      <c r="B8" t="str">
        <f ca="1">INDIRECT(ADDRESS(4,2*COLUMN()-3))</f>
        <v>pc0</v>
      </c>
      <c r="C8" t="str">
        <f t="shared" ref="C8:J8" ca="1" si="0">INDIRECT(ADDRESS(4,2*COLUMN()-3))</f>
        <v>pc1</v>
      </c>
      <c r="D8" t="str">
        <f t="shared" ca="1" si="0"/>
        <v>pc2</v>
      </c>
      <c r="E8" t="str">
        <f t="shared" ca="1" si="0"/>
        <v>pc3</v>
      </c>
      <c r="F8" t="str">
        <f t="shared" ca="1" si="0"/>
        <v>pc4</v>
      </c>
      <c r="G8" t="str">
        <f t="shared" ca="1" si="0"/>
        <v>pc5</v>
      </c>
      <c r="H8" t="str">
        <f t="shared" ca="1" si="0"/>
        <v>pc6</v>
      </c>
      <c r="I8" t="str">
        <f t="shared" ca="1" si="0"/>
        <v>pc7</v>
      </c>
      <c r="J8" t="str">
        <f t="shared" ca="1" si="0"/>
        <v>pc8</v>
      </c>
    </row>
    <row r="9" spans="1:22" x14ac:dyDescent="0.25">
      <c r="A9" t="s">
        <v>31</v>
      </c>
      <c r="B9">
        <f ca="1">INDIRECT(ADDRESS(ROW()-3,2*COLUMN()-3))</f>
        <v>30.767176411804627</v>
      </c>
      <c r="C9">
        <f t="shared" ref="C9:J9" ca="1" si="1">INDIRECT(ADDRESS(6,2*COLUMN()-3))</f>
        <v>32.66758080068076</v>
      </c>
      <c r="D9">
        <f t="shared" ca="1" si="1"/>
        <v>28.548349459184614</v>
      </c>
      <c r="E9">
        <f t="shared" ca="1" si="1"/>
        <v>33.846989213493721</v>
      </c>
      <c r="F9">
        <f t="shared" ca="1" si="1"/>
        <v>35.703883895290005</v>
      </c>
      <c r="G9">
        <f t="shared" ca="1" si="1"/>
        <v>33.650304189089923</v>
      </c>
      <c r="H9">
        <f t="shared" ca="1" si="1"/>
        <v>36.083332680546249</v>
      </c>
      <c r="I9">
        <f t="shared" ca="1" si="1"/>
        <v>11.81203378588193</v>
      </c>
      <c r="J9">
        <f t="shared" ca="1" si="1"/>
        <v>31.697833729128035</v>
      </c>
    </row>
    <row r="10" spans="1:22" x14ac:dyDescent="0.25">
      <c r="A10" t="str">
        <f>B5</f>
        <v>Écartype de longueur cm</v>
      </c>
      <c r="B10">
        <f ca="1">INDIRECT(ADDRESS(6,2*COLUMN()-2))</f>
        <v>4.933815555107774</v>
      </c>
      <c r="C10">
        <f t="shared" ref="C10:J10" ca="1" si="2">INDIRECT(ADDRESS(6,2*COLUMN()-2))</f>
        <v>6.3429267247670165</v>
      </c>
      <c r="D10">
        <f t="shared" ca="1" si="2"/>
        <v>4.3737432731550054</v>
      </c>
      <c r="E10">
        <f t="shared" ca="1" si="2"/>
        <v>9.2711842073174502</v>
      </c>
      <c r="F10">
        <f t="shared" ca="1" si="2"/>
        <v>7.1634792186545528</v>
      </c>
      <c r="G10">
        <f t="shared" ca="1" si="2"/>
        <v>6.8408678146025554</v>
      </c>
      <c r="H10">
        <f t="shared" ca="1" si="2"/>
        <v>4.8808511405741219</v>
      </c>
      <c r="I10">
        <f t="shared" ca="1" si="2"/>
        <v>5.7420617736989703</v>
      </c>
      <c r="J10">
        <f t="shared" ca="1" si="2"/>
        <v>4.7228193886638659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C93-FA63-49B4-8D2B-F86519C46C12}">
  <dimension ref="A3:V10"/>
  <sheetViews>
    <sheetView workbookViewId="0">
      <selection activeCell="K8" sqref="K8:R10"/>
    </sheetView>
  </sheetViews>
  <sheetFormatPr baseColWidth="10" defaultRowHeight="15" x14ac:dyDescent="0.25"/>
  <cols>
    <col min="1" max="20" width="23.85546875" bestFit="1" customWidth="1"/>
    <col min="21" max="22" width="28" bestFit="1" customWidth="1"/>
    <col min="23" max="30" width="23.85546875" bestFit="1" customWidth="1"/>
    <col min="31" max="32" width="28" bestFit="1" customWidth="1"/>
  </cols>
  <sheetData>
    <row r="3" spans="1:22" x14ac:dyDescent="0.25">
      <c r="A3" s="3" t="s">
        <v>12</v>
      </c>
    </row>
    <row r="4" spans="1:22" x14ac:dyDescent="0.25">
      <c r="A4" t="s">
        <v>47</v>
      </c>
      <c r="C4" t="s">
        <v>48</v>
      </c>
      <c r="E4" t="s">
        <v>49</v>
      </c>
      <c r="G4" t="s">
        <v>50</v>
      </c>
      <c r="I4" t="s">
        <v>51</v>
      </c>
      <c r="K4" t="s">
        <v>52</v>
      </c>
      <c r="M4" t="s">
        <v>53</v>
      </c>
      <c r="O4" t="s">
        <v>54</v>
      </c>
      <c r="Q4" t="s">
        <v>55</v>
      </c>
      <c r="S4" t="s">
        <v>56</v>
      </c>
      <c r="U4" t="s">
        <v>26</v>
      </c>
      <c r="V4" t="s">
        <v>28</v>
      </c>
    </row>
    <row r="5" spans="1:22" x14ac:dyDescent="0.25">
      <c r="A5" t="s">
        <v>27</v>
      </c>
      <c r="B5" t="s">
        <v>29</v>
      </c>
      <c r="C5" t="s">
        <v>27</v>
      </c>
      <c r="D5" t="s">
        <v>29</v>
      </c>
      <c r="E5" t="s">
        <v>27</v>
      </c>
      <c r="F5" t="s">
        <v>29</v>
      </c>
      <c r="G5" t="s">
        <v>27</v>
      </c>
      <c r="H5" t="s">
        <v>29</v>
      </c>
      <c r="I5" t="s">
        <v>27</v>
      </c>
      <c r="J5" t="s">
        <v>29</v>
      </c>
      <c r="K5" t="s">
        <v>27</v>
      </c>
      <c r="L5" t="s">
        <v>29</v>
      </c>
      <c r="M5" t="s">
        <v>27</v>
      </c>
      <c r="N5" t="s">
        <v>29</v>
      </c>
      <c r="O5" t="s">
        <v>27</v>
      </c>
      <c r="P5" t="s">
        <v>29</v>
      </c>
      <c r="Q5" t="s">
        <v>27</v>
      </c>
      <c r="R5" t="s">
        <v>29</v>
      </c>
      <c r="S5" t="s">
        <v>27</v>
      </c>
      <c r="T5" t="s">
        <v>29</v>
      </c>
    </row>
    <row r="6" spans="1:22" x14ac:dyDescent="0.25">
      <c r="A6" s="2">
        <v>28.200097863882483</v>
      </c>
      <c r="B6" s="2">
        <v>7.5698956209135417</v>
      </c>
      <c r="C6" s="2">
        <v>29.383084208692615</v>
      </c>
      <c r="D6" s="2">
        <v>13.506320235303546</v>
      </c>
      <c r="E6" s="2">
        <v>28.842830385435498</v>
      </c>
      <c r="F6" s="2">
        <v>11.135151913446723</v>
      </c>
      <c r="G6" s="2">
        <v>21.683064062735465</v>
      </c>
      <c r="H6" s="2">
        <v>9.2911056270845744</v>
      </c>
      <c r="I6" s="2">
        <v>28.172995892636969</v>
      </c>
      <c r="J6" s="2">
        <v>8.8701002781585938</v>
      </c>
      <c r="K6" s="2">
        <v>31.315194074655732</v>
      </c>
      <c r="L6" s="2">
        <v>8.8866914257558935</v>
      </c>
      <c r="M6" s="2">
        <v>54.641744439690036</v>
      </c>
      <c r="N6" s="2">
        <v>20.8068594248588</v>
      </c>
      <c r="O6" s="2">
        <v>58.030711680011834</v>
      </c>
      <c r="P6" s="2">
        <v>21.431156270049257</v>
      </c>
      <c r="Q6" s="2">
        <v>25.101432600210245</v>
      </c>
      <c r="R6" s="2">
        <v>8.9472445352123149</v>
      </c>
      <c r="S6" s="2"/>
      <c r="T6" s="2"/>
      <c r="U6" s="2">
        <v>33.930128356438978</v>
      </c>
      <c r="V6" s="2">
        <v>17.870060249051477</v>
      </c>
    </row>
    <row r="8" spans="1:22" x14ac:dyDescent="0.25">
      <c r="B8" t="str">
        <f ca="1">INDIRECT(ADDRESS(4,2*COLUMN()-3))</f>
        <v>pc0</v>
      </c>
      <c r="C8" t="str">
        <f t="shared" ref="C8:J8" ca="1" si="0">INDIRECT(ADDRESS(4,2*COLUMN()-3))</f>
        <v>pc1</v>
      </c>
      <c r="D8" t="str">
        <f t="shared" ca="1" si="0"/>
        <v>pc2</v>
      </c>
      <c r="E8" t="str">
        <f t="shared" ca="1" si="0"/>
        <v>pc3</v>
      </c>
      <c r="F8" t="str">
        <f t="shared" ca="1" si="0"/>
        <v>pc4</v>
      </c>
      <c r="G8" t="str">
        <f t="shared" ca="1" si="0"/>
        <v>pc5</v>
      </c>
      <c r="H8" t="str">
        <f t="shared" ca="1" si="0"/>
        <v>pc6</v>
      </c>
      <c r="I8" t="str">
        <f t="shared" ca="1" si="0"/>
        <v>pc7</v>
      </c>
      <c r="J8" t="str">
        <f t="shared" ca="1" si="0"/>
        <v>pc8</v>
      </c>
    </row>
    <row r="9" spans="1:22" x14ac:dyDescent="0.25">
      <c r="A9" t="s">
        <v>30</v>
      </c>
      <c r="B9">
        <f ca="1">INDIRECT(ADDRESS(ROW()-3,2*COLUMN()-3))</f>
        <v>28.200097863882483</v>
      </c>
      <c r="C9">
        <f t="shared" ref="C9:J9" ca="1" si="1">INDIRECT(ADDRESS(6,2*COLUMN()-3))</f>
        <v>29.383084208692615</v>
      </c>
      <c r="D9">
        <f t="shared" ca="1" si="1"/>
        <v>28.842830385435498</v>
      </c>
      <c r="E9">
        <f t="shared" ca="1" si="1"/>
        <v>21.683064062735465</v>
      </c>
      <c r="F9">
        <f t="shared" ca="1" si="1"/>
        <v>28.172995892636969</v>
      </c>
      <c r="G9">
        <f t="shared" ca="1" si="1"/>
        <v>31.315194074655732</v>
      </c>
      <c r="H9">
        <f t="shared" ca="1" si="1"/>
        <v>54.641744439690036</v>
      </c>
      <c r="I9">
        <f t="shared" ca="1" si="1"/>
        <v>58.030711680011834</v>
      </c>
      <c r="J9">
        <f t="shared" ca="1" si="1"/>
        <v>25.101432600210245</v>
      </c>
    </row>
    <row r="10" spans="1:22" x14ac:dyDescent="0.25">
      <c r="A10" t="str">
        <f>B5</f>
        <v>Écartype de angle (deg)2</v>
      </c>
      <c r="B10">
        <f ca="1">INDIRECT(ADDRESS(6,2*COLUMN()-2))</f>
        <v>7.5698956209135417</v>
      </c>
      <c r="C10">
        <f t="shared" ref="C10:J10" ca="1" si="2">INDIRECT(ADDRESS(6,2*COLUMN()-2))</f>
        <v>13.506320235303546</v>
      </c>
      <c r="D10">
        <f t="shared" ca="1" si="2"/>
        <v>11.135151913446723</v>
      </c>
      <c r="E10">
        <f t="shared" ca="1" si="2"/>
        <v>9.2911056270845744</v>
      </c>
      <c r="F10">
        <f t="shared" ca="1" si="2"/>
        <v>8.8701002781585938</v>
      </c>
      <c r="G10">
        <f t="shared" ca="1" si="2"/>
        <v>8.8866914257558935</v>
      </c>
      <c r="H10">
        <f t="shared" ca="1" si="2"/>
        <v>20.8068594248588</v>
      </c>
      <c r="I10">
        <f t="shared" ca="1" si="2"/>
        <v>21.431156270049257</v>
      </c>
      <c r="J10">
        <f t="shared" ca="1" si="2"/>
        <v>8.9472445352123149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32B1-490F-49BF-8ADA-57F525EBB13E}">
  <dimension ref="A3:V10"/>
  <sheetViews>
    <sheetView workbookViewId="0">
      <selection activeCell="F12" sqref="F12"/>
    </sheetView>
  </sheetViews>
  <sheetFormatPr baseColWidth="10" defaultRowHeight="15" x14ac:dyDescent="0.25"/>
  <cols>
    <col min="1" max="20" width="23.85546875" bestFit="1" customWidth="1"/>
    <col min="21" max="21" width="25.28515625" bestFit="1" customWidth="1"/>
    <col min="22" max="22" width="24.28515625" bestFit="1" customWidth="1"/>
    <col min="23" max="30" width="23.85546875" bestFit="1" customWidth="1"/>
    <col min="31" max="31" width="25.28515625" bestFit="1" customWidth="1"/>
    <col min="32" max="32" width="24.28515625" bestFit="1" customWidth="1"/>
  </cols>
  <sheetData>
    <row r="3" spans="1:22" x14ac:dyDescent="0.25">
      <c r="A3" s="3" t="s">
        <v>12</v>
      </c>
    </row>
    <row r="4" spans="1:22" x14ac:dyDescent="0.25">
      <c r="A4" t="s">
        <v>47</v>
      </c>
      <c r="C4" t="s">
        <v>48</v>
      </c>
      <c r="E4" t="s">
        <v>49</v>
      </c>
      <c r="G4" t="s">
        <v>50</v>
      </c>
      <c r="I4" t="s">
        <v>51</v>
      </c>
      <c r="K4" t="s">
        <v>52</v>
      </c>
      <c r="M4" t="s">
        <v>53</v>
      </c>
      <c r="O4" t="s">
        <v>54</v>
      </c>
      <c r="Q4" t="s">
        <v>55</v>
      </c>
      <c r="S4" t="s">
        <v>56</v>
      </c>
      <c r="U4" t="s">
        <v>40</v>
      </c>
      <c r="V4" t="s">
        <v>41</v>
      </c>
    </row>
    <row r="5" spans="1:22" x14ac:dyDescent="0.25">
      <c r="A5" t="s">
        <v>39</v>
      </c>
      <c r="B5" t="s">
        <v>42</v>
      </c>
      <c r="C5" t="s">
        <v>39</v>
      </c>
      <c r="D5" t="s">
        <v>42</v>
      </c>
      <c r="E5" t="s">
        <v>39</v>
      </c>
      <c r="F5" t="s">
        <v>42</v>
      </c>
      <c r="G5" t="s">
        <v>39</v>
      </c>
      <c r="H5" t="s">
        <v>42</v>
      </c>
      <c r="I5" t="s">
        <v>39</v>
      </c>
      <c r="J5" t="s">
        <v>42</v>
      </c>
      <c r="K5" t="s">
        <v>39</v>
      </c>
      <c r="L5" t="s">
        <v>42</v>
      </c>
      <c r="M5" t="s">
        <v>39</v>
      </c>
      <c r="N5" t="s">
        <v>42</v>
      </c>
      <c r="O5" t="s">
        <v>39</v>
      </c>
      <c r="P5" t="s">
        <v>42</v>
      </c>
      <c r="Q5" t="s">
        <v>39</v>
      </c>
      <c r="R5" t="s">
        <v>42</v>
      </c>
      <c r="S5" t="s">
        <v>39</v>
      </c>
      <c r="T5" t="s">
        <v>42</v>
      </c>
    </row>
    <row r="6" spans="1:22" x14ac:dyDescent="0.25">
      <c r="A6" s="2">
        <v>1.4739318267337835</v>
      </c>
      <c r="B6" s="2">
        <v>0.50288551529318215</v>
      </c>
      <c r="C6" s="2">
        <v>2.8586358655364497</v>
      </c>
      <c r="D6" s="2">
        <v>1.1424656744222195</v>
      </c>
      <c r="E6" s="2">
        <v>1.1807506262032887</v>
      </c>
      <c r="F6" s="2">
        <v>0.59428847002609064</v>
      </c>
      <c r="G6" s="2">
        <v>1.8145172428220284</v>
      </c>
      <c r="H6" s="2">
        <v>1.6732424661843799</v>
      </c>
      <c r="I6" s="2">
        <v>1.5598882891750074</v>
      </c>
      <c r="J6" s="2">
        <v>0.96616286806823548</v>
      </c>
      <c r="K6" s="2">
        <v>1.7310978379043942</v>
      </c>
      <c r="L6" s="2">
        <v>1.4836994053322801</v>
      </c>
      <c r="M6" s="2">
        <v>1.5680814849344453</v>
      </c>
      <c r="N6" s="2">
        <v>0.60804183400892731</v>
      </c>
      <c r="O6" s="2">
        <v>1.0437488904550083</v>
      </c>
      <c r="P6" s="2">
        <v>0.82250939171689441</v>
      </c>
      <c r="Q6" s="2">
        <v>1.0536871585419736</v>
      </c>
      <c r="R6" s="2">
        <v>0.94062408985644919</v>
      </c>
      <c r="S6" s="2"/>
      <c r="T6" s="2"/>
      <c r="U6" s="2">
        <v>1.5871488024784857</v>
      </c>
      <c r="V6" s="2">
        <v>1.1451177641020049</v>
      </c>
    </row>
    <row r="8" spans="1:22" x14ac:dyDescent="0.25">
      <c r="B8" t="str">
        <f ca="1">INDIRECT(ADDRESS(4,2*COLUMN()-3))</f>
        <v>pc0</v>
      </c>
      <c r="C8" t="str">
        <f t="shared" ref="C8:J8" ca="1" si="0">INDIRECT(ADDRESS(4,2*COLUMN()-3))</f>
        <v>pc1</v>
      </c>
      <c r="D8" t="str">
        <f t="shared" ca="1" si="0"/>
        <v>pc2</v>
      </c>
      <c r="E8" t="str">
        <f t="shared" ca="1" si="0"/>
        <v>pc3</v>
      </c>
      <c r="F8" t="str">
        <f t="shared" ca="1" si="0"/>
        <v>pc4</v>
      </c>
      <c r="G8" t="str">
        <f t="shared" ca="1" si="0"/>
        <v>pc5</v>
      </c>
      <c r="H8" t="str">
        <f t="shared" ca="1" si="0"/>
        <v>pc6</v>
      </c>
      <c r="I8" t="str">
        <f t="shared" ca="1" si="0"/>
        <v>pc7</v>
      </c>
      <c r="J8" t="str">
        <f t="shared" ca="1" si="0"/>
        <v>pc8</v>
      </c>
    </row>
    <row r="9" spans="1:22" x14ac:dyDescent="0.25">
      <c r="A9" t="s">
        <v>32</v>
      </c>
      <c r="B9">
        <f ca="1">INDIRECT(ADDRESS(ROW()-3,2*COLUMN()-3))</f>
        <v>1.4739318267337835</v>
      </c>
      <c r="C9">
        <f t="shared" ref="C9:J9" ca="1" si="1">INDIRECT(ADDRESS(6,2*COLUMN()-3))</f>
        <v>2.8586358655364497</v>
      </c>
      <c r="D9">
        <f t="shared" ca="1" si="1"/>
        <v>1.1807506262032887</v>
      </c>
      <c r="E9">
        <f t="shared" ca="1" si="1"/>
        <v>1.8145172428220284</v>
      </c>
      <c r="F9">
        <f t="shared" ca="1" si="1"/>
        <v>1.5598882891750074</v>
      </c>
      <c r="G9">
        <f t="shared" ca="1" si="1"/>
        <v>1.7310978379043942</v>
      </c>
      <c r="H9">
        <f t="shared" ca="1" si="1"/>
        <v>1.5680814849344453</v>
      </c>
      <c r="I9">
        <f t="shared" ca="1" si="1"/>
        <v>1.0437488904550083</v>
      </c>
      <c r="J9">
        <f t="shared" ca="1" si="1"/>
        <v>1.0536871585419736</v>
      </c>
    </row>
    <row r="10" spans="1:22" x14ac:dyDescent="0.25">
      <c r="A10" t="str">
        <f>B5</f>
        <v>Écartype de Err(I) cm</v>
      </c>
      <c r="B10">
        <f ca="1">INDIRECT(ADDRESS(6,2*COLUMN()-2))</f>
        <v>0.50288551529318215</v>
      </c>
      <c r="C10">
        <f t="shared" ref="C10:J10" ca="1" si="2">INDIRECT(ADDRESS(6,2*COLUMN()-2))</f>
        <v>1.1424656744222195</v>
      </c>
      <c r="D10">
        <f t="shared" ca="1" si="2"/>
        <v>0.59428847002609064</v>
      </c>
      <c r="E10">
        <f t="shared" ca="1" si="2"/>
        <v>1.6732424661843799</v>
      </c>
      <c r="F10">
        <f t="shared" ca="1" si="2"/>
        <v>0.96616286806823548</v>
      </c>
      <c r="G10">
        <f t="shared" ca="1" si="2"/>
        <v>1.4836994053322801</v>
      </c>
      <c r="H10">
        <f t="shared" ca="1" si="2"/>
        <v>0.60804183400892731</v>
      </c>
      <c r="I10">
        <f t="shared" ca="1" si="2"/>
        <v>0.82250939171689441</v>
      </c>
      <c r="J10">
        <f t="shared" ca="1" si="2"/>
        <v>0.94062408985644919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ADA-BAA3-4FCB-89FC-A732F638BF60}">
  <dimension ref="A3:V10"/>
  <sheetViews>
    <sheetView topLeftCell="A4" workbookViewId="0">
      <selection activeCell="C29" sqref="C29"/>
    </sheetView>
  </sheetViews>
  <sheetFormatPr baseColWidth="10" defaultRowHeight="15" x14ac:dyDescent="0.25"/>
  <cols>
    <col min="1" max="20" width="23.85546875" bestFit="1" customWidth="1"/>
    <col min="21" max="21" width="26" bestFit="1" customWidth="1"/>
    <col min="22" max="22" width="25" bestFit="1" customWidth="1"/>
    <col min="23" max="30" width="23.85546875" bestFit="1" customWidth="1"/>
    <col min="31" max="31" width="26" bestFit="1" customWidth="1"/>
    <col min="32" max="32" width="25" bestFit="1" customWidth="1"/>
  </cols>
  <sheetData>
    <row r="3" spans="1:22" x14ac:dyDescent="0.25">
      <c r="A3" s="3" t="s">
        <v>12</v>
      </c>
    </row>
    <row r="4" spans="1:22" x14ac:dyDescent="0.25">
      <c r="A4" t="s">
        <v>47</v>
      </c>
      <c r="C4" t="s">
        <v>48</v>
      </c>
      <c r="E4" t="s">
        <v>49</v>
      </c>
      <c r="G4" t="s">
        <v>50</v>
      </c>
      <c r="I4" t="s">
        <v>51</v>
      </c>
      <c r="K4" t="s">
        <v>52</v>
      </c>
      <c r="M4" t="s">
        <v>53</v>
      </c>
      <c r="O4" t="s">
        <v>54</v>
      </c>
      <c r="Q4" t="s">
        <v>55</v>
      </c>
      <c r="S4" t="s">
        <v>56</v>
      </c>
      <c r="U4" t="s">
        <v>44</v>
      </c>
      <c r="V4" t="s">
        <v>45</v>
      </c>
    </row>
    <row r="5" spans="1:22" x14ac:dyDescent="0.25">
      <c r="A5" t="s">
        <v>43</v>
      </c>
      <c r="B5" t="s">
        <v>46</v>
      </c>
      <c r="C5" t="s">
        <v>43</v>
      </c>
      <c r="D5" t="s">
        <v>46</v>
      </c>
      <c r="E5" t="s">
        <v>43</v>
      </c>
      <c r="F5" t="s">
        <v>46</v>
      </c>
      <c r="G5" t="s">
        <v>43</v>
      </c>
      <c r="H5" t="s">
        <v>46</v>
      </c>
      <c r="I5" t="s">
        <v>43</v>
      </c>
      <c r="J5" t="s">
        <v>46</v>
      </c>
      <c r="K5" t="s">
        <v>43</v>
      </c>
      <c r="L5" t="s">
        <v>46</v>
      </c>
      <c r="M5" t="s">
        <v>43</v>
      </c>
      <c r="N5" t="s">
        <v>46</v>
      </c>
      <c r="O5" t="s">
        <v>43</v>
      </c>
      <c r="P5" t="s">
        <v>46</v>
      </c>
      <c r="Q5" t="s">
        <v>43</v>
      </c>
      <c r="R5" t="s">
        <v>46</v>
      </c>
      <c r="S5" t="s">
        <v>43</v>
      </c>
      <c r="T5" t="s">
        <v>46</v>
      </c>
    </row>
    <row r="6" spans="1:22" x14ac:dyDescent="0.25">
      <c r="A6" s="2">
        <v>1.7594860658546847</v>
      </c>
      <c r="B6" s="2">
        <v>0.59850610983041042</v>
      </c>
      <c r="C6" s="2">
        <v>6.1496271510995566</v>
      </c>
      <c r="D6" s="2">
        <v>1.0231731253505612</v>
      </c>
      <c r="E6" s="2">
        <v>1.7331865105341691</v>
      </c>
      <c r="F6" s="2">
        <v>0.94682131978152262</v>
      </c>
      <c r="G6" s="2">
        <v>3.8662977270535088</v>
      </c>
      <c r="H6" s="2">
        <v>4.0468657551258156</v>
      </c>
      <c r="I6" s="2">
        <v>3.0279768672574328</v>
      </c>
      <c r="J6" s="2">
        <v>2.1070661232815158</v>
      </c>
      <c r="K6" s="2">
        <v>3.5387206288525421</v>
      </c>
      <c r="L6" s="2">
        <v>3.3839482723539658</v>
      </c>
      <c r="M6" s="2">
        <v>2.2404913609576296</v>
      </c>
      <c r="N6" s="2">
        <v>1.1008711807011682</v>
      </c>
      <c r="O6" s="2">
        <v>2.2533049312363813</v>
      </c>
      <c r="P6" s="2">
        <v>0.3744911382562629</v>
      </c>
      <c r="Q6" s="2">
        <v>1.5073323288950318</v>
      </c>
      <c r="R6" s="2">
        <v>0.57545154256207121</v>
      </c>
      <c r="S6" s="2"/>
      <c r="T6" s="2"/>
      <c r="U6" s="2">
        <v>2.8973803968601031</v>
      </c>
      <c r="V6" s="2">
        <v>2.4060720917618843</v>
      </c>
    </row>
    <row r="8" spans="1:22" x14ac:dyDescent="0.25">
      <c r="B8" t="str">
        <f ca="1">INDIRECT(ADDRESS(4,2*COLUMN()-3))</f>
        <v>pc0</v>
      </c>
      <c r="C8" t="str">
        <f t="shared" ref="C8:J8" ca="1" si="0">INDIRECT(ADDRESS(4,2*COLUMN()-3))</f>
        <v>pc1</v>
      </c>
      <c r="D8" t="str">
        <f t="shared" ca="1" si="0"/>
        <v>pc2</v>
      </c>
      <c r="E8" t="str">
        <f t="shared" ca="1" si="0"/>
        <v>pc3</v>
      </c>
      <c r="F8" t="str">
        <f t="shared" ca="1" si="0"/>
        <v>pc4</v>
      </c>
      <c r="G8" t="str">
        <f t="shared" ca="1" si="0"/>
        <v>pc5</v>
      </c>
      <c r="H8" t="str">
        <f t="shared" ca="1" si="0"/>
        <v>pc6</v>
      </c>
      <c r="I8" t="str">
        <f t="shared" ca="1" si="0"/>
        <v>pc7</v>
      </c>
      <c r="J8" t="str">
        <f t="shared" ca="1" si="0"/>
        <v>pc8</v>
      </c>
    </row>
    <row r="9" spans="1:22" x14ac:dyDescent="0.25">
      <c r="A9" t="s">
        <v>37</v>
      </c>
      <c r="B9">
        <f ca="1">INDIRECT(ADDRESS(ROW()-3,2*COLUMN()-3))</f>
        <v>1.7594860658546847</v>
      </c>
      <c r="C9">
        <f t="shared" ref="C9:J9" ca="1" si="1">INDIRECT(ADDRESS(6,2*COLUMN()-3))</f>
        <v>6.1496271510995566</v>
      </c>
      <c r="D9">
        <f t="shared" ca="1" si="1"/>
        <v>1.7331865105341691</v>
      </c>
      <c r="E9">
        <f t="shared" ca="1" si="1"/>
        <v>3.8662977270535088</v>
      </c>
      <c r="F9">
        <f t="shared" ca="1" si="1"/>
        <v>3.0279768672574328</v>
      </c>
      <c r="G9">
        <f t="shared" ca="1" si="1"/>
        <v>3.5387206288525421</v>
      </c>
      <c r="H9">
        <f t="shared" ca="1" si="1"/>
        <v>2.2404913609576296</v>
      </c>
      <c r="I9">
        <f t="shared" ca="1" si="1"/>
        <v>2.2533049312363813</v>
      </c>
      <c r="J9">
        <f t="shared" ca="1" si="1"/>
        <v>1.5073323288950318</v>
      </c>
    </row>
    <row r="10" spans="1:22" x14ac:dyDescent="0.25">
      <c r="A10" t="str">
        <f>B5</f>
        <v>Écartype de Err(A) cm</v>
      </c>
      <c r="B10">
        <f ca="1">INDIRECT(ADDRESS(6,2*COLUMN()-2))</f>
        <v>0.59850610983041042</v>
      </c>
      <c r="C10">
        <f t="shared" ref="C10:J10" ca="1" si="2">INDIRECT(ADDRESS(6,2*COLUMN()-2))</f>
        <v>1.0231731253505612</v>
      </c>
      <c r="D10">
        <f t="shared" ca="1" si="2"/>
        <v>0.94682131978152262</v>
      </c>
      <c r="E10">
        <f t="shared" ca="1" si="2"/>
        <v>4.0468657551258156</v>
      </c>
      <c r="F10">
        <f t="shared" ca="1" si="2"/>
        <v>2.1070661232815158</v>
      </c>
      <c r="G10">
        <f t="shared" ca="1" si="2"/>
        <v>3.3839482723539658</v>
      </c>
      <c r="H10">
        <f t="shared" ca="1" si="2"/>
        <v>1.1008711807011682</v>
      </c>
      <c r="I10">
        <f t="shared" ca="1" si="2"/>
        <v>0.3744911382562629</v>
      </c>
      <c r="J10">
        <f t="shared" ca="1" si="2"/>
        <v>0.57545154256207121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2971-6EE0-4900-8BDA-63B20D7628C2}">
  <dimension ref="A3:V10"/>
  <sheetViews>
    <sheetView workbookViewId="0">
      <selection activeCell="E24" sqref="E24"/>
    </sheetView>
  </sheetViews>
  <sheetFormatPr baseColWidth="10" defaultRowHeight="15" x14ac:dyDescent="0.25"/>
  <cols>
    <col min="1" max="20" width="23.85546875" bestFit="1" customWidth="1"/>
    <col min="21" max="21" width="23.42578125" bestFit="1" customWidth="1"/>
    <col min="22" max="22" width="22.42578125" bestFit="1" customWidth="1"/>
    <col min="23" max="30" width="23.85546875" bestFit="1" customWidth="1"/>
    <col min="31" max="31" width="23.42578125" bestFit="1" customWidth="1"/>
    <col min="32" max="32" width="22.42578125" bestFit="1" customWidth="1"/>
  </cols>
  <sheetData>
    <row r="3" spans="1:22" x14ac:dyDescent="0.25">
      <c r="A3" s="3" t="s">
        <v>12</v>
      </c>
    </row>
    <row r="4" spans="1:22" x14ac:dyDescent="0.25">
      <c r="A4" t="s">
        <v>47</v>
      </c>
      <c r="C4" t="s">
        <v>48</v>
      </c>
      <c r="E4" t="s">
        <v>49</v>
      </c>
      <c r="G4" t="s">
        <v>50</v>
      </c>
      <c r="I4" t="s">
        <v>51</v>
      </c>
      <c r="K4" t="s">
        <v>52</v>
      </c>
      <c r="M4" t="s">
        <v>53</v>
      </c>
      <c r="O4" t="s">
        <v>54</v>
      </c>
      <c r="Q4" t="s">
        <v>55</v>
      </c>
      <c r="S4" t="s">
        <v>56</v>
      </c>
      <c r="U4" t="s">
        <v>34</v>
      </c>
      <c r="V4" t="s">
        <v>35</v>
      </c>
    </row>
    <row r="5" spans="1:22" x14ac:dyDescent="0.25">
      <c r="A5" t="s">
        <v>33</v>
      </c>
      <c r="B5" t="s">
        <v>36</v>
      </c>
      <c r="C5" t="s">
        <v>33</v>
      </c>
      <c r="D5" t="s">
        <v>36</v>
      </c>
      <c r="E5" t="s">
        <v>33</v>
      </c>
      <c r="F5" t="s">
        <v>36</v>
      </c>
      <c r="G5" t="s">
        <v>33</v>
      </c>
      <c r="H5" t="s">
        <v>36</v>
      </c>
      <c r="I5" t="s">
        <v>33</v>
      </c>
      <c r="J5" t="s">
        <v>36</v>
      </c>
      <c r="K5" t="s">
        <v>33</v>
      </c>
      <c r="L5" t="s">
        <v>36</v>
      </c>
      <c r="M5" t="s">
        <v>33</v>
      </c>
      <c r="N5" t="s">
        <v>36</v>
      </c>
      <c r="O5" t="s">
        <v>33</v>
      </c>
      <c r="P5" t="s">
        <v>36</v>
      </c>
      <c r="Q5" t="s">
        <v>33</v>
      </c>
      <c r="R5" t="s">
        <v>36</v>
      </c>
      <c r="S5" t="s">
        <v>33</v>
      </c>
      <c r="T5" t="s">
        <v>36</v>
      </c>
    </row>
    <row r="6" spans="1:22" x14ac:dyDescent="0.25">
      <c r="A6" s="2">
        <v>4.3724786434498073</v>
      </c>
      <c r="B6" s="2">
        <v>0.11064087160915009</v>
      </c>
      <c r="C6" s="2">
        <v>4.136577128350015</v>
      </c>
      <c r="D6" s="2">
        <v>0.14906235457962361</v>
      </c>
      <c r="E6" s="2">
        <v>2.8368228879998183</v>
      </c>
      <c r="F6" s="2">
        <v>0.10100852317907327</v>
      </c>
      <c r="G6" s="2">
        <v>3.2954002993498728</v>
      </c>
      <c r="H6" s="2">
        <v>0.10032480269709068</v>
      </c>
      <c r="I6" s="2">
        <v>3.5150145511999611</v>
      </c>
      <c r="J6" s="2">
        <v>0.13237892754493066</v>
      </c>
      <c r="K6" s="2">
        <v>2.8127120687501659</v>
      </c>
      <c r="L6" s="2">
        <v>0.12149676629822841</v>
      </c>
      <c r="M6" s="2">
        <v>1.8600616137497981</v>
      </c>
      <c r="N6" s="2">
        <v>8.6864355163538728E-2</v>
      </c>
      <c r="O6" s="2">
        <v>0.47353921204994531</v>
      </c>
      <c r="P6" s="2">
        <v>2.5458478604872565E-2</v>
      </c>
      <c r="Q6" s="2">
        <v>3.2979455101998574</v>
      </c>
      <c r="R6" s="2">
        <v>0.1200386134521059</v>
      </c>
      <c r="S6" s="2"/>
      <c r="T6" s="2"/>
      <c r="U6" s="2">
        <v>2.9556168794554747</v>
      </c>
      <c r="V6" s="2">
        <v>1.1309437819209307</v>
      </c>
    </row>
    <row r="8" spans="1:22" x14ac:dyDescent="0.25">
      <c r="B8" t="str">
        <f ca="1">INDIRECT(ADDRESS(4,2*COLUMN()-3))</f>
        <v>pc0</v>
      </c>
      <c r="C8" t="str">
        <f t="shared" ref="C8:J8" ca="1" si="0">INDIRECT(ADDRESS(4,2*COLUMN()-3))</f>
        <v>pc1</v>
      </c>
      <c r="D8" t="str">
        <f t="shared" ca="1" si="0"/>
        <v>pc2</v>
      </c>
      <c r="E8" t="str">
        <f t="shared" ca="1" si="0"/>
        <v>pc3</v>
      </c>
      <c r="F8" t="str">
        <f t="shared" ca="1" si="0"/>
        <v>pc4</v>
      </c>
      <c r="G8" t="str">
        <f t="shared" ca="1" si="0"/>
        <v>pc5</v>
      </c>
      <c r="H8" t="str">
        <f t="shared" ca="1" si="0"/>
        <v>pc6</v>
      </c>
      <c r="I8" t="str">
        <f t="shared" ca="1" si="0"/>
        <v>pc7</v>
      </c>
      <c r="J8" t="str">
        <f t="shared" ca="1" si="0"/>
        <v>pc8</v>
      </c>
    </row>
    <row r="9" spans="1:22" x14ac:dyDescent="0.25">
      <c r="A9" t="s">
        <v>38</v>
      </c>
      <c r="B9">
        <f ca="1">INDIRECT(ADDRESS(ROW()-3,2*COLUMN()-3))</f>
        <v>4.3724786434498073</v>
      </c>
      <c r="C9">
        <f t="shared" ref="C9:J9" ca="1" si="1">INDIRECT(ADDRESS(6,2*COLUMN()-3))</f>
        <v>4.136577128350015</v>
      </c>
      <c r="D9">
        <f t="shared" ca="1" si="1"/>
        <v>2.8368228879998183</v>
      </c>
      <c r="E9">
        <f t="shared" ca="1" si="1"/>
        <v>3.2954002993498728</v>
      </c>
      <c r="F9">
        <f t="shared" ca="1" si="1"/>
        <v>3.5150145511999611</v>
      </c>
      <c r="G9">
        <f t="shared" ca="1" si="1"/>
        <v>2.8127120687501659</v>
      </c>
      <c r="H9">
        <f t="shared" ca="1" si="1"/>
        <v>1.8600616137497981</v>
      </c>
      <c r="I9">
        <f t="shared" ca="1" si="1"/>
        <v>0.47353921204994531</v>
      </c>
      <c r="J9">
        <f t="shared" ca="1" si="1"/>
        <v>3.2979455101998574</v>
      </c>
    </row>
    <row r="10" spans="1:22" x14ac:dyDescent="0.25">
      <c r="A10" t="str">
        <f>B5</f>
        <v>Écartype de temps</v>
      </c>
      <c r="B10">
        <f ca="1">INDIRECT(ADDRESS(6,2*COLUMN()-2))</f>
        <v>0.11064087160915009</v>
      </c>
      <c r="C10">
        <f t="shared" ref="C10:J10" ca="1" si="2">INDIRECT(ADDRESS(6,2*COLUMN()-2))</f>
        <v>0.14906235457962361</v>
      </c>
      <c r="D10">
        <f t="shared" ca="1" si="2"/>
        <v>0.10100852317907327</v>
      </c>
      <c r="E10">
        <f t="shared" ca="1" si="2"/>
        <v>0.10032480269709068</v>
      </c>
      <c r="F10">
        <f t="shared" ca="1" si="2"/>
        <v>0.13237892754493066</v>
      </c>
      <c r="G10">
        <f t="shared" ca="1" si="2"/>
        <v>0.12149676629822841</v>
      </c>
      <c r="H10">
        <f t="shared" ca="1" si="2"/>
        <v>8.6864355163538728E-2</v>
      </c>
      <c r="I10">
        <f t="shared" ca="1" si="2"/>
        <v>2.5458478604872565E-2</v>
      </c>
      <c r="J10">
        <f t="shared" ca="1" si="2"/>
        <v>0.1200386134521059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Test</vt:lpstr>
      <vt:lpstr>Longueur</vt:lpstr>
      <vt:lpstr>Angle</vt:lpstr>
      <vt:lpstr>Erreur Inliers</vt:lpstr>
      <vt:lpstr>Erreur All</vt:lpstr>
      <vt:lpstr>Temps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2023-06-06T15:16:48Z</dcterms:created>
  <dcterms:modified xsi:type="dcterms:W3CDTF">2023-06-07T15:48:26Z</dcterms:modified>
</cp:coreProperties>
</file>