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selme\Documents\GitHub\soft_robot_manipulator\3D analysis\Data_1_joint\40deg\"/>
    </mc:Choice>
  </mc:AlternateContent>
  <xr:revisionPtr revIDLastSave="0" documentId="13_ncr:1_{664CC424-9DD2-419E-B107-A92FD1593831}" xr6:coauthVersionLast="36" xr6:coauthVersionMax="36" xr10:uidLastSave="{00000000-0000-0000-0000-000000000000}"/>
  <bookViews>
    <workbookView xWindow="0" yWindow="0" windowWidth="16170" windowHeight="5955" xr2:uid="{00000000-000D-0000-FFFF-FFFF00000000}"/>
  </bookViews>
  <sheets>
    <sheet name="Test" sheetId="1" r:id="rId1"/>
    <sheet name="Longueur" sheetId="2" r:id="rId2"/>
    <sheet name="Angle" sheetId="4" r:id="rId3"/>
    <sheet name="Erreur Inliers" sheetId="5" r:id="rId4"/>
    <sheet name="Erreur All" sheetId="6" r:id="rId5"/>
    <sheet name="Temps" sheetId="7" r:id="rId6"/>
  </sheets>
  <definedNames>
    <definedName name="Data">Test!$B$1:$L$301</definedName>
  </definedNames>
  <calcPr calcId="191029"/>
  <pivotCaches>
    <pivotCache cacheId="2" r:id="rId7"/>
    <pivotCache cacheId="3" r:id="rId8"/>
  </pivotCaches>
</workbook>
</file>

<file path=xl/calcChain.xml><?xml version="1.0" encoding="utf-8"?>
<calcChain xmlns="http://schemas.openxmlformats.org/spreadsheetml/2006/main">
  <c r="A10" i="7" l="1"/>
  <c r="A10" i="6"/>
  <c r="A10" i="5"/>
  <c r="A10" i="4"/>
  <c r="A10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2" i="1"/>
  <c r="V28" i="1"/>
  <c r="W28" i="1"/>
  <c r="X28" i="1"/>
  <c r="Y28" i="1"/>
  <c r="U28" i="1"/>
  <c r="V27" i="1"/>
  <c r="W27" i="1"/>
  <c r="X27" i="1"/>
  <c r="Y27" i="1"/>
  <c r="U27" i="1"/>
  <c r="A2" i="1"/>
  <c r="K4" i="1" s="1"/>
  <c r="L5" i="1"/>
  <c r="J10" i="1"/>
  <c r="L11" i="1"/>
  <c r="J18" i="1"/>
  <c r="L23" i="1"/>
  <c r="L27" i="1"/>
  <c r="J28" i="1"/>
  <c r="L35" i="1"/>
  <c r="J40" i="1"/>
  <c r="L45" i="1"/>
  <c r="J46" i="1"/>
  <c r="L53" i="1"/>
  <c r="L57" i="1"/>
  <c r="J62" i="1"/>
  <c r="L63" i="1"/>
  <c r="J70" i="1"/>
  <c r="L75" i="1"/>
  <c r="L76" i="1"/>
  <c r="L77" i="1"/>
  <c r="J80" i="1"/>
  <c r="K81" i="1"/>
  <c r="L82" i="1"/>
  <c r="K83" i="1"/>
  <c r="K85" i="1"/>
  <c r="J86" i="1"/>
  <c r="K87" i="1"/>
  <c r="J88" i="1"/>
  <c r="L88" i="1"/>
  <c r="L90" i="1"/>
  <c r="K91" i="1"/>
  <c r="J92" i="1"/>
  <c r="L93" i="1"/>
  <c r="L94" i="1"/>
  <c r="L95" i="1"/>
  <c r="L96" i="1"/>
  <c r="L97" i="1"/>
  <c r="L99" i="1"/>
  <c r="J100" i="1"/>
  <c r="K100" i="1"/>
  <c r="K102" i="1"/>
  <c r="K103" i="1"/>
  <c r="K104" i="1"/>
  <c r="K105" i="1"/>
  <c r="K106" i="1"/>
  <c r="J108" i="1"/>
  <c r="L108" i="1"/>
  <c r="K109" i="1"/>
  <c r="K111" i="1"/>
  <c r="J112" i="1"/>
  <c r="L112" i="1"/>
  <c r="J114" i="1"/>
  <c r="L114" i="1"/>
  <c r="L116" i="1"/>
  <c r="K117" i="1"/>
  <c r="L117" i="1"/>
  <c r="L119" i="1"/>
  <c r="L120" i="1"/>
  <c r="L121" i="1"/>
  <c r="K122" i="1"/>
  <c r="L123" i="1"/>
  <c r="L125" i="1"/>
  <c r="J126" i="1"/>
  <c r="K126" i="1"/>
  <c r="K128" i="1"/>
  <c r="K129" i="1"/>
  <c r="K130" i="1"/>
  <c r="K131" i="1"/>
  <c r="J132" i="1"/>
  <c r="J134" i="1"/>
  <c r="K134" i="1"/>
  <c r="K135" i="1"/>
  <c r="L136" i="1"/>
  <c r="J138" i="1"/>
  <c r="L138" i="1"/>
  <c r="J140" i="1"/>
  <c r="L140" i="1"/>
  <c r="L142" i="1"/>
  <c r="K143" i="1"/>
  <c r="L143" i="1"/>
  <c r="L145" i="1"/>
  <c r="K146" i="1"/>
  <c r="L147" i="1"/>
  <c r="K148" i="1"/>
  <c r="L149" i="1"/>
  <c r="K151" i="1"/>
  <c r="J152" i="1"/>
  <c r="K152" i="1"/>
  <c r="K154" i="1"/>
  <c r="K155" i="1"/>
  <c r="J156" i="1"/>
  <c r="K157" i="1"/>
  <c r="J158" i="1"/>
  <c r="J160" i="1"/>
  <c r="K160" i="1"/>
  <c r="L160" i="1"/>
  <c r="L162" i="1"/>
  <c r="J164" i="1"/>
  <c r="L164" i="1"/>
  <c r="L165" i="1"/>
  <c r="L166" i="1"/>
  <c r="L168" i="1"/>
  <c r="K169" i="1"/>
  <c r="L169" i="1"/>
  <c r="L171" i="1"/>
  <c r="K172" i="1"/>
  <c r="L173" i="1"/>
  <c r="K174" i="1"/>
  <c r="K175" i="1"/>
  <c r="K177" i="1"/>
  <c r="L177" i="1"/>
  <c r="K178" i="1"/>
  <c r="J180" i="1"/>
  <c r="K181" i="1"/>
  <c r="J182" i="1"/>
  <c r="K183" i="1"/>
  <c r="J184" i="1"/>
  <c r="J186" i="1"/>
  <c r="K186" i="1"/>
  <c r="L186" i="1"/>
  <c r="L188" i="1"/>
  <c r="L189" i="1"/>
  <c r="L190" i="1"/>
  <c r="L191" i="1"/>
  <c r="L192" i="1"/>
  <c r="K194" i="1"/>
  <c r="K195" i="1"/>
  <c r="L195" i="1"/>
  <c r="L197" i="1"/>
  <c r="K198" i="1"/>
  <c r="K199" i="1"/>
  <c r="K200" i="1"/>
  <c r="K201" i="1"/>
  <c r="K203" i="1"/>
  <c r="L203" i="1"/>
  <c r="J204" i="1"/>
  <c r="J206" i="1"/>
  <c r="K207" i="1"/>
  <c r="J208" i="1"/>
  <c r="L208" i="1"/>
  <c r="J210" i="1"/>
  <c r="J212" i="1"/>
  <c r="K212" i="1"/>
  <c r="L212" i="1"/>
  <c r="L214" i="1"/>
  <c r="L215" i="1"/>
  <c r="L216" i="1"/>
  <c r="L217" i="1"/>
  <c r="K218" i="1"/>
  <c r="K220" i="1"/>
  <c r="L220" i="1"/>
  <c r="L221" i="1"/>
  <c r="J223" i="1"/>
  <c r="J224" i="1"/>
  <c r="L224" i="1"/>
  <c r="L225" i="1"/>
  <c r="K226" i="1"/>
  <c r="J228" i="1"/>
  <c r="K228" i="1"/>
  <c r="L228" i="1"/>
  <c r="K230" i="1"/>
  <c r="J231" i="1"/>
  <c r="J232" i="1"/>
  <c r="L232" i="1"/>
  <c r="L233" i="1"/>
  <c r="J235" i="1"/>
  <c r="L235" i="1"/>
  <c r="J236" i="1"/>
  <c r="L237" i="1"/>
  <c r="K238" i="1"/>
  <c r="J239" i="1"/>
  <c r="J240" i="1"/>
  <c r="L240" i="1"/>
  <c r="K242" i="1"/>
  <c r="L242" i="1"/>
  <c r="J243" i="1"/>
  <c r="L244" i="1"/>
  <c r="L245" i="1"/>
  <c r="K246" i="1"/>
  <c r="J247" i="1"/>
  <c r="J248" i="1"/>
  <c r="L249" i="1"/>
  <c r="J250" i="1"/>
  <c r="K250" i="1"/>
  <c r="J252" i="1"/>
  <c r="L252" i="1"/>
  <c r="L253" i="1"/>
  <c r="K254" i="1"/>
  <c r="J255" i="1"/>
  <c r="L256" i="1"/>
  <c r="J257" i="1"/>
  <c r="L257" i="1"/>
  <c r="J259" i="1"/>
  <c r="J260" i="1"/>
  <c r="L260" i="1"/>
  <c r="L261" i="1"/>
  <c r="K262" i="1"/>
  <c r="J264" i="1"/>
  <c r="K264" i="1"/>
  <c r="L264" i="1"/>
  <c r="K266" i="1"/>
  <c r="J267" i="1"/>
  <c r="J268" i="1"/>
  <c r="L268" i="1"/>
  <c r="L269" i="1"/>
  <c r="J271" i="1"/>
  <c r="L271" i="1"/>
  <c r="J272" i="1"/>
  <c r="L273" i="1"/>
  <c r="K274" i="1"/>
  <c r="J275" i="1"/>
  <c r="J276" i="1"/>
  <c r="L276" i="1"/>
  <c r="K278" i="1"/>
  <c r="L278" i="1"/>
  <c r="J279" i="1"/>
  <c r="L280" i="1"/>
  <c r="L281" i="1"/>
  <c r="K282" i="1"/>
  <c r="J283" i="1"/>
  <c r="J284" i="1"/>
  <c r="L284" i="1"/>
  <c r="J285" i="1"/>
  <c r="L285" i="1"/>
  <c r="K286" i="1"/>
  <c r="J287" i="1"/>
  <c r="L287" i="1"/>
  <c r="J288" i="1"/>
  <c r="L288" i="1"/>
  <c r="L289" i="1"/>
  <c r="J290" i="1"/>
  <c r="K290" i="1"/>
  <c r="J291" i="1"/>
  <c r="J292" i="1"/>
  <c r="K292" i="1"/>
  <c r="L292" i="1"/>
  <c r="L293" i="1"/>
  <c r="K294" i="1"/>
  <c r="L294" i="1"/>
  <c r="J295" i="1"/>
  <c r="J296" i="1"/>
  <c r="K296" i="1"/>
  <c r="L296" i="1"/>
  <c r="J297" i="1"/>
  <c r="L297" i="1"/>
  <c r="K298" i="1"/>
  <c r="L298" i="1"/>
  <c r="J299" i="1"/>
  <c r="L299" i="1"/>
  <c r="J300" i="1"/>
  <c r="L300" i="1"/>
  <c r="J301" i="1"/>
  <c r="L301" i="1"/>
  <c r="J3" i="1"/>
  <c r="K3" i="1"/>
  <c r="K2" i="1"/>
  <c r="J2" i="1"/>
  <c r="G10" i="7"/>
  <c r="L10" i="7"/>
  <c r="G8" i="7"/>
  <c r="K10" i="7"/>
  <c r="F8" i="7"/>
  <c r="B9" i="7"/>
  <c r="M9" i="7"/>
  <c r="O8" i="7"/>
  <c r="D9" i="6"/>
  <c r="K8" i="6"/>
  <c r="H10" i="6"/>
  <c r="E9" i="6"/>
  <c r="O9" i="6"/>
  <c r="N9" i="6"/>
  <c r="N10" i="6"/>
  <c r="K10" i="5"/>
  <c r="F8" i="5"/>
  <c r="B9" i="5"/>
  <c r="M9" i="5"/>
  <c r="H10" i="5"/>
  <c r="C8" i="5"/>
  <c r="H8" i="5"/>
  <c r="M8" i="5"/>
  <c r="I9" i="4"/>
  <c r="D10" i="4"/>
  <c r="O10" i="4"/>
  <c r="J8" i="4"/>
  <c r="F9" i="4"/>
  <c r="E9" i="4"/>
  <c r="P9" i="4"/>
  <c r="N8" i="2"/>
  <c r="P8" i="2"/>
  <c r="M8" i="2"/>
  <c r="O10" i="2"/>
  <c r="F10" i="2"/>
  <c r="E9" i="2"/>
  <c r="G9" i="2"/>
  <c r="F10" i="7"/>
  <c r="J8" i="7"/>
  <c r="E10" i="7"/>
  <c r="P10" i="7"/>
  <c r="G9" i="7"/>
  <c r="M8" i="6"/>
  <c r="L9" i="6"/>
  <c r="I9" i="6"/>
  <c r="B10" i="6"/>
  <c r="K8" i="5"/>
  <c r="G9" i="5"/>
  <c r="M10" i="5"/>
  <c r="G8" i="5"/>
  <c r="N9" i="4"/>
  <c r="D8" i="4"/>
  <c r="N8" i="4"/>
  <c r="C8" i="2"/>
  <c r="B8" i="2"/>
  <c r="J9" i="2"/>
  <c r="O9" i="7"/>
  <c r="E8" i="7"/>
  <c r="L10" i="6"/>
  <c r="I10" i="6"/>
  <c r="C9" i="6"/>
  <c r="F9" i="6"/>
  <c r="E8" i="5"/>
  <c r="G10" i="5"/>
  <c r="L8" i="4"/>
  <c r="C10" i="4"/>
  <c r="H8" i="4"/>
  <c r="K8" i="2"/>
  <c r="G10" i="2"/>
  <c r="B10" i="7"/>
  <c r="I9" i="7"/>
  <c r="D10" i="7"/>
  <c r="F10" i="6"/>
  <c r="C8" i="6"/>
  <c r="C10" i="6"/>
  <c r="D10" i="5"/>
  <c r="F9" i="5"/>
  <c r="K10" i="4"/>
  <c r="M9" i="4"/>
  <c r="B8" i="4"/>
  <c r="F8" i="2"/>
  <c r="P9" i="2"/>
  <c r="F9" i="7"/>
  <c r="C9" i="7"/>
  <c r="H10" i="7"/>
  <c r="D10" i="6"/>
  <c r="K10" i="6"/>
  <c r="C9" i="5"/>
  <c r="D8" i="5"/>
  <c r="J9" i="5"/>
  <c r="K8" i="4"/>
  <c r="M10" i="4"/>
  <c r="D8" i="2"/>
  <c r="E10" i="2"/>
  <c r="F9" i="2"/>
  <c r="E10" i="5"/>
  <c r="L10" i="2"/>
  <c r="P9" i="7"/>
  <c r="H8" i="6"/>
  <c r="J10" i="5"/>
  <c r="L9" i="5"/>
  <c r="K9" i="4"/>
  <c r="N10" i="4"/>
  <c r="D9" i="4"/>
  <c r="H10" i="2"/>
  <c r="I9" i="2"/>
  <c r="N8" i="7"/>
  <c r="D8" i="7"/>
  <c r="P10" i="6"/>
  <c r="B8" i="6"/>
  <c r="I9" i="5"/>
  <c r="J8" i="5"/>
  <c r="P9" i="5"/>
  <c r="B9" i="4"/>
  <c r="C8" i="4"/>
  <c r="O8" i="2"/>
  <c r="P10" i="2"/>
  <c r="H9" i="2"/>
  <c r="H8" i="7"/>
  <c r="I10" i="7"/>
  <c r="P8" i="6"/>
  <c r="F8" i="6"/>
  <c r="M10" i="6"/>
  <c r="I10" i="5"/>
  <c r="E9" i="5"/>
  <c r="P10" i="4"/>
  <c r="B10" i="4"/>
  <c r="G8" i="4"/>
  <c r="C10" i="2"/>
  <c r="C9" i="2"/>
  <c r="M10" i="7"/>
  <c r="B8" i="7"/>
  <c r="M8" i="7"/>
  <c r="I8" i="7"/>
  <c r="L8" i="7"/>
  <c r="H9" i="7"/>
  <c r="C10" i="7"/>
  <c r="L9" i="7"/>
  <c r="J9" i="6"/>
  <c r="H9" i="6"/>
  <c r="D8" i="6"/>
  <c r="K9" i="6"/>
  <c r="E10" i="6"/>
  <c r="J10" i="6"/>
  <c r="J8" i="6"/>
  <c r="F10" i="5"/>
  <c r="L8" i="5"/>
  <c r="H9" i="5"/>
  <c r="C10" i="5"/>
  <c r="N10" i="5"/>
  <c r="I8" i="5"/>
  <c r="N8" i="5"/>
  <c r="D9" i="5"/>
  <c r="O9" i="4"/>
  <c r="J10" i="4"/>
  <c r="E8" i="4"/>
  <c r="P8" i="4"/>
  <c r="L9" i="4"/>
  <c r="G10" i="4"/>
  <c r="F10" i="4"/>
  <c r="H8" i="2"/>
  <c r="J8" i="2"/>
  <c r="G8" i="2"/>
  <c r="I10" i="2"/>
  <c r="K10" i="2"/>
  <c r="B9" i="2"/>
  <c r="N9" i="2"/>
  <c r="L9" i="2"/>
  <c r="K9" i="7"/>
  <c r="K8" i="7"/>
  <c r="C8" i="7"/>
  <c r="E8" i="6"/>
  <c r="N8" i="6"/>
  <c r="B9" i="6"/>
  <c r="P10" i="5"/>
  <c r="B10" i="5"/>
  <c r="B8" i="5"/>
  <c r="C9" i="4"/>
  <c r="I10" i="4"/>
  <c r="O8" i="4"/>
  <c r="J9" i="4"/>
  <c r="E8" i="2"/>
  <c r="D10" i="2"/>
  <c r="K9" i="2"/>
  <c r="E9" i="7"/>
  <c r="N10" i="7"/>
  <c r="J10" i="7"/>
  <c r="P8" i="7"/>
  <c r="G8" i="6"/>
  <c r="O8" i="6"/>
  <c r="O10" i="6"/>
  <c r="O9" i="5"/>
  <c r="P8" i="5"/>
  <c r="L10" i="5"/>
  <c r="H9" i="4"/>
  <c r="I8" i="4"/>
  <c r="I8" i="2"/>
  <c r="J10" i="2"/>
  <c r="M9" i="2"/>
  <c r="J9" i="7"/>
  <c r="O10" i="7"/>
  <c r="M9" i="6"/>
  <c r="L8" i="6"/>
  <c r="I8" i="6"/>
  <c r="O10" i="5"/>
  <c r="K9" i="5"/>
  <c r="F8" i="4"/>
  <c r="H10" i="4"/>
  <c r="M8" i="4"/>
  <c r="N10" i="2"/>
  <c r="M10" i="2"/>
  <c r="D9" i="2"/>
  <c r="D9" i="7"/>
  <c r="N9" i="7"/>
  <c r="P9" i="6"/>
  <c r="G10" i="6"/>
  <c r="G9" i="6"/>
  <c r="N9" i="5"/>
  <c r="O8" i="5"/>
  <c r="E10" i="4"/>
  <c r="G9" i="4"/>
  <c r="L10" i="4"/>
  <c r="L8" i="2"/>
  <c r="B10" i="2"/>
  <c r="O9" i="2"/>
  <c r="J294" i="1" l="1"/>
  <c r="L291" i="1"/>
  <c r="J289" i="1"/>
  <c r="L286" i="1"/>
  <c r="K284" i="1"/>
  <c r="J281" i="1"/>
  <c r="L277" i="1"/>
  <c r="J274" i="1"/>
  <c r="K270" i="1"/>
  <c r="L266" i="1"/>
  <c r="J263" i="1"/>
  <c r="L259" i="1"/>
  <c r="J256" i="1"/>
  <c r="K252" i="1"/>
  <c r="L248" i="1"/>
  <c r="J245" i="1"/>
  <c r="L241" i="1"/>
  <c r="J238" i="1"/>
  <c r="K234" i="1"/>
  <c r="L230" i="1"/>
  <c r="J227" i="1"/>
  <c r="L223" i="1"/>
  <c r="L219" i="1"/>
  <c r="K215" i="1"/>
  <c r="L210" i="1"/>
  <c r="K206" i="1"/>
  <c r="K202" i="1"/>
  <c r="J198" i="1"/>
  <c r="L193" i="1"/>
  <c r="K189" i="1"/>
  <c r="L184" i="1"/>
  <c r="L180" i="1"/>
  <c r="K176" i="1"/>
  <c r="J172" i="1"/>
  <c r="L167" i="1"/>
  <c r="K163" i="1"/>
  <c r="K159" i="1"/>
  <c r="L154" i="1"/>
  <c r="K150" i="1"/>
  <c r="J146" i="1"/>
  <c r="L141" i="1"/>
  <c r="L137" i="1"/>
  <c r="K133" i="1"/>
  <c r="L128" i="1"/>
  <c r="K124" i="1"/>
  <c r="J120" i="1"/>
  <c r="J116" i="1"/>
  <c r="L111" i="1"/>
  <c r="K107" i="1"/>
  <c r="L102" i="1"/>
  <c r="K98" i="1"/>
  <c r="K94" i="1"/>
  <c r="J90" i="1"/>
  <c r="L85" i="1"/>
  <c r="K80" i="1"/>
  <c r="L71" i="1"/>
  <c r="J54" i="1"/>
  <c r="J38" i="1"/>
  <c r="J20" i="1"/>
  <c r="J4" i="1"/>
  <c r="J12" i="1"/>
  <c r="L21" i="1"/>
  <c r="J30" i="1"/>
  <c r="L39" i="1"/>
  <c r="L47" i="1"/>
  <c r="J56" i="1"/>
  <c r="J64" i="1"/>
  <c r="J74" i="1"/>
  <c r="J78" i="1"/>
  <c r="L80" i="1"/>
  <c r="L83" i="1"/>
  <c r="K86" i="1"/>
  <c r="L89" i="1"/>
  <c r="K92" i="1"/>
  <c r="K95" i="1"/>
  <c r="J98" i="1"/>
  <c r="L100" i="1"/>
  <c r="J104" i="1"/>
  <c r="L106" i="1"/>
  <c r="L109" i="1"/>
  <c r="K112" i="1"/>
  <c r="K115" i="1"/>
  <c r="K118" i="1"/>
  <c r="K121" i="1"/>
  <c r="J124" i="1"/>
  <c r="L126" i="1"/>
  <c r="L129" i="1"/>
  <c r="L132" i="1"/>
  <c r="L135" i="1"/>
  <c r="K138" i="1"/>
  <c r="K141" i="1"/>
  <c r="J144" i="1"/>
  <c r="K147" i="1"/>
  <c r="J150" i="1"/>
  <c r="L152" i="1"/>
  <c r="L155" i="1"/>
  <c r="K158" i="1"/>
  <c r="L161" i="1"/>
  <c r="K164" i="1"/>
  <c r="K167" i="1"/>
  <c r="J170" i="1"/>
  <c r="L172" i="1"/>
  <c r="J176" i="1"/>
  <c r="L178" i="1"/>
  <c r="L181" i="1"/>
  <c r="K184" i="1"/>
  <c r="K187" i="1"/>
  <c r="K190" i="1"/>
  <c r="K193" i="1"/>
  <c r="J196" i="1"/>
  <c r="L198" i="1"/>
  <c r="L201" i="1"/>
  <c r="L204" i="1"/>
  <c r="L207" i="1"/>
  <c r="K210" i="1"/>
  <c r="K213" i="1"/>
  <c r="J216" i="1"/>
  <c r="K219" i="1"/>
  <c r="J222" i="1"/>
  <c r="K224" i="1"/>
  <c r="L226" i="1"/>
  <c r="J229" i="1"/>
  <c r="L231" i="1"/>
  <c r="J234" i="1"/>
  <c r="K236" i="1"/>
  <c r="L238" i="1"/>
  <c r="J241" i="1"/>
  <c r="L243" i="1"/>
  <c r="J246" i="1"/>
  <c r="K248" i="1"/>
  <c r="L250" i="1"/>
  <c r="J253" i="1"/>
  <c r="L255" i="1"/>
  <c r="J258" i="1"/>
  <c r="K260" i="1"/>
  <c r="L262" i="1"/>
  <c r="J265" i="1"/>
  <c r="L267" i="1"/>
  <c r="J270" i="1"/>
  <c r="K272" i="1"/>
  <c r="L274" i="1"/>
  <c r="J277" i="1"/>
  <c r="L279" i="1"/>
  <c r="J282" i="1"/>
  <c r="J6" i="1"/>
  <c r="J16" i="1"/>
  <c r="J24" i="1"/>
  <c r="L33" i="1"/>
  <c r="L41" i="1"/>
  <c r="J50" i="1"/>
  <c r="L59" i="1"/>
  <c r="J68" i="1"/>
  <c r="J76" i="1"/>
  <c r="L78" i="1"/>
  <c r="L81" i="1"/>
  <c r="L84" i="1"/>
  <c r="L87" i="1"/>
  <c r="K90" i="1"/>
  <c r="K93" i="1"/>
  <c r="J96" i="1"/>
  <c r="K99" i="1"/>
  <c r="J102" i="1"/>
  <c r="L104" i="1"/>
  <c r="L107" i="1"/>
  <c r="K110" i="1"/>
  <c r="L113" i="1"/>
  <c r="K116" i="1"/>
  <c r="K119" i="1"/>
  <c r="J122" i="1"/>
  <c r="L124" i="1"/>
  <c r="J128" i="1"/>
  <c r="L130" i="1"/>
  <c r="L133" i="1"/>
  <c r="K136" i="1"/>
  <c r="K139" i="1"/>
  <c r="K142" i="1"/>
  <c r="K145" i="1"/>
  <c r="J148" i="1"/>
  <c r="L150" i="1"/>
  <c r="L153" i="1"/>
  <c r="L156" i="1"/>
  <c r="L159" i="1"/>
  <c r="K162" i="1"/>
  <c r="K165" i="1"/>
  <c r="J168" i="1"/>
  <c r="K171" i="1"/>
  <c r="J174" i="1"/>
  <c r="L176" i="1"/>
  <c r="L179" i="1"/>
  <c r="K182" i="1"/>
  <c r="L185" i="1"/>
  <c r="K188" i="1"/>
  <c r="K191" i="1"/>
  <c r="J194" i="1"/>
  <c r="L196" i="1"/>
  <c r="J200" i="1"/>
  <c r="L202" i="1"/>
  <c r="L205" i="1"/>
  <c r="K208" i="1"/>
  <c r="K211" i="1"/>
  <c r="K214" i="1"/>
  <c r="K217" i="1"/>
  <c r="J220" i="1"/>
  <c r="L222" i="1"/>
  <c r="J225" i="1"/>
  <c r="L227" i="1"/>
  <c r="J230" i="1"/>
  <c r="K232" i="1"/>
  <c r="L234" i="1"/>
  <c r="J237" i="1"/>
  <c r="L239" i="1"/>
  <c r="J242" i="1"/>
  <c r="K244" i="1"/>
  <c r="L246" i="1"/>
  <c r="J249" i="1"/>
  <c r="L251" i="1"/>
  <c r="J254" i="1"/>
  <c r="K256" i="1"/>
  <c r="L258" i="1"/>
  <c r="J261" i="1"/>
  <c r="L263" i="1"/>
  <c r="J266" i="1"/>
  <c r="K268" i="1"/>
  <c r="L270" i="1"/>
  <c r="J273" i="1"/>
  <c r="L275" i="1"/>
  <c r="J278" i="1"/>
  <c r="K280" i="1"/>
  <c r="L282" i="1"/>
  <c r="L9" i="1"/>
  <c r="L17" i="1"/>
  <c r="J26" i="1"/>
  <c r="J34" i="1"/>
  <c r="J42" i="1"/>
  <c r="J52" i="1"/>
  <c r="J60" i="1"/>
  <c r="L69" i="1"/>
  <c r="K76" i="1"/>
  <c r="K79" i="1"/>
  <c r="K82" i="1"/>
  <c r="L3" i="1"/>
  <c r="K300" i="1"/>
  <c r="J298" i="1"/>
  <c r="L295" i="1"/>
  <c r="J293" i="1"/>
  <c r="L290" i="1"/>
  <c r="K288" i="1"/>
  <c r="J286" i="1"/>
  <c r="L283" i="1"/>
  <c r="J280" i="1"/>
  <c r="K276" i="1"/>
  <c r="L272" i="1"/>
  <c r="J269" i="1"/>
  <c r="L265" i="1"/>
  <c r="J262" i="1"/>
  <c r="K258" i="1"/>
  <c r="L254" i="1"/>
  <c r="J251" i="1"/>
  <c r="L247" i="1"/>
  <c r="J244" i="1"/>
  <c r="K240" i="1"/>
  <c r="L236" i="1"/>
  <c r="J233" i="1"/>
  <c r="L229" i="1"/>
  <c r="J226" i="1"/>
  <c r="K222" i="1"/>
  <c r="J218" i="1"/>
  <c r="L213" i="1"/>
  <c r="L209" i="1"/>
  <c r="K205" i="1"/>
  <c r="L200" i="1"/>
  <c r="K196" i="1"/>
  <c r="J192" i="1"/>
  <c r="J188" i="1"/>
  <c r="L183" i="1"/>
  <c r="K179" i="1"/>
  <c r="L174" i="1"/>
  <c r="K170" i="1"/>
  <c r="K166" i="1"/>
  <c r="J162" i="1"/>
  <c r="L157" i="1"/>
  <c r="K153" i="1"/>
  <c r="L148" i="1"/>
  <c r="L144" i="1"/>
  <c r="K140" i="1"/>
  <c r="J136" i="1"/>
  <c r="L131" i="1"/>
  <c r="K127" i="1"/>
  <c r="K123" i="1"/>
  <c r="L118" i="1"/>
  <c r="K114" i="1"/>
  <c r="J110" i="1"/>
  <c r="L105" i="1"/>
  <c r="L101" i="1"/>
  <c r="K97" i="1"/>
  <c r="L92" i="1"/>
  <c r="K88" i="1"/>
  <c r="J84" i="1"/>
  <c r="K78" i="1"/>
  <c r="J66" i="1"/>
  <c r="J48" i="1"/>
  <c r="J32" i="1"/>
  <c r="J14" i="1"/>
  <c r="L7" i="1"/>
  <c r="L13" i="1"/>
  <c r="L19" i="1"/>
  <c r="L25" i="1"/>
  <c r="L31" i="1"/>
  <c r="L37" i="1"/>
  <c r="L43" i="1"/>
  <c r="L49" i="1"/>
  <c r="L55" i="1"/>
  <c r="L61" i="1"/>
  <c r="L67" i="1"/>
  <c r="L73" i="1"/>
  <c r="J77" i="1"/>
  <c r="J79" i="1"/>
  <c r="J81" i="1"/>
  <c r="J83" i="1"/>
  <c r="J85" i="1"/>
  <c r="J87" i="1"/>
  <c r="J89" i="1"/>
  <c r="J91" i="1"/>
  <c r="J93" i="1"/>
  <c r="J95" i="1"/>
  <c r="J97" i="1"/>
  <c r="J99" i="1"/>
  <c r="J101" i="1"/>
  <c r="J103" i="1"/>
  <c r="J105" i="1"/>
  <c r="J107" i="1"/>
  <c r="J109" i="1"/>
  <c r="J111" i="1"/>
  <c r="J113" i="1"/>
  <c r="J115" i="1"/>
  <c r="J117" i="1"/>
  <c r="J119" i="1"/>
  <c r="J121" i="1"/>
  <c r="J123" i="1"/>
  <c r="J125" i="1"/>
  <c r="J12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J155" i="1"/>
  <c r="J157" i="1"/>
  <c r="J159" i="1"/>
  <c r="J161" i="1"/>
  <c r="J163" i="1"/>
  <c r="J165" i="1"/>
  <c r="J167" i="1"/>
  <c r="J169" i="1"/>
  <c r="J171" i="1"/>
  <c r="J173" i="1"/>
  <c r="J175" i="1"/>
  <c r="J177" i="1"/>
  <c r="J179" i="1"/>
  <c r="J181" i="1"/>
  <c r="J183" i="1"/>
  <c r="J185" i="1"/>
  <c r="J187" i="1"/>
  <c r="J189" i="1"/>
  <c r="J191" i="1"/>
  <c r="J193" i="1"/>
  <c r="J195" i="1"/>
  <c r="J197" i="1"/>
  <c r="J199" i="1"/>
  <c r="J201" i="1"/>
  <c r="J203" i="1"/>
  <c r="J205" i="1"/>
  <c r="J207" i="1"/>
  <c r="J209" i="1"/>
  <c r="J211" i="1"/>
  <c r="J213" i="1"/>
  <c r="J215" i="1"/>
  <c r="J217" i="1"/>
  <c r="J219" i="1"/>
  <c r="J221" i="1"/>
  <c r="L2" i="1"/>
  <c r="K301" i="1"/>
  <c r="K299" i="1"/>
  <c r="K297" i="1"/>
  <c r="K295" i="1"/>
  <c r="K293" i="1"/>
  <c r="K291" i="1"/>
  <c r="K289" i="1"/>
  <c r="K287" i="1"/>
  <c r="K285" i="1"/>
  <c r="K283" i="1"/>
  <c r="K281" i="1"/>
  <c r="K279" i="1"/>
  <c r="K277" i="1"/>
  <c r="K275" i="1"/>
  <c r="K273" i="1"/>
  <c r="K271" i="1"/>
  <c r="K269" i="1"/>
  <c r="K267" i="1"/>
  <c r="K265" i="1"/>
  <c r="K263" i="1"/>
  <c r="K261" i="1"/>
  <c r="K259" i="1"/>
  <c r="K257" i="1"/>
  <c r="K255" i="1"/>
  <c r="K253" i="1"/>
  <c r="K251" i="1"/>
  <c r="K249" i="1"/>
  <c r="K247" i="1"/>
  <c r="K245" i="1"/>
  <c r="K243" i="1"/>
  <c r="K241" i="1"/>
  <c r="K239" i="1"/>
  <c r="K237" i="1"/>
  <c r="K235" i="1"/>
  <c r="K233" i="1"/>
  <c r="K231" i="1"/>
  <c r="K229" i="1"/>
  <c r="K227" i="1"/>
  <c r="K225" i="1"/>
  <c r="K223" i="1"/>
  <c r="K221" i="1"/>
  <c r="L218" i="1"/>
  <c r="K216" i="1"/>
  <c r="J214" i="1"/>
  <c r="L211" i="1"/>
  <c r="K209" i="1"/>
  <c r="L206" i="1"/>
  <c r="K204" i="1"/>
  <c r="J202" i="1"/>
  <c r="L199" i="1"/>
  <c r="K197" i="1"/>
  <c r="L194" i="1"/>
  <c r="K192" i="1"/>
  <c r="J190" i="1"/>
  <c r="L187" i="1"/>
  <c r="K185" i="1"/>
  <c r="L182" i="1"/>
  <c r="K180" i="1"/>
  <c r="J178" i="1"/>
  <c r="L175" i="1"/>
  <c r="K173" i="1"/>
  <c r="L170" i="1"/>
  <c r="K168" i="1"/>
  <c r="J166" i="1"/>
  <c r="L163" i="1"/>
  <c r="K161" i="1"/>
  <c r="L158" i="1"/>
  <c r="K156" i="1"/>
  <c r="J154" i="1"/>
  <c r="L151" i="1"/>
  <c r="K149" i="1"/>
  <c r="L146" i="1"/>
  <c r="K144" i="1"/>
  <c r="J142" i="1"/>
  <c r="L139" i="1"/>
  <c r="K137" i="1"/>
  <c r="L134" i="1"/>
  <c r="K132" i="1"/>
  <c r="J130" i="1"/>
  <c r="L127" i="1"/>
  <c r="K125" i="1"/>
  <c r="L122" i="1"/>
  <c r="K120" i="1"/>
  <c r="J118" i="1"/>
  <c r="L115" i="1"/>
  <c r="K113" i="1"/>
  <c r="L110" i="1"/>
  <c r="K108" i="1"/>
  <c r="J106" i="1"/>
  <c r="L103" i="1"/>
  <c r="K101" i="1"/>
  <c r="L98" i="1"/>
  <c r="K96" i="1"/>
  <c r="J94" i="1"/>
  <c r="L91" i="1"/>
  <c r="K89" i="1"/>
  <c r="L86" i="1"/>
  <c r="K84" i="1"/>
  <c r="J82" i="1"/>
  <c r="L79" i="1"/>
  <c r="K77" i="1"/>
  <c r="J72" i="1"/>
  <c r="L65" i="1"/>
  <c r="J58" i="1"/>
  <c r="L51" i="1"/>
  <c r="J44" i="1"/>
  <c r="J36" i="1"/>
  <c r="L29" i="1"/>
  <c r="J22" i="1"/>
  <c r="L15" i="1"/>
  <c r="J8" i="1"/>
  <c r="K75" i="1"/>
  <c r="K73" i="1"/>
  <c r="K71" i="1"/>
  <c r="K69" i="1"/>
  <c r="K67" i="1"/>
  <c r="K65" i="1"/>
  <c r="K63" i="1"/>
  <c r="K61" i="1"/>
  <c r="K59" i="1"/>
  <c r="K57" i="1"/>
  <c r="K55" i="1"/>
  <c r="K53" i="1"/>
  <c r="K51" i="1"/>
  <c r="K49" i="1"/>
  <c r="K47" i="1"/>
  <c r="K45" i="1"/>
  <c r="K43" i="1"/>
  <c r="K41" i="1"/>
  <c r="K39" i="1"/>
  <c r="K37" i="1"/>
  <c r="K35" i="1"/>
  <c r="K33" i="1"/>
  <c r="K31" i="1"/>
  <c r="K29" i="1"/>
  <c r="K27" i="1"/>
  <c r="K25" i="1"/>
  <c r="K23" i="1"/>
  <c r="K21" i="1"/>
  <c r="K19" i="1"/>
  <c r="K17" i="1"/>
  <c r="K15" i="1"/>
  <c r="K13" i="1"/>
  <c r="K11" i="1"/>
  <c r="K9" i="1"/>
  <c r="K7" i="1"/>
  <c r="K5" i="1"/>
  <c r="J75" i="1"/>
  <c r="J73" i="1"/>
  <c r="J71" i="1"/>
  <c r="J69" i="1"/>
  <c r="J67" i="1"/>
  <c r="J65" i="1"/>
  <c r="J63" i="1"/>
  <c r="J61" i="1"/>
  <c r="J59" i="1"/>
  <c r="J57" i="1"/>
  <c r="J55" i="1"/>
  <c r="J53" i="1"/>
  <c r="J51" i="1"/>
  <c r="J49" i="1"/>
  <c r="J47" i="1"/>
  <c r="J45" i="1"/>
  <c r="J43" i="1"/>
  <c r="J41" i="1"/>
  <c r="J39" i="1"/>
  <c r="J37" i="1"/>
  <c r="J35" i="1"/>
  <c r="J33" i="1"/>
  <c r="J31" i="1"/>
  <c r="J29" i="1"/>
  <c r="J27" i="1"/>
  <c r="J25" i="1"/>
  <c r="J23" i="1"/>
  <c r="J21" i="1"/>
  <c r="J19" i="1"/>
  <c r="J17" i="1"/>
  <c r="J15" i="1"/>
  <c r="J13" i="1"/>
  <c r="J11" i="1"/>
  <c r="J9" i="1"/>
  <c r="J7" i="1"/>
  <c r="J5" i="1"/>
  <c r="L74" i="1"/>
  <c r="L72" i="1"/>
  <c r="L70" i="1"/>
  <c r="L68" i="1"/>
  <c r="L66" i="1"/>
  <c r="L64" i="1"/>
  <c r="L62" i="1"/>
  <c r="L60" i="1"/>
  <c r="L58" i="1"/>
  <c r="L56" i="1"/>
  <c r="L54" i="1"/>
  <c r="L52" i="1"/>
  <c r="L50" i="1"/>
  <c r="L48" i="1"/>
  <c r="L46" i="1"/>
  <c r="L44" i="1"/>
  <c r="L42" i="1"/>
  <c r="L40" i="1"/>
  <c r="L38" i="1"/>
  <c r="L36" i="1"/>
  <c r="L34" i="1"/>
  <c r="L32" i="1"/>
  <c r="L30" i="1"/>
  <c r="L28" i="1"/>
  <c r="L26" i="1"/>
  <c r="L24" i="1"/>
  <c r="L22" i="1"/>
  <c r="L20" i="1"/>
  <c r="L18" i="1"/>
  <c r="L16" i="1"/>
  <c r="L14" i="1"/>
  <c r="L12" i="1"/>
  <c r="L10" i="1"/>
  <c r="L8" i="1"/>
  <c r="L6" i="1"/>
  <c r="L4" i="1"/>
  <c r="K74" i="1"/>
  <c r="K72" i="1"/>
  <c r="K70" i="1"/>
  <c r="K68" i="1"/>
  <c r="K66" i="1"/>
  <c r="K64" i="1"/>
  <c r="K62" i="1"/>
  <c r="K60" i="1"/>
  <c r="K58" i="1"/>
  <c r="K56" i="1"/>
  <c r="K54" i="1"/>
  <c r="K52" i="1"/>
  <c r="K50" i="1"/>
  <c r="K48" i="1"/>
  <c r="K46" i="1"/>
  <c r="K44" i="1"/>
  <c r="K42" i="1"/>
  <c r="K40" i="1"/>
  <c r="K38" i="1"/>
  <c r="K36" i="1"/>
  <c r="K34" i="1"/>
  <c r="K32" i="1"/>
  <c r="K30" i="1"/>
  <c r="K28" i="1"/>
  <c r="K26" i="1"/>
  <c r="K24" i="1"/>
  <c r="K22" i="1"/>
  <c r="K20" i="1"/>
  <c r="K18" i="1"/>
  <c r="K16" i="1"/>
  <c r="K14" i="1"/>
  <c r="K12" i="1"/>
  <c r="K10" i="1"/>
  <c r="K8" i="1"/>
  <c r="K6" i="1"/>
</calcChain>
</file>

<file path=xl/sharedStrings.xml><?xml version="1.0" encoding="utf-8"?>
<sst xmlns="http://schemas.openxmlformats.org/spreadsheetml/2006/main" count="616" uniqueCount="61">
  <si>
    <t>pc10</t>
  </si>
  <si>
    <t>pc11</t>
  </si>
  <si>
    <t>pc12</t>
  </si>
  <si>
    <t>pc13</t>
  </si>
  <si>
    <t>pc14</t>
  </si>
  <si>
    <t>image</t>
  </si>
  <si>
    <t>angle (deg)</t>
  </si>
  <si>
    <t>longueur</t>
  </si>
  <si>
    <t>Err (inliers)</t>
  </si>
  <si>
    <t>Err (all)</t>
  </si>
  <si>
    <t>temps</t>
  </si>
  <si>
    <t>pc00</t>
  </si>
  <si>
    <t>pc01</t>
  </si>
  <si>
    <t>pc02</t>
  </si>
  <si>
    <t>pc03</t>
  </si>
  <si>
    <t>pc04</t>
  </si>
  <si>
    <t>pc05</t>
  </si>
  <si>
    <t>pc06</t>
  </si>
  <si>
    <t>pc07</t>
  </si>
  <si>
    <t>pc08</t>
  </si>
  <si>
    <t>pc09</t>
  </si>
  <si>
    <t>longueur cm</t>
  </si>
  <si>
    <t>Err(I) cm</t>
  </si>
  <si>
    <t>Err(A) cm</t>
  </si>
  <si>
    <t>Image</t>
  </si>
  <si>
    <t>Somme de angle (deg)</t>
  </si>
  <si>
    <t>Étiquettes de colonnes</t>
  </si>
  <si>
    <t>Étiquettes de lignes</t>
  </si>
  <si>
    <t>Somme de longueur cm</t>
  </si>
  <si>
    <t>Somme de Err(I) cm</t>
  </si>
  <si>
    <t>Somme de Err(A) cm</t>
  </si>
  <si>
    <t>Somme de temps</t>
  </si>
  <si>
    <t>Test</t>
  </si>
  <si>
    <t>moyenne</t>
  </si>
  <si>
    <t>ecart type</t>
  </si>
  <si>
    <t>Test mod</t>
  </si>
  <si>
    <t>Moyenne de longueur cm</t>
  </si>
  <si>
    <t>Total Moyenne de longueur cm</t>
  </si>
  <si>
    <t>Total Écartype de longueur cm</t>
  </si>
  <si>
    <t>Écartype de longueur cm</t>
  </si>
  <si>
    <t>Total Moyenne de angle (deg)</t>
  </si>
  <si>
    <t>Moyenne de angle (deg)</t>
  </si>
  <si>
    <t>Total Écartype de angle (deg)2</t>
  </si>
  <si>
    <t>Écartype de angle (deg)2</t>
  </si>
  <si>
    <t>Angle (deg)</t>
  </si>
  <si>
    <t>Longueur (cm)</t>
  </si>
  <si>
    <t>Erreur inliers (cm)</t>
  </si>
  <si>
    <t>Moyenne de temps</t>
  </si>
  <si>
    <t>Total Moyenne de temps</t>
  </si>
  <si>
    <t>Total Écartype de temps</t>
  </si>
  <si>
    <t>Écartype de temps</t>
  </si>
  <si>
    <t>Erreur all (cm)</t>
  </si>
  <si>
    <t>Temps de calcul (s)</t>
  </si>
  <si>
    <t>Moyenne de Err(I) cm</t>
  </si>
  <si>
    <t>Total Moyenne de Err(I) cm</t>
  </si>
  <si>
    <t>Total Écartype de Err(I) cm</t>
  </si>
  <si>
    <t>Écartype de Err(I) cm</t>
  </si>
  <si>
    <t>Moyenne de Err(A) cm</t>
  </si>
  <si>
    <t>Total Moyenne de Err(A) cm</t>
  </si>
  <si>
    <t>Total Écartype de Err(A) cm</t>
  </si>
  <si>
    <t>Écartype de Err(A)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</si>
</sst>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Test!$E$1</c:f>
              <c:strCache>
                <c:ptCount val="1"/>
                <c:pt idx="0">
                  <c:v>angle (deg)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Test!$E$2:$E$301</c:f>
              <c:numCache>
                <c:formatCode>General</c:formatCode>
                <c:ptCount val="300"/>
                <c:pt idx="0">
                  <c:v>57.887455778143398</c:v>
                </c:pt>
                <c:pt idx="1">
                  <c:v>58.1093465126309</c:v>
                </c:pt>
                <c:pt idx="2">
                  <c:v>64.861268246565899</c:v>
                </c:pt>
                <c:pt idx="3">
                  <c:v>50.798045830251901</c:v>
                </c:pt>
                <c:pt idx="4">
                  <c:v>46.874833790398</c:v>
                </c:pt>
                <c:pt idx="5">
                  <c:v>44.065571896517902</c:v>
                </c:pt>
                <c:pt idx="6">
                  <c:v>42.978239473027898</c:v>
                </c:pt>
                <c:pt idx="7">
                  <c:v>61.499555529194801</c:v>
                </c:pt>
                <c:pt idx="8">
                  <c:v>36.121812311791601</c:v>
                </c:pt>
                <c:pt idx="9">
                  <c:v>62.821277032767803</c:v>
                </c:pt>
                <c:pt idx="10">
                  <c:v>55.291219800786202</c:v>
                </c:pt>
                <c:pt idx="11">
                  <c:v>51.0964144443968</c:v>
                </c:pt>
                <c:pt idx="12">
                  <c:v>51.787678987987597</c:v>
                </c:pt>
                <c:pt idx="13">
                  <c:v>48.842264615718001</c:v>
                </c:pt>
                <c:pt idx="14">
                  <c:v>54.083755331083204</c:v>
                </c:pt>
                <c:pt idx="15">
                  <c:v>54.578240783703997</c:v>
                </c:pt>
                <c:pt idx="16">
                  <c:v>54.856723435288799</c:v>
                </c:pt>
                <c:pt idx="17">
                  <c:v>61.416819823984497</c:v>
                </c:pt>
                <c:pt idx="18">
                  <c:v>86.957377644081603</c:v>
                </c:pt>
                <c:pt idx="19">
                  <c:v>1.8659131419144299</c:v>
                </c:pt>
                <c:pt idx="20">
                  <c:v>56.441641183683601</c:v>
                </c:pt>
                <c:pt idx="21">
                  <c:v>66.090738734889598</c:v>
                </c:pt>
                <c:pt idx="22">
                  <c:v>70.770755794797097</c:v>
                </c:pt>
                <c:pt idx="23">
                  <c:v>53.349668884526601</c:v>
                </c:pt>
                <c:pt idx="24">
                  <c:v>57.173691569337102</c:v>
                </c:pt>
                <c:pt idx="25">
                  <c:v>55.835371333245398</c:v>
                </c:pt>
                <c:pt idx="26">
                  <c:v>39.593985743013803</c:v>
                </c:pt>
                <c:pt idx="27">
                  <c:v>41.689950537520602</c:v>
                </c:pt>
                <c:pt idx="28">
                  <c:v>51.829744368018702</c:v>
                </c:pt>
                <c:pt idx="29">
                  <c:v>41.044174837769297</c:v>
                </c:pt>
                <c:pt idx="30">
                  <c:v>51.5941364266411</c:v>
                </c:pt>
                <c:pt idx="31">
                  <c:v>58.671456387796397</c:v>
                </c:pt>
                <c:pt idx="32">
                  <c:v>52.027844082442499</c:v>
                </c:pt>
                <c:pt idx="33">
                  <c:v>62.003402316881299</c:v>
                </c:pt>
                <c:pt idx="34">
                  <c:v>13.446832880475601</c:v>
                </c:pt>
                <c:pt idx="35">
                  <c:v>45.553029149333398</c:v>
                </c:pt>
                <c:pt idx="36">
                  <c:v>51.001715212835002</c:v>
                </c:pt>
                <c:pt idx="37">
                  <c:v>57.951522019143297</c:v>
                </c:pt>
                <c:pt idx="38">
                  <c:v>60.316809039546499</c:v>
                </c:pt>
                <c:pt idx="39">
                  <c:v>39.945504423129499</c:v>
                </c:pt>
                <c:pt idx="40">
                  <c:v>64.493984438365999</c:v>
                </c:pt>
                <c:pt idx="41">
                  <c:v>51.476828247785001</c:v>
                </c:pt>
                <c:pt idx="42">
                  <c:v>46.117642503210803</c:v>
                </c:pt>
                <c:pt idx="43">
                  <c:v>53.781354900681301</c:v>
                </c:pt>
                <c:pt idx="44">
                  <c:v>51.129484724323497</c:v>
                </c:pt>
                <c:pt idx="45">
                  <c:v>57.278910144732599</c:v>
                </c:pt>
                <c:pt idx="46">
                  <c:v>59.7746453939193</c:v>
                </c:pt>
                <c:pt idx="47">
                  <c:v>84.291358906194105</c:v>
                </c:pt>
                <c:pt idx="48">
                  <c:v>38.194588009447898</c:v>
                </c:pt>
                <c:pt idx="49">
                  <c:v>55.9745897936548</c:v>
                </c:pt>
                <c:pt idx="50">
                  <c:v>45.563354503340797</c:v>
                </c:pt>
                <c:pt idx="51">
                  <c:v>61.306948584165902</c:v>
                </c:pt>
                <c:pt idx="52">
                  <c:v>80.515060267641502</c:v>
                </c:pt>
                <c:pt idx="53">
                  <c:v>48.899006196214202</c:v>
                </c:pt>
                <c:pt idx="54">
                  <c:v>60.6273147827713</c:v>
                </c:pt>
                <c:pt idx="55">
                  <c:v>30.748091795153702</c:v>
                </c:pt>
                <c:pt idx="56">
                  <c:v>49.590363933544999</c:v>
                </c:pt>
                <c:pt idx="57">
                  <c:v>38.948720443586403</c:v>
                </c:pt>
                <c:pt idx="58">
                  <c:v>51.681394096375698</c:v>
                </c:pt>
                <c:pt idx="59">
                  <c:v>47.280273422570502</c:v>
                </c:pt>
                <c:pt idx="60">
                  <c:v>56.574267899263901</c:v>
                </c:pt>
                <c:pt idx="61">
                  <c:v>34.205692416373203</c:v>
                </c:pt>
                <c:pt idx="62">
                  <c:v>51.8956566934215</c:v>
                </c:pt>
                <c:pt idx="63">
                  <c:v>72.822563716760001</c:v>
                </c:pt>
                <c:pt idx="64">
                  <c:v>61.150096960843797</c:v>
                </c:pt>
                <c:pt idx="65">
                  <c:v>17.229455385122101</c:v>
                </c:pt>
                <c:pt idx="66">
                  <c:v>29.572700358459802</c:v>
                </c:pt>
                <c:pt idx="67">
                  <c:v>31.093783969121699</c:v>
                </c:pt>
                <c:pt idx="68">
                  <c:v>53.906774501048098</c:v>
                </c:pt>
                <c:pt idx="69">
                  <c:v>21.3299617800992</c:v>
                </c:pt>
                <c:pt idx="70">
                  <c:v>44.636128599314503</c:v>
                </c:pt>
                <c:pt idx="71">
                  <c:v>22.7842949680978</c:v>
                </c:pt>
                <c:pt idx="72">
                  <c:v>48.140533017582797</c:v>
                </c:pt>
                <c:pt idx="73">
                  <c:v>57.9015327002014</c:v>
                </c:pt>
                <c:pt idx="74">
                  <c:v>26.415031362744099</c:v>
                </c:pt>
                <c:pt idx="75">
                  <c:v>63.683799973450597</c:v>
                </c:pt>
                <c:pt idx="76">
                  <c:v>34.5590832895221</c:v>
                </c:pt>
                <c:pt idx="77">
                  <c:v>52.972526716452897</c:v>
                </c:pt>
                <c:pt idx="78">
                  <c:v>33.85414101496</c:v>
                </c:pt>
                <c:pt idx="79">
                  <c:v>63.145597470907802</c:v>
                </c:pt>
                <c:pt idx="80">
                  <c:v>48.353172804191203</c:v>
                </c:pt>
                <c:pt idx="81">
                  <c:v>45.562376560184298</c:v>
                </c:pt>
                <c:pt idx="82">
                  <c:v>1.16203682930868</c:v>
                </c:pt>
                <c:pt idx="83">
                  <c:v>51.555463238888201</c:v>
                </c:pt>
                <c:pt idx="84">
                  <c:v>47.446452105244099</c:v>
                </c:pt>
                <c:pt idx="85">
                  <c:v>46.382300627946996</c:v>
                </c:pt>
                <c:pt idx="86">
                  <c:v>51.845631442413797</c:v>
                </c:pt>
                <c:pt idx="87">
                  <c:v>52.522343470352702</c:v>
                </c:pt>
                <c:pt idx="88">
                  <c:v>7.6389013799129204</c:v>
                </c:pt>
                <c:pt idx="89">
                  <c:v>19.834444135578899</c:v>
                </c:pt>
                <c:pt idx="90">
                  <c:v>47.1137740804053</c:v>
                </c:pt>
                <c:pt idx="91">
                  <c:v>11.413981687888199</c:v>
                </c:pt>
                <c:pt idx="92">
                  <c:v>52.713017082928097</c:v>
                </c:pt>
                <c:pt idx="93">
                  <c:v>11.675084483962699</c:v>
                </c:pt>
                <c:pt idx="94">
                  <c:v>9.85678362223927</c:v>
                </c:pt>
                <c:pt idx="95">
                  <c:v>2.1025873770305399</c:v>
                </c:pt>
                <c:pt idx="96">
                  <c:v>4.70944388874205</c:v>
                </c:pt>
                <c:pt idx="97">
                  <c:v>2.4890588491874701</c:v>
                </c:pt>
                <c:pt idx="98">
                  <c:v>46.8665722991568</c:v>
                </c:pt>
                <c:pt idx="99">
                  <c:v>50.050653547746201</c:v>
                </c:pt>
                <c:pt idx="100">
                  <c:v>59.688162958837502</c:v>
                </c:pt>
                <c:pt idx="101">
                  <c:v>49.754347717951703</c:v>
                </c:pt>
                <c:pt idx="102">
                  <c:v>59.303437657814001</c:v>
                </c:pt>
                <c:pt idx="103">
                  <c:v>51.049990036181697</c:v>
                </c:pt>
                <c:pt idx="104">
                  <c:v>48.876299080809403</c:v>
                </c:pt>
                <c:pt idx="105">
                  <c:v>54.668856529736701</c:v>
                </c:pt>
                <c:pt idx="106">
                  <c:v>55.117436853832899</c:v>
                </c:pt>
                <c:pt idx="107">
                  <c:v>47.579297983817298</c:v>
                </c:pt>
                <c:pt idx="108">
                  <c:v>43.579916278216402</c:v>
                </c:pt>
                <c:pt idx="109">
                  <c:v>67.073007501460594</c:v>
                </c:pt>
                <c:pt idx="110">
                  <c:v>68.772583991204201</c:v>
                </c:pt>
                <c:pt idx="111">
                  <c:v>50.6438920420212</c:v>
                </c:pt>
                <c:pt idx="112">
                  <c:v>19.934526095484198</c:v>
                </c:pt>
                <c:pt idx="113">
                  <c:v>49.517151070043603</c:v>
                </c:pt>
                <c:pt idx="114">
                  <c:v>73.469396961590505</c:v>
                </c:pt>
                <c:pt idx="115">
                  <c:v>71.836628446299102</c:v>
                </c:pt>
                <c:pt idx="116">
                  <c:v>72.694709349898602</c:v>
                </c:pt>
                <c:pt idx="117">
                  <c:v>35.460465429908297</c:v>
                </c:pt>
                <c:pt idx="118">
                  <c:v>46.121955138458802</c:v>
                </c:pt>
                <c:pt idx="119">
                  <c:v>45.070154923279702</c:v>
                </c:pt>
                <c:pt idx="120">
                  <c:v>3.44072191154642</c:v>
                </c:pt>
                <c:pt idx="121">
                  <c:v>51.441797904235401</c:v>
                </c:pt>
                <c:pt idx="122">
                  <c:v>49.060465184574198</c:v>
                </c:pt>
                <c:pt idx="123">
                  <c:v>64.043604880404104</c:v>
                </c:pt>
                <c:pt idx="124">
                  <c:v>12.4224716127748</c:v>
                </c:pt>
                <c:pt idx="125">
                  <c:v>32.256952868116798</c:v>
                </c:pt>
                <c:pt idx="126">
                  <c:v>34.929790779428103</c:v>
                </c:pt>
                <c:pt idx="127">
                  <c:v>19.231495978369701</c:v>
                </c:pt>
                <c:pt idx="128" formatCode="0.00E+00">
                  <c:v>6.2991847012752404E-14</c:v>
                </c:pt>
                <c:pt idx="129">
                  <c:v>26.766098058619399</c:v>
                </c:pt>
                <c:pt idx="130">
                  <c:v>60.665264965455599</c:v>
                </c:pt>
                <c:pt idx="131">
                  <c:v>16.479999252630201</c:v>
                </c:pt>
                <c:pt idx="132">
                  <c:v>44.445806314638503</c:v>
                </c:pt>
                <c:pt idx="133">
                  <c:v>12.719193712596701</c:v>
                </c:pt>
                <c:pt idx="134">
                  <c:v>52.157993476431699</c:v>
                </c:pt>
                <c:pt idx="135">
                  <c:v>30.320838434248099</c:v>
                </c:pt>
                <c:pt idx="136">
                  <c:v>51.9092389147158</c:v>
                </c:pt>
                <c:pt idx="137">
                  <c:v>7.6090216249466698</c:v>
                </c:pt>
                <c:pt idx="138">
                  <c:v>39.658198175795299</c:v>
                </c:pt>
                <c:pt idx="139">
                  <c:v>30.585001812741201</c:v>
                </c:pt>
                <c:pt idx="140">
                  <c:v>20.676192218560299</c:v>
                </c:pt>
                <c:pt idx="141">
                  <c:v>18.279247203471101</c:v>
                </c:pt>
                <c:pt idx="142">
                  <c:v>45.263155943175001</c:v>
                </c:pt>
                <c:pt idx="143">
                  <c:v>30.773406045602702</c:v>
                </c:pt>
                <c:pt idx="144">
                  <c:v>37.9613087665481</c:v>
                </c:pt>
                <c:pt idx="145">
                  <c:v>29.678915175353598</c:v>
                </c:pt>
                <c:pt idx="146">
                  <c:v>14.8964992027857</c:v>
                </c:pt>
                <c:pt idx="147" formatCode="0.00E+00">
                  <c:v>3.1485884964764603E-14</c:v>
                </c:pt>
                <c:pt idx="148">
                  <c:v>24.963357546857701</c:v>
                </c:pt>
                <c:pt idx="149">
                  <c:v>29.800370316922901</c:v>
                </c:pt>
                <c:pt idx="150">
                  <c:v>62.414363060746602</c:v>
                </c:pt>
                <c:pt idx="151">
                  <c:v>19.331179507584402</c:v>
                </c:pt>
                <c:pt idx="152">
                  <c:v>44.688749718584901</c:v>
                </c:pt>
                <c:pt idx="153">
                  <c:v>17.481186857360299</c:v>
                </c:pt>
                <c:pt idx="154">
                  <c:v>29.868726283563401</c:v>
                </c:pt>
                <c:pt idx="155">
                  <c:v>13.5798500944547</c:v>
                </c:pt>
                <c:pt idx="156">
                  <c:v>20.284389090036601</c:v>
                </c:pt>
                <c:pt idx="157">
                  <c:v>26.427713634638899</c:v>
                </c:pt>
                <c:pt idx="158">
                  <c:v>63.502679584456899</c:v>
                </c:pt>
                <c:pt idx="159">
                  <c:v>45.934339229481502</c:v>
                </c:pt>
                <c:pt idx="160">
                  <c:v>17.6651626832519</c:v>
                </c:pt>
                <c:pt idx="161">
                  <c:v>20.0790993975553</c:v>
                </c:pt>
                <c:pt idx="162">
                  <c:v>33.515657086599099</c:v>
                </c:pt>
                <c:pt idx="163">
                  <c:v>5.4113024505580798</c:v>
                </c:pt>
                <c:pt idx="164">
                  <c:v>18.463189638614999</c:v>
                </c:pt>
                <c:pt idx="165">
                  <c:v>5.6035283551732196</c:v>
                </c:pt>
                <c:pt idx="166">
                  <c:v>49.5701921768201</c:v>
                </c:pt>
                <c:pt idx="167">
                  <c:v>5.4321635242592397</c:v>
                </c:pt>
                <c:pt idx="168">
                  <c:v>55.910512380428699</c:v>
                </c:pt>
                <c:pt idx="169">
                  <c:v>21.606206129908301</c:v>
                </c:pt>
                <c:pt idx="170">
                  <c:v>11.5567927827666</c:v>
                </c:pt>
                <c:pt idx="171">
                  <c:v>13.0600706587954</c:v>
                </c:pt>
                <c:pt idx="172">
                  <c:v>79.576714844499605</c:v>
                </c:pt>
                <c:pt idx="173">
                  <c:v>11.5908070176962</c:v>
                </c:pt>
                <c:pt idx="174">
                  <c:v>16.658580389210002</c:v>
                </c:pt>
                <c:pt idx="175">
                  <c:v>5.7108886295346899</c:v>
                </c:pt>
                <c:pt idx="176">
                  <c:v>4.9235140702006799</c:v>
                </c:pt>
                <c:pt idx="177">
                  <c:v>49.019586298462201</c:v>
                </c:pt>
                <c:pt idx="178">
                  <c:v>5.68585188918148</c:v>
                </c:pt>
                <c:pt idx="179">
                  <c:v>11.741984220203101</c:v>
                </c:pt>
                <c:pt idx="180" formatCode="0.00E+00">
                  <c:v>5.9161736927643501E-14</c:v>
                </c:pt>
                <c:pt idx="181">
                  <c:v>70.983290518776798</c:v>
                </c:pt>
                <c:pt idx="182">
                  <c:v>45.430642429770103</c:v>
                </c:pt>
                <c:pt idx="183">
                  <c:v>68.677610071349903</c:v>
                </c:pt>
                <c:pt idx="184">
                  <c:v>47.769653483179802</c:v>
                </c:pt>
                <c:pt idx="185">
                  <c:v>3.8307241046901099</c:v>
                </c:pt>
                <c:pt idx="186">
                  <c:v>11.078041999239</c:v>
                </c:pt>
                <c:pt idx="187">
                  <c:v>47.360678466664297</c:v>
                </c:pt>
                <c:pt idx="188">
                  <c:v>52.3415146152104</c:v>
                </c:pt>
                <c:pt idx="189">
                  <c:v>5.0394321004905898</c:v>
                </c:pt>
                <c:pt idx="190">
                  <c:v>50.411889470942299</c:v>
                </c:pt>
                <c:pt idx="191">
                  <c:v>66.701034733073698</c:v>
                </c:pt>
                <c:pt idx="192">
                  <c:v>6.3973017743231102</c:v>
                </c:pt>
                <c:pt idx="193">
                  <c:v>48.9442872220514</c:v>
                </c:pt>
                <c:pt idx="194">
                  <c:v>55.845810336456601</c:v>
                </c:pt>
                <c:pt idx="195">
                  <c:v>19.736899623200699</c:v>
                </c:pt>
                <c:pt idx="196">
                  <c:v>51.279321962756804</c:v>
                </c:pt>
                <c:pt idx="197">
                  <c:v>43.435446395820399</c:v>
                </c:pt>
                <c:pt idx="198">
                  <c:v>61.165161324412701</c:v>
                </c:pt>
                <c:pt idx="199">
                  <c:v>52.487770139101698</c:v>
                </c:pt>
                <c:pt idx="200">
                  <c:v>49.687676300904201</c:v>
                </c:pt>
                <c:pt idx="201">
                  <c:v>56.567874671187603</c:v>
                </c:pt>
                <c:pt idx="202">
                  <c:v>48.479381587567502</c:v>
                </c:pt>
                <c:pt idx="203">
                  <c:v>58.522419811079899</c:v>
                </c:pt>
                <c:pt idx="204">
                  <c:v>58.698386432363897</c:v>
                </c:pt>
                <c:pt idx="205">
                  <c:v>56.839980870957397</c:v>
                </c:pt>
                <c:pt idx="206">
                  <c:v>44.658345156921399</c:v>
                </c:pt>
                <c:pt idx="207">
                  <c:v>51.798320862111702</c:v>
                </c:pt>
                <c:pt idx="208">
                  <c:v>47.194264474890097</c:v>
                </c:pt>
                <c:pt idx="209">
                  <c:v>60.582534002150098</c:v>
                </c:pt>
                <c:pt idx="210">
                  <c:v>48.188550723029699</c:v>
                </c:pt>
                <c:pt idx="211">
                  <c:v>50.401166667466804</c:v>
                </c:pt>
                <c:pt idx="212">
                  <c:v>50.360997466444097</c:v>
                </c:pt>
                <c:pt idx="213">
                  <c:v>21.643488917349099</c:v>
                </c:pt>
                <c:pt idx="214">
                  <c:v>52.549022085375299</c:v>
                </c:pt>
                <c:pt idx="215">
                  <c:v>46.323040082056799</c:v>
                </c:pt>
                <c:pt idx="216">
                  <c:v>22.820477803332999</c:v>
                </c:pt>
                <c:pt idx="217">
                  <c:v>59.299008040654797</c:v>
                </c:pt>
                <c:pt idx="218">
                  <c:v>36.1381184171711</c:v>
                </c:pt>
                <c:pt idx="219">
                  <c:v>35.220983987946902</c:v>
                </c:pt>
                <c:pt idx="220">
                  <c:v>34.097965229565098</c:v>
                </c:pt>
                <c:pt idx="221">
                  <c:v>61.169684063046098</c:v>
                </c:pt>
                <c:pt idx="222">
                  <c:v>47.832957358336898</c:v>
                </c:pt>
                <c:pt idx="223">
                  <c:v>22.611892281412199</c:v>
                </c:pt>
                <c:pt idx="224">
                  <c:v>41.090395462304102</c:v>
                </c:pt>
                <c:pt idx="225">
                  <c:v>54.534820867841802</c:v>
                </c:pt>
                <c:pt idx="226">
                  <c:v>39.196392379410803</c:v>
                </c:pt>
                <c:pt idx="227">
                  <c:v>45.796724000565703</c:v>
                </c:pt>
                <c:pt idx="228">
                  <c:v>54.564352476483698</c:v>
                </c:pt>
                <c:pt idx="229">
                  <c:v>55.621672120644703</c:v>
                </c:pt>
                <c:pt idx="230">
                  <c:v>46.661020169844498</c:v>
                </c:pt>
                <c:pt idx="231">
                  <c:v>53.872530748980402</c:v>
                </c:pt>
                <c:pt idx="232">
                  <c:v>46.351186568458999</c:v>
                </c:pt>
                <c:pt idx="233">
                  <c:v>32.059021538193299</c:v>
                </c:pt>
                <c:pt idx="234">
                  <c:v>48.1582980214977</c:v>
                </c:pt>
                <c:pt idx="235">
                  <c:v>45.681590336892</c:v>
                </c:pt>
                <c:pt idx="236">
                  <c:v>48.9697642856963</c:v>
                </c:pt>
                <c:pt idx="237">
                  <c:v>54.751964930517801</c:v>
                </c:pt>
                <c:pt idx="238">
                  <c:v>49.705812348672801</c:v>
                </c:pt>
                <c:pt idx="239">
                  <c:v>57.693370154959702</c:v>
                </c:pt>
                <c:pt idx="240">
                  <c:v>45.6251804067374</c:v>
                </c:pt>
                <c:pt idx="241">
                  <c:v>59.553781607760001</c:v>
                </c:pt>
                <c:pt idx="242">
                  <c:v>46.284341334605401</c:v>
                </c:pt>
                <c:pt idx="243">
                  <c:v>40.664171807745603</c:v>
                </c:pt>
                <c:pt idx="244">
                  <c:v>38.186166767894797</c:v>
                </c:pt>
                <c:pt idx="245">
                  <c:v>55.597971567935197</c:v>
                </c:pt>
                <c:pt idx="246">
                  <c:v>44.7681895724306</c:v>
                </c:pt>
                <c:pt idx="247">
                  <c:v>54.232143512840203</c:v>
                </c:pt>
                <c:pt idx="248">
                  <c:v>59.771519067224098</c:v>
                </c:pt>
                <c:pt idx="249">
                  <c:v>39.796549447281002</c:v>
                </c:pt>
                <c:pt idx="250">
                  <c:v>59.111329250745897</c:v>
                </c:pt>
                <c:pt idx="251">
                  <c:v>48.513008927856099</c:v>
                </c:pt>
                <c:pt idx="252">
                  <c:v>51.732530287629501</c:v>
                </c:pt>
                <c:pt idx="253">
                  <c:v>47.285480462293101</c:v>
                </c:pt>
                <c:pt idx="254">
                  <c:v>3.9324467105148799</c:v>
                </c:pt>
                <c:pt idx="255">
                  <c:v>64.094485960750205</c:v>
                </c:pt>
                <c:pt idx="256">
                  <c:v>48.799996644171301</c:v>
                </c:pt>
                <c:pt idx="257">
                  <c:v>47.529409114725297</c:v>
                </c:pt>
                <c:pt idx="258">
                  <c:v>46.800837260055701</c:v>
                </c:pt>
                <c:pt idx="259">
                  <c:v>44.892818423041398</c:v>
                </c:pt>
                <c:pt idx="260">
                  <c:v>53.667094120300199</c:v>
                </c:pt>
                <c:pt idx="261">
                  <c:v>48.800800404240199</c:v>
                </c:pt>
                <c:pt idx="262">
                  <c:v>40.831262924654403</c:v>
                </c:pt>
                <c:pt idx="263">
                  <c:v>51.128049397215896</c:v>
                </c:pt>
                <c:pt idx="264">
                  <c:v>43.797855684369999</c:v>
                </c:pt>
                <c:pt idx="265">
                  <c:v>39.727252541568397</c:v>
                </c:pt>
                <c:pt idx="266">
                  <c:v>35.7535903093762</c:v>
                </c:pt>
                <c:pt idx="267">
                  <c:v>27.374339327644599</c:v>
                </c:pt>
                <c:pt idx="268">
                  <c:v>53.382265763248398</c:v>
                </c:pt>
                <c:pt idx="269">
                  <c:v>54.244269975807597</c:v>
                </c:pt>
                <c:pt idx="270">
                  <c:v>52.103732399214699</c:v>
                </c:pt>
                <c:pt idx="271">
                  <c:v>44.662267299522</c:v>
                </c:pt>
                <c:pt idx="272">
                  <c:v>39.540949502026201</c:v>
                </c:pt>
                <c:pt idx="273">
                  <c:v>60.637245803276798</c:v>
                </c:pt>
                <c:pt idx="274">
                  <c:v>41.759947481478399</c:v>
                </c:pt>
                <c:pt idx="275">
                  <c:v>67.207752526891099</c:v>
                </c:pt>
                <c:pt idx="276">
                  <c:v>51.5943250661985</c:v>
                </c:pt>
                <c:pt idx="277">
                  <c:v>48.606970483861701</c:v>
                </c:pt>
                <c:pt idx="278">
                  <c:v>57.137368288826103</c:v>
                </c:pt>
                <c:pt idx="279">
                  <c:v>62.125654872664398</c:v>
                </c:pt>
                <c:pt idx="280">
                  <c:v>64.733756520555801</c:v>
                </c:pt>
                <c:pt idx="281">
                  <c:v>55.405392365272398</c:v>
                </c:pt>
                <c:pt idx="282">
                  <c:v>66.183481206414498</c:v>
                </c:pt>
                <c:pt idx="283">
                  <c:v>28.231748421204699</c:v>
                </c:pt>
                <c:pt idx="284">
                  <c:v>56.988451816526201</c:v>
                </c:pt>
                <c:pt idx="285">
                  <c:v>53.0277200588746</c:v>
                </c:pt>
                <c:pt idx="286">
                  <c:v>66.789766173727202</c:v>
                </c:pt>
                <c:pt idx="287">
                  <c:v>64.9248520891</c:v>
                </c:pt>
                <c:pt idx="288">
                  <c:v>67.331564273029798</c:v>
                </c:pt>
                <c:pt idx="289">
                  <c:v>48.695535148419602</c:v>
                </c:pt>
                <c:pt idx="290">
                  <c:v>34.9326231856476</c:v>
                </c:pt>
                <c:pt idx="291">
                  <c:v>53.474585957412103</c:v>
                </c:pt>
                <c:pt idx="292">
                  <c:v>41.101072025412599</c:v>
                </c:pt>
                <c:pt idx="293">
                  <c:v>42.938039421763797</c:v>
                </c:pt>
                <c:pt idx="294">
                  <c:v>58.228444992046597</c:v>
                </c:pt>
                <c:pt idx="295">
                  <c:v>48.016588626720598</c:v>
                </c:pt>
                <c:pt idx="296">
                  <c:v>49.076759188990103</c:v>
                </c:pt>
                <c:pt idx="297">
                  <c:v>45.543945435361998</c:v>
                </c:pt>
                <c:pt idx="298">
                  <c:v>51.483000652052802</c:v>
                </c:pt>
                <c:pt idx="299">
                  <c:v>40.7223569814714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1C-49FB-ACAB-609B021B2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891680"/>
        <c:axId val="1259165952"/>
      </c:scatterChart>
      <c:valAx>
        <c:axId val="125889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9165952"/>
        <c:crosses val="autoZero"/>
        <c:crossBetween val="midCat"/>
      </c:valAx>
      <c:valAx>
        <c:axId val="12591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889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'Erreur All'!$A$9</c:f>
              <c:strCache>
                <c:ptCount val="1"/>
                <c:pt idx="0">
                  <c:v>Erreur all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'Erreur All'!$B$10:$P$10</c:f>
                <c:numCache>
                  <c:formatCode>General</c:formatCode>
                  <c:ptCount val="15"/>
                  <c:pt idx="0">
                    <c:v>1.2366391826322309</c:v>
                  </c:pt>
                  <c:pt idx="1">
                    <c:v>1.6888858910451789</c:v>
                  </c:pt>
                  <c:pt idx="2">
                    <c:v>1.2267541728026305</c:v>
                  </c:pt>
                  <c:pt idx="3">
                    <c:v>2.9074721599215616</c:v>
                  </c:pt>
                  <c:pt idx="4">
                    <c:v>10.339826823336978</c:v>
                  </c:pt>
                  <c:pt idx="5">
                    <c:v>2.6129530588257066</c:v>
                  </c:pt>
                  <c:pt idx="6">
                    <c:v>0.78032672464984221</c:v>
                  </c:pt>
                  <c:pt idx="7">
                    <c:v>1.0502318663582084</c:v>
                  </c:pt>
                  <c:pt idx="8">
                    <c:v>7.9122280316904252</c:v>
                  </c:pt>
                  <c:pt idx="9">
                    <c:v>8.9497380654197194</c:v>
                  </c:pt>
                  <c:pt idx="10">
                    <c:v>1.4808222817426202</c:v>
                  </c:pt>
                  <c:pt idx="11">
                    <c:v>1.3193557791786399</c:v>
                  </c:pt>
                  <c:pt idx="12">
                    <c:v>1.4302014569895742</c:v>
                  </c:pt>
                  <c:pt idx="13">
                    <c:v>1.1035024497804449</c:v>
                  </c:pt>
                  <c:pt idx="14">
                    <c:v>0.94125060665148363</c:v>
                  </c:pt>
                </c:numCache>
              </c:numRef>
            </c:plus>
            <c:minus>
              <c:numRef>
                <c:f>'Erreur All'!$B$10:$P$10</c:f>
                <c:numCache>
                  <c:formatCode>General</c:formatCode>
                  <c:ptCount val="15"/>
                  <c:pt idx="0">
                    <c:v>1.2366391826322309</c:v>
                  </c:pt>
                  <c:pt idx="1">
                    <c:v>1.6888858910451789</c:v>
                  </c:pt>
                  <c:pt idx="2">
                    <c:v>1.2267541728026305</c:v>
                  </c:pt>
                  <c:pt idx="3">
                    <c:v>2.9074721599215616</c:v>
                  </c:pt>
                  <c:pt idx="4">
                    <c:v>10.339826823336978</c:v>
                  </c:pt>
                  <c:pt idx="5">
                    <c:v>2.6129530588257066</c:v>
                  </c:pt>
                  <c:pt idx="6">
                    <c:v>0.78032672464984221</c:v>
                  </c:pt>
                  <c:pt idx="7">
                    <c:v>1.0502318663582084</c:v>
                  </c:pt>
                  <c:pt idx="8">
                    <c:v>7.9122280316904252</c:v>
                  </c:pt>
                  <c:pt idx="9">
                    <c:v>8.9497380654197194</c:v>
                  </c:pt>
                  <c:pt idx="10">
                    <c:v>1.4808222817426202</c:v>
                  </c:pt>
                  <c:pt idx="11">
                    <c:v>1.3193557791786399</c:v>
                  </c:pt>
                  <c:pt idx="12">
                    <c:v>1.4302014569895742</c:v>
                  </c:pt>
                  <c:pt idx="13">
                    <c:v>1.1035024497804449</c:v>
                  </c:pt>
                  <c:pt idx="14">
                    <c:v>0.94125060665148363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'Erreur All'!$B$8:$P$8</c:f>
              <c:strCache>
                <c:ptCount val="15"/>
                <c:pt idx="0">
                  <c:v>pc00</c:v>
                </c:pt>
                <c:pt idx="1">
                  <c:v>pc01</c:v>
                </c:pt>
                <c:pt idx="2">
                  <c:v>pc02</c:v>
                </c:pt>
                <c:pt idx="3">
                  <c:v>pc03</c:v>
                </c:pt>
                <c:pt idx="4">
                  <c:v>pc04</c:v>
                </c:pt>
                <c:pt idx="5">
                  <c:v>pc05</c:v>
                </c:pt>
                <c:pt idx="6">
                  <c:v>pc06</c:v>
                </c:pt>
                <c:pt idx="7">
                  <c:v>pc07</c:v>
                </c:pt>
                <c:pt idx="8">
                  <c:v>pc08</c:v>
                </c:pt>
                <c:pt idx="9">
                  <c:v>pc09</c:v>
                </c:pt>
                <c:pt idx="10">
                  <c:v>pc10</c:v>
                </c:pt>
                <c:pt idx="11">
                  <c:v>pc11</c:v>
                </c:pt>
                <c:pt idx="12">
                  <c:v>pc12</c:v>
                </c:pt>
                <c:pt idx="13">
                  <c:v>pc13</c:v>
                </c:pt>
                <c:pt idx="14">
                  <c:v>pc14</c:v>
                </c:pt>
              </c:strCache>
            </c:strRef>
          </c:xVal>
          <c:yVal>
            <c:numRef>
              <c:f>'Erreur All'!$B$9:$P$9</c:f>
              <c:numCache>
                <c:formatCode>General</c:formatCode>
                <c:ptCount val="15"/>
                <c:pt idx="0">
                  <c:v>1.5339773814618862</c:v>
                </c:pt>
                <c:pt idx="1">
                  <c:v>2.0781665120758808</c:v>
                </c:pt>
                <c:pt idx="2">
                  <c:v>1.4286949300636631</c:v>
                </c:pt>
                <c:pt idx="3">
                  <c:v>4.6393124662214902</c:v>
                </c:pt>
                <c:pt idx="4">
                  <c:v>11.557948789420514</c:v>
                </c:pt>
                <c:pt idx="5">
                  <c:v>3.5684008146474291</c:v>
                </c:pt>
                <c:pt idx="6">
                  <c:v>2.1117460406574713</c:v>
                </c:pt>
                <c:pt idx="7">
                  <c:v>2.735614019432596</c:v>
                </c:pt>
                <c:pt idx="8">
                  <c:v>16.862892726847356</c:v>
                </c:pt>
                <c:pt idx="9">
                  <c:v>18.853370383898177</c:v>
                </c:pt>
                <c:pt idx="10">
                  <c:v>2.1153702199953508</c:v>
                </c:pt>
                <c:pt idx="11">
                  <c:v>2.1225244911111552</c:v>
                </c:pt>
                <c:pt idx="12">
                  <c:v>1.2915862254884778</c:v>
                </c:pt>
                <c:pt idx="13">
                  <c:v>1.7584729099953331</c:v>
                </c:pt>
                <c:pt idx="14">
                  <c:v>1.9222573307770987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E-4A50-9424-DB77AA416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019040"/>
        <c:axId val="1846432624"/>
      </c:scatterChart>
      <c:valAx>
        <c:axId val="15670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6432624"/>
        <c:crosses val="autoZero"/>
        <c:crossBetween val="midCat"/>
      </c:valAx>
      <c:valAx>
        <c:axId val="18464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701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Temps!$A$9</c:f>
              <c:strCache>
                <c:ptCount val="1"/>
                <c:pt idx="0">
                  <c:v>Temps de calcul 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Temps!$B$10:$P$10</c:f>
                <c:numCache>
                  <c:formatCode>General</c:formatCode>
                  <c:ptCount val="15"/>
                  <c:pt idx="0">
                    <c:v>0.1786021366512347</c:v>
                  </c:pt>
                  <c:pt idx="1">
                    <c:v>0.12029349159072703</c:v>
                  </c:pt>
                  <c:pt idx="2">
                    <c:v>0.12762356985278386</c:v>
                  </c:pt>
                  <c:pt idx="3">
                    <c:v>0.1663556568887064</c:v>
                  </c:pt>
                  <c:pt idx="4">
                    <c:v>0.1932830790485186</c:v>
                  </c:pt>
                  <c:pt idx="5">
                    <c:v>0.32146421068254433</c:v>
                  </c:pt>
                  <c:pt idx="6">
                    <c:v>0.33356344711678293</c:v>
                  </c:pt>
                  <c:pt idx="7">
                    <c:v>0.17442787026281603</c:v>
                  </c:pt>
                  <c:pt idx="8">
                    <c:v>9.2665051014583402E-2</c:v>
                  </c:pt>
                  <c:pt idx="9">
                    <c:v>0.12002252902010177</c:v>
                  </c:pt>
                  <c:pt idx="10">
                    <c:v>0.22463385767588689</c:v>
                  </c:pt>
                  <c:pt idx="11">
                    <c:v>0.13785240405204088</c:v>
                  </c:pt>
                  <c:pt idx="12">
                    <c:v>0.12981018408119555</c:v>
                  </c:pt>
                  <c:pt idx="13">
                    <c:v>0.19752886713622766</c:v>
                  </c:pt>
                  <c:pt idx="14">
                    <c:v>0.18261195430445004</c:v>
                  </c:pt>
                </c:numCache>
              </c:numRef>
            </c:plus>
            <c:minus>
              <c:numRef>
                <c:f>Temps!$B$10:$P$10</c:f>
                <c:numCache>
                  <c:formatCode>General</c:formatCode>
                  <c:ptCount val="15"/>
                  <c:pt idx="0">
                    <c:v>0.1786021366512347</c:v>
                  </c:pt>
                  <c:pt idx="1">
                    <c:v>0.12029349159072703</c:v>
                  </c:pt>
                  <c:pt idx="2">
                    <c:v>0.12762356985278386</c:v>
                  </c:pt>
                  <c:pt idx="3">
                    <c:v>0.1663556568887064</c:v>
                  </c:pt>
                  <c:pt idx="4">
                    <c:v>0.1932830790485186</c:v>
                  </c:pt>
                  <c:pt idx="5">
                    <c:v>0.32146421068254433</c:v>
                  </c:pt>
                  <c:pt idx="6">
                    <c:v>0.33356344711678293</c:v>
                  </c:pt>
                  <c:pt idx="7">
                    <c:v>0.17442787026281603</c:v>
                  </c:pt>
                  <c:pt idx="8">
                    <c:v>9.2665051014583402E-2</c:v>
                  </c:pt>
                  <c:pt idx="9">
                    <c:v>0.12002252902010177</c:v>
                  </c:pt>
                  <c:pt idx="10">
                    <c:v>0.22463385767588689</c:v>
                  </c:pt>
                  <c:pt idx="11">
                    <c:v>0.13785240405204088</c:v>
                  </c:pt>
                  <c:pt idx="12">
                    <c:v>0.12981018408119555</c:v>
                  </c:pt>
                  <c:pt idx="13">
                    <c:v>0.19752886713622766</c:v>
                  </c:pt>
                  <c:pt idx="14">
                    <c:v>0.18261195430445004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Temps!$B$8:$P$8</c:f>
              <c:strCache>
                <c:ptCount val="15"/>
                <c:pt idx="0">
                  <c:v>pc00</c:v>
                </c:pt>
                <c:pt idx="1">
                  <c:v>pc01</c:v>
                </c:pt>
                <c:pt idx="2">
                  <c:v>pc02</c:v>
                </c:pt>
                <c:pt idx="3">
                  <c:v>pc03</c:v>
                </c:pt>
                <c:pt idx="4">
                  <c:v>pc04</c:v>
                </c:pt>
                <c:pt idx="5">
                  <c:v>pc05</c:v>
                </c:pt>
                <c:pt idx="6">
                  <c:v>pc06</c:v>
                </c:pt>
                <c:pt idx="7">
                  <c:v>pc07</c:v>
                </c:pt>
                <c:pt idx="8">
                  <c:v>pc08</c:v>
                </c:pt>
                <c:pt idx="9">
                  <c:v>pc09</c:v>
                </c:pt>
                <c:pt idx="10">
                  <c:v>pc10</c:v>
                </c:pt>
                <c:pt idx="11">
                  <c:v>pc11</c:v>
                </c:pt>
                <c:pt idx="12">
                  <c:v>pc12</c:v>
                </c:pt>
                <c:pt idx="13">
                  <c:v>pc13</c:v>
                </c:pt>
                <c:pt idx="14">
                  <c:v>pc14</c:v>
                </c:pt>
              </c:strCache>
            </c:strRef>
          </c:xVal>
          <c:yVal>
            <c:numRef>
              <c:f>Temps!$B$9:$P$9</c:f>
              <c:numCache>
                <c:formatCode>General</c:formatCode>
                <c:ptCount val="15"/>
                <c:pt idx="0">
                  <c:v>3.9210668223500043</c:v>
                </c:pt>
                <c:pt idx="1">
                  <c:v>4.3143229574499964</c:v>
                </c:pt>
                <c:pt idx="2">
                  <c:v>4.5743294477499976</c:v>
                </c:pt>
                <c:pt idx="3">
                  <c:v>3.5332308011000029</c:v>
                </c:pt>
                <c:pt idx="4">
                  <c:v>2.329737627850001</c:v>
                </c:pt>
                <c:pt idx="5">
                  <c:v>3.0454736240499933</c:v>
                </c:pt>
                <c:pt idx="6">
                  <c:v>3.711141094899979</c:v>
                </c:pt>
                <c:pt idx="7">
                  <c:v>2.4585994086000147</c:v>
                </c:pt>
                <c:pt idx="8">
                  <c:v>1.8759160701499986</c:v>
                </c:pt>
                <c:pt idx="9">
                  <c:v>1.4833872707499673</c:v>
                </c:pt>
                <c:pt idx="10">
                  <c:v>4.1752879981499991</c:v>
                </c:pt>
                <c:pt idx="11">
                  <c:v>3.8511706178500114</c:v>
                </c:pt>
                <c:pt idx="12">
                  <c:v>3.9521910773500246</c:v>
                </c:pt>
                <c:pt idx="13">
                  <c:v>4.5263135920500046</c:v>
                </c:pt>
                <c:pt idx="14">
                  <c:v>4.8744626509499955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D-4162-A6B0-CE9176662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019040"/>
        <c:axId val="1846432624"/>
      </c:scatterChart>
      <c:valAx>
        <c:axId val="15670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6432624"/>
        <c:crosses val="autoZero"/>
        <c:crossBetween val="midCat"/>
      </c:valAx>
      <c:valAx>
        <c:axId val="18464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701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Test!$I$1</c:f>
              <c:strCache>
                <c:ptCount val="1"/>
                <c:pt idx="0">
                  <c:v>temps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Test!$I$2:$I$301</c:f>
              <c:numCache>
                <c:formatCode>General</c:formatCode>
                <c:ptCount val="300"/>
                <c:pt idx="0">
                  <c:v>4.2597793399999597</c:v>
                </c:pt>
                <c:pt idx="1">
                  <c:v>3.6454587710000501</c:v>
                </c:pt>
                <c:pt idx="2">
                  <c:v>4.0462192400000196</c:v>
                </c:pt>
                <c:pt idx="3">
                  <c:v>3.6780518389999699</c:v>
                </c:pt>
                <c:pt idx="4">
                  <c:v>3.71237072299999</c:v>
                </c:pt>
                <c:pt idx="5">
                  <c:v>3.939908086</c:v>
                </c:pt>
                <c:pt idx="6">
                  <c:v>4.2011782030000404</c:v>
                </c:pt>
                <c:pt idx="7">
                  <c:v>4.0330573369999998</c:v>
                </c:pt>
                <c:pt idx="8">
                  <c:v>4.0729803330000296</c:v>
                </c:pt>
                <c:pt idx="9">
                  <c:v>4.08863586400002</c:v>
                </c:pt>
                <c:pt idx="10">
                  <c:v>3.7180093350000298</c:v>
                </c:pt>
                <c:pt idx="11">
                  <c:v>3.9932135549999499</c:v>
                </c:pt>
                <c:pt idx="12">
                  <c:v>4.0405181999999504</c:v>
                </c:pt>
                <c:pt idx="13">
                  <c:v>3.9213766380000199</c:v>
                </c:pt>
                <c:pt idx="14">
                  <c:v>3.815459223</c:v>
                </c:pt>
                <c:pt idx="15">
                  <c:v>3.7133347190000401</c:v>
                </c:pt>
                <c:pt idx="16">
                  <c:v>3.9041669929999898</c:v>
                </c:pt>
                <c:pt idx="17">
                  <c:v>3.9598147760000302</c:v>
                </c:pt>
                <c:pt idx="18">
                  <c:v>3.9491261609999802</c:v>
                </c:pt>
                <c:pt idx="19">
                  <c:v>3.7286771110000201</c:v>
                </c:pt>
                <c:pt idx="20">
                  <c:v>4.0040642719999902</c:v>
                </c:pt>
                <c:pt idx="21">
                  <c:v>4.2567852199999798</c:v>
                </c:pt>
                <c:pt idx="22">
                  <c:v>4.28780766099998</c:v>
                </c:pt>
                <c:pt idx="23">
                  <c:v>4.2718427629999898</c:v>
                </c:pt>
                <c:pt idx="24">
                  <c:v>4.1644880660000396</c:v>
                </c:pt>
                <c:pt idx="25">
                  <c:v>4.3761365810000203</c:v>
                </c:pt>
                <c:pt idx="26">
                  <c:v>4.3712432889999402</c:v>
                </c:pt>
                <c:pt idx="27">
                  <c:v>4.2919359300000197</c:v>
                </c:pt>
                <c:pt idx="28">
                  <c:v>4.3352611720000001</c:v>
                </c:pt>
                <c:pt idx="29">
                  <c:v>4.5378307189999898</c:v>
                </c:pt>
                <c:pt idx="30">
                  <c:v>4.3047687509999797</c:v>
                </c:pt>
                <c:pt idx="31">
                  <c:v>4.142663475</c:v>
                </c:pt>
                <c:pt idx="32">
                  <c:v>4.4815570609999797</c:v>
                </c:pt>
                <c:pt idx="33">
                  <c:v>4.3814607570000099</c:v>
                </c:pt>
                <c:pt idx="34">
                  <c:v>4.3021336140000104</c:v>
                </c:pt>
                <c:pt idx="35">
                  <c:v>4.3471096069999904</c:v>
                </c:pt>
                <c:pt idx="36">
                  <c:v>4.4721507879999596</c:v>
                </c:pt>
                <c:pt idx="37">
                  <c:v>4.37146252600001</c:v>
                </c:pt>
                <c:pt idx="38">
                  <c:v>4.3000830990000001</c:v>
                </c:pt>
                <c:pt idx="39">
                  <c:v>4.2856737980000004</c:v>
                </c:pt>
                <c:pt idx="40">
                  <c:v>4.4615437069999704</c:v>
                </c:pt>
                <c:pt idx="41">
                  <c:v>4.6191194120000301</c:v>
                </c:pt>
                <c:pt idx="42">
                  <c:v>4.6025425820000097</c:v>
                </c:pt>
                <c:pt idx="43">
                  <c:v>4.5771494350000204</c:v>
                </c:pt>
                <c:pt idx="44">
                  <c:v>4.5803554149999801</c:v>
                </c:pt>
                <c:pt idx="45">
                  <c:v>4.7117754189999896</c:v>
                </c:pt>
                <c:pt idx="46">
                  <c:v>4.4884244489999698</c:v>
                </c:pt>
                <c:pt idx="47">
                  <c:v>4.5726475769999899</c:v>
                </c:pt>
                <c:pt idx="48">
                  <c:v>4.7766081700000296</c:v>
                </c:pt>
                <c:pt idx="49">
                  <c:v>4.3929634749999797</c:v>
                </c:pt>
                <c:pt idx="50">
                  <c:v>4.7798018060000196</c:v>
                </c:pt>
                <c:pt idx="51">
                  <c:v>4.3514063100000104</c:v>
                </c:pt>
                <c:pt idx="52">
                  <c:v>4.6106363420000198</c:v>
                </c:pt>
                <c:pt idx="53">
                  <c:v>4.5221794969999598</c:v>
                </c:pt>
                <c:pt idx="54">
                  <c:v>4.5249654220000304</c:v>
                </c:pt>
                <c:pt idx="55">
                  <c:v>4.3916222459999901</c:v>
                </c:pt>
                <c:pt idx="56">
                  <c:v>4.4387522909998998</c:v>
                </c:pt>
                <c:pt idx="57">
                  <c:v>4.69045413499998</c:v>
                </c:pt>
                <c:pt idx="58">
                  <c:v>4.70609681799999</c:v>
                </c:pt>
                <c:pt idx="59">
                  <c:v>4.6875444470000502</c:v>
                </c:pt>
                <c:pt idx="60">
                  <c:v>3.8517818899999798</c:v>
                </c:pt>
                <c:pt idx="61">
                  <c:v>3.7871541829999802</c:v>
                </c:pt>
                <c:pt idx="62">
                  <c:v>3.1467355220000801</c:v>
                </c:pt>
                <c:pt idx="63">
                  <c:v>3.4888121820000602</c:v>
                </c:pt>
                <c:pt idx="64">
                  <c:v>3.5259974910001102</c:v>
                </c:pt>
                <c:pt idx="65">
                  <c:v>3.6173337469999698</c:v>
                </c:pt>
                <c:pt idx="66">
                  <c:v>3.5713790050000398</c:v>
                </c:pt>
                <c:pt idx="67">
                  <c:v>3.4956724550000899</c:v>
                </c:pt>
                <c:pt idx="68">
                  <c:v>3.82941877199994</c:v>
                </c:pt>
                <c:pt idx="69">
                  <c:v>3.5243609849999298</c:v>
                </c:pt>
                <c:pt idx="70">
                  <c:v>3.5560409189999902</c:v>
                </c:pt>
                <c:pt idx="71">
                  <c:v>3.5665290580000102</c:v>
                </c:pt>
                <c:pt idx="72">
                  <c:v>3.5622499969999799</c:v>
                </c:pt>
                <c:pt idx="73">
                  <c:v>3.5368268340000601</c:v>
                </c:pt>
                <c:pt idx="74">
                  <c:v>3.4914166259999302</c:v>
                </c:pt>
                <c:pt idx="75">
                  <c:v>3.3844516679999899</c:v>
                </c:pt>
                <c:pt idx="76">
                  <c:v>3.2713590119999401</c:v>
                </c:pt>
                <c:pt idx="77">
                  <c:v>3.4179830929999699</c:v>
                </c:pt>
                <c:pt idx="78">
                  <c:v>3.55202346500004</c:v>
                </c:pt>
                <c:pt idx="79">
                  <c:v>3.4870891179999699</c:v>
                </c:pt>
                <c:pt idx="80">
                  <c:v>2.3928418330000301</c:v>
                </c:pt>
                <c:pt idx="81">
                  <c:v>2.1986901889999899</c:v>
                </c:pt>
                <c:pt idx="82">
                  <c:v>2.5269959289999999</c:v>
                </c:pt>
                <c:pt idx="83">
                  <c:v>2.2197425080000799</c:v>
                </c:pt>
                <c:pt idx="84">
                  <c:v>2.2035587860000301</c:v>
                </c:pt>
                <c:pt idx="85">
                  <c:v>2.1424176359999998</c:v>
                </c:pt>
                <c:pt idx="86">
                  <c:v>2.1231341960000201</c:v>
                </c:pt>
                <c:pt idx="87">
                  <c:v>2.1165600949999499</c:v>
                </c:pt>
                <c:pt idx="88">
                  <c:v>2.1606845479999399</c:v>
                </c:pt>
                <c:pt idx="89">
                  <c:v>2.5189844139999802</c:v>
                </c:pt>
                <c:pt idx="90">
                  <c:v>2.5197231089999801</c:v>
                </c:pt>
                <c:pt idx="91">
                  <c:v>2.28389266800002</c:v>
                </c:pt>
                <c:pt idx="92">
                  <c:v>2.1484997679999598</c:v>
                </c:pt>
                <c:pt idx="93">
                  <c:v>2.2302665140000499</c:v>
                </c:pt>
                <c:pt idx="94">
                  <c:v>2.3418374919999598</c:v>
                </c:pt>
                <c:pt idx="95">
                  <c:v>2.4565822719999901</c:v>
                </c:pt>
                <c:pt idx="96">
                  <c:v>2.59826142399992</c:v>
                </c:pt>
                <c:pt idx="97">
                  <c:v>2.7691577790000101</c:v>
                </c:pt>
                <c:pt idx="98">
                  <c:v>2.1322458880000501</c:v>
                </c:pt>
                <c:pt idx="99">
                  <c:v>2.5106755090000599</c:v>
                </c:pt>
                <c:pt idx="100">
                  <c:v>3.7950082269999199</c:v>
                </c:pt>
                <c:pt idx="101">
                  <c:v>2.9593080820000002</c:v>
                </c:pt>
                <c:pt idx="102">
                  <c:v>3.2538558370000601</c:v>
                </c:pt>
                <c:pt idx="103">
                  <c:v>3.0634413289999398</c:v>
                </c:pt>
                <c:pt idx="104">
                  <c:v>2.9978450360000499</c:v>
                </c:pt>
                <c:pt idx="105">
                  <c:v>2.77426805200002</c:v>
                </c:pt>
                <c:pt idx="106">
                  <c:v>2.91879601899995</c:v>
                </c:pt>
                <c:pt idx="107">
                  <c:v>2.7817349309999599</c:v>
                </c:pt>
                <c:pt idx="108">
                  <c:v>3.06983797199995</c:v>
                </c:pt>
                <c:pt idx="109">
                  <c:v>2.9591163979999902</c:v>
                </c:pt>
                <c:pt idx="110">
                  <c:v>2.68627825800001</c:v>
                </c:pt>
                <c:pt idx="111">
                  <c:v>2.9873198330000101</c:v>
                </c:pt>
                <c:pt idx="112">
                  <c:v>2.9360387739999299</c:v>
                </c:pt>
                <c:pt idx="113">
                  <c:v>2.6457280939999901</c:v>
                </c:pt>
                <c:pt idx="114">
                  <c:v>2.8156656079998998</c:v>
                </c:pt>
                <c:pt idx="115">
                  <c:v>2.7726857280000501</c:v>
                </c:pt>
                <c:pt idx="116">
                  <c:v>3.5661408390000102</c:v>
                </c:pt>
                <c:pt idx="117">
                  <c:v>3.68608724</c:v>
                </c:pt>
                <c:pt idx="118">
                  <c:v>3.28891706700005</c:v>
                </c:pt>
                <c:pt idx="119">
                  <c:v>2.9513991570000799</c:v>
                </c:pt>
                <c:pt idx="120">
                  <c:v>3.3608264129999199</c:v>
                </c:pt>
                <c:pt idx="121">
                  <c:v>3.2701867399999802</c:v>
                </c:pt>
                <c:pt idx="122">
                  <c:v>3.6290176429999899</c:v>
                </c:pt>
                <c:pt idx="123">
                  <c:v>3.8780290289999999</c:v>
                </c:pt>
                <c:pt idx="124">
                  <c:v>4.4670662680000497</c:v>
                </c:pt>
                <c:pt idx="125">
                  <c:v>3.8856652079999701</c:v>
                </c:pt>
                <c:pt idx="126">
                  <c:v>3.56342737099998</c:v>
                </c:pt>
                <c:pt idx="127">
                  <c:v>3.8697812839999401</c:v>
                </c:pt>
                <c:pt idx="128">
                  <c:v>3.6006071289999602</c:v>
                </c:pt>
                <c:pt idx="129">
                  <c:v>4.0575999080000402</c:v>
                </c:pt>
                <c:pt idx="130">
                  <c:v>4.3662745029999996</c:v>
                </c:pt>
                <c:pt idx="131">
                  <c:v>3.9498065189999298</c:v>
                </c:pt>
                <c:pt idx="132">
                  <c:v>3.6799784339999602</c:v>
                </c:pt>
                <c:pt idx="133">
                  <c:v>3.81128086399996</c:v>
                </c:pt>
                <c:pt idx="134">
                  <c:v>3.72073186399995</c:v>
                </c:pt>
                <c:pt idx="135">
                  <c:v>3.47072001499998</c:v>
                </c:pt>
                <c:pt idx="136">
                  <c:v>3.3440089909999999</c:v>
                </c:pt>
                <c:pt idx="137">
                  <c:v>3.23504013800004</c:v>
                </c:pt>
                <c:pt idx="138">
                  <c:v>3.5286281789999498</c:v>
                </c:pt>
                <c:pt idx="139">
                  <c:v>3.5341453979999602</c:v>
                </c:pt>
                <c:pt idx="140">
                  <c:v>2.81975025500003</c:v>
                </c:pt>
                <c:pt idx="141">
                  <c:v>2.6694641870000102</c:v>
                </c:pt>
                <c:pt idx="142">
                  <c:v>2.6584474820000401</c:v>
                </c:pt>
                <c:pt idx="143">
                  <c:v>2.51225348000002</c:v>
                </c:pt>
                <c:pt idx="144">
                  <c:v>2.3363773099999801</c:v>
                </c:pt>
                <c:pt idx="145">
                  <c:v>2.33941970399996</c:v>
                </c:pt>
                <c:pt idx="146">
                  <c:v>2.5861398540000602</c:v>
                </c:pt>
                <c:pt idx="147">
                  <c:v>2.5663172660000502</c:v>
                </c:pt>
                <c:pt idx="148">
                  <c:v>2.2668757779999802</c:v>
                </c:pt>
                <c:pt idx="149">
                  <c:v>2.57772029600005</c:v>
                </c:pt>
                <c:pt idx="150">
                  <c:v>2.472967315</c:v>
                </c:pt>
                <c:pt idx="151">
                  <c:v>2.2132426059999899</c:v>
                </c:pt>
                <c:pt idx="152">
                  <c:v>2.2378143670000501</c:v>
                </c:pt>
                <c:pt idx="153">
                  <c:v>2.32164269600002</c:v>
                </c:pt>
                <c:pt idx="154">
                  <c:v>2.3083189940000399</c:v>
                </c:pt>
                <c:pt idx="155">
                  <c:v>2.2118959209999498</c:v>
                </c:pt>
                <c:pt idx="156">
                  <c:v>2.49701065600004</c:v>
                </c:pt>
                <c:pt idx="157">
                  <c:v>2.4692316929999798</c:v>
                </c:pt>
                <c:pt idx="158">
                  <c:v>2.6570610129999701</c:v>
                </c:pt>
                <c:pt idx="159">
                  <c:v>2.4500372990000798</c:v>
                </c:pt>
                <c:pt idx="160">
                  <c:v>1.92014988099992</c:v>
                </c:pt>
                <c:pt idx="161">
                  <c:v>1.98019114999999</c:v>
                </c:pt>
                <c:pt idx="162">
                  <c:v>1.83097901999997</c:v>
                </c:pt>
                <c:pt idx="163">
                  <c:v>1.5595235330000601</c:v>
                </c:pt>
                <c:pt idx="164">
                  <c:v>1.8709916469999801</c:v>
                </c:pt>
                <c:pt idx="165">
                  <c:v>1.8904814620000201</c:v>
                </c:pt>
                <c:pt idx="166">
                  <c:v>1.9042903519999701</c:v>
                </c:pt>
                <c:pt idx="167">
                  <c:v>1.9184564199999801</c:v>
                </c:pt>
                <c:pt idx="168">
                  <c:v>1.8952133930000601</c:v>
                </c:pt>
                <c:pt idx="169">
                  <c:v>1.86598885700004</c:v>
                </c:pt>
                <c:pt idx="170">
                  <c:v>1.7954664119999899</c:v>
                </c:pt>
                <c:pt idx="171">
                  <c:v>1.87637375400004</c:v>
                </c:pt>
                <c:pt idx="172">
                  <c:v>1.9501343539999401</c:v>
                </c:pt>
                <c:pt idx="173">
                  <c:v>1.802268572</c:v>
                </c:pt>
                <c:pt idx="174">
                  <c:v>1.82192637500008</c:v>
                </c:pt>
                <c:pt idx="175">
                  <c:v>1.8423401289999199</c:v>
                </c:pt>
                <c:pt idx="176">
                  <c:v>1.96184379700002</c:v>
                </c:pt>
                <c:pt idx="177">
                  <c:v>1.9814008959999601</c:v>
                </c:pt>
                <c:pt idx="178">
                  <c:v>1.93098978</c:v>
                </c:pt>
                <c:pt idx="179">
                  <c:v>1.9193116190000401</c:v>
                </c:pt>
                <c:pt idx="180">
                  <c:v>1.5611154089999599</c:v>
                </c:pt>
                <c:pt idx="181">
                  <c:v>1.644723494</c:v>
                </c:pt>
                <c:pt idx="182">
                  <c:v>1.4712526899999101</c:v>
                </c:pt>
                <c:pt idx="183">
                  <c:v>1.38482582299991</c:v>
                </c:pt>
                <c:pt idx="184">
                  <c:v>1.2811767689998901</c:v>
                </c:pt>
                <c:pt idx="185">
                  <c:v>1.39296407299991</c:v>
                </c:pt>
                <c:pt idx="186">
                  <c:v>1.4543422560000101</c:v>
                </c:pt>
                <c:pt idx="187">
                  <c:v>1.3450697689999001</c:v>
                </c:pt>
                <c:pt idx="188">
                  <c:v>1.47272078100002</c:v>
                </c:pt>
                <c:pt idx="189">
                  <c:v>1.4251511600000399</c:v>
                </c:pt>
                <c:pt idx="190">
                  <c:v>1.7817692669999501</c:v>
                </c:pt>
                <c:pt idx="191">
                  <c:v>1.6232724330000099</c:v>
                </c:pt>
                <c:pt idx="192">
                  <c:v>1.5672849420000099</c:v>
                </c:pt>
                <c:pt idx="193">
                  <c:v>1.45370710599991</c:v>
                </c:pt>
                <c:pt idx="194">
                  <c:v>1.42279686999995</c:v>
                </c:pt>
                <c:pt idx="195">
                  <c:v>1.36525620200006</c:v>
                </c:pt>
                <c:pt idx="196">
                  <c:v>1.53239817300004</c:v>
                </c:pt>
                <c:pt idx="197">
                  <c:v>1.59584333299994</c:v>
                </c:pt>
                <c:pt idx="198">
                  <c:v>1.50620421299993</c:v>
                </c:pt>
                <c:pt idx="199">
                  <c:v>1.3858706519999899</c:v>
                </c:pt>
                <c:pt idx="200">
                  <c:v>3.8095563910000001</c:v>
                </c:pt>
                <c:pt idx="201">
                  <c:v>3.9745284270001</c:v>
                </c:pt>
                <c:pt idx="202">
                  <c:v>4.3688328539999404</c:v>
                </c:pt>
                <c:pt idx="203">
                  <c:v>4.0258935079999603</c:v>
                </c:pt>
                <c:pt idx="204">
                  <c:v>4.2268938439999602</c:v>
                </c:pt>
                <c:pt idx="205">
                  <c:v>4.0835934689999904</c:v>
                </c:pt>
                <c:pt idx="206">
                  <c:v>4.3752778540000401</c:v>
                </c:pt>
                <c:pt idx="207">
                  <c:v>3.75863531499999</c:v>
                </c:pt>
                <c:pt idx="208">
                  <c:v>4.2533182480000198</c:v>
                </c:pt>
                <c:pt idx="209">
                  <c:v>4.50074981699992</c:v>
                </c:pt>
                <c:pt idx="210">
                  <c:v>4.6449643559999396</c:v>
                </c:pt>
                <c:pt idx="211">
                  <c:v>4.3166754920000496</c:v>
                </c:pt>
                <c:pt idx="212">
                  <c:v>4.1904472590000497</c:v>
                </c:pt>
                <c:pt idx="213">
                  <c:v>3.9800399039998999</c:v>
                </c:pt>
                <c:pt idx="214">
                  <c:v>4.1635136290000201</c:v>
                </c:pt>
                <c:pt idx="215">
                  <c:v>4.0466483050000699</c:v>
                </c:pt>
                <c:pt idx="216">
                  <c:v>4.0835912880000897</c:v>
                </c:pt>
                <c:pt idx="217">
                  <c:v>4.0201211549999698</c:v>
                </c:pt>
                <c:pt idx="218">
                  <c:v>4.2910666949999197</c:v>
                </c:pt>
                <c:pt idx="219">
                  <c:v>4.3914121530000303</c:v>
                </c:pt>
                <c:pt idx="220">
                  <c:v>3.8322893489999998</c:v>
                </c:pt>
                <c:pt idx="221">
                  <c:v>3.9524061680000302</c:v>
                </c:pt>
                <c:pt idx="222">
                  <c:v>3.6412467940000299</c:v>
                </c:pt>
                <c:pt idx="223">
                  <c:v>4.08908371299992</c:v>
                </c:pt>
                <c:pt idx="224">
                  <c:v>3.7520350199999899</c:v>
                </c:pt>
                <c:pt idx="225">
                  <c:v>3.9225324200000302</c:v>
                </c:pt>
                <c:pt idx="226">
                  <c:v>3.92132296099998</c:v>
                </c:pt>
                <c:pt idx="227">
                  <c:v>3.7141751359999899</c:v>
                </c:pt>
                <c:pt idx="228">
                  <c:v>3.6532062649999899</c:v>
                </c:pt>
                <c:pt idx="229">
                  <c:v>4.1997449130001296</c:v>
                </c:pt>
                <c:pt idx="230">
                  <c:v>3.8299503910000099</c:v>
                </c:pt>
                <c:pt idx="231">
                  <c:v>3.7878355160000798</c:v>
                </c:pt>
                <c:pt idx="232">
                  <c:v>3.7910547890000998</c:v>
                </c:pt>
                <c:pt idx="233">
                  <c:v>3.9220782489999202</c:v>
                </c:pt>
                <c:pt idx="234">
                  <c:v>3.7604205359998502</c:v>
                </c:pt>
                <c:pt idx="235">
                  <c:v>3.9049190929999802</c:v>
                </c:pt>
                <c:pt idx="236">
                  <c:v>3.8998792709999099</c:v>
                </c:pt>
                <c:pt idx="237">
                  <c:v>3.8036467690001201</c:v>
                </c:pt>
                <c:pt idx="238">
                  <c:v>3.9228265460001199</c:v>
                </c:pt>
                <c:pt idx="239">
                  <c:v>3.7227584580000399</c:v>
                </c:pt>
                <c:pt idx="240">
                  <c:v>3.9437307579999001</c:v>
                </c:pt>
                <c:pt idx="241">
                  <c:v>4.0425463579999796</c:v>
                </c:pt>
                <c:pt idx="242">
                  <c:v>4.1821360750000096</c:v>
                </c:pt>
                <c:pt idx="243">
                  <c:v>4.0298086650000098</c:v>
                </c:pt>
                <c:pt idx="244">
                  <c:v>3.94374416200003</c:v>
                </c:pt>
                <c:pt idx="245">
                  <c:v>3.6021387849998501</c:v>
                </c:pt>
                <c:pt idx="246">
                  <c:v>3.9513183490000698</c:v>
                </c:pt>
                <c:pt idx="247">
                  <c:v>3.9208638900001902</c:v>
                </c:pt>
                <c:pt idx="248">
                  <c:v>3.6812738470000501</c:v>
                </c:pt>
                <c:pt idx="249">
                  <c:v>3.90820041000006</c:v>
                </c:pt>
                <c:pt idx="250">
                  <c:v>3.9009740750000201</c:v>
                </c:pt>
                <c:pt idx="251">
                  <c:v>4.02007815699994</c:v>
                </c:pt>
                <c:pt idx="252">
                  <c:v>3.9883420510000098</c:v>
                </c:pt>
                <c:pt idx="253">
                  <c:v>4.0427596539998296</c:v>
                </c:pt>
                <c:pt idx="254">
                  <c:v>4.11177355000018</c:v>
                </c:pt>
                <c:pt idx="255">
                  <c:v>3.9540200940000401</c:v>
                </c:pt>
                <c:pt idx="256">
                  <c:v>3.97897684000008</c:v>
                </c:pt>
                <c:pt idx="257">
                  <c:v>4.0030331610000696</c:v>
                </c:pt>
                <c:pt idx="258">
                  <c:v>3.86249815400015</c:v>
                </c:pt>
                <c:pt idx="259">
                  <c:v>3.9756045120000101</c:v>
                </c:pt>
                <c:pt idx="260">
                  <c:v>4.4300224599999103</c:v>
                </c:pt>
                <c:pt idx="261">
                  <c:v>4.7780778569999702</c:v>
                </c:pt>
                <c:pt idx="262">
                  <c:v>4.5701328000000103</c:v>
                </c:pt>
                <c:pt idx="263">
                  <c:v>4.39778103499998</c:v>
                </c:pt>
                <c:pt idx="264">
                  <c:v>4.1773263729999099</c:v>
                </c:pt>
                <c:pt idx="265">
                  <c:v>4.6954197460001899</c:v>
                </c:pt>
                <c:pt idx="266">
                  <c:v>4.4419619139998696</c:v>
                </c:pt>
                <c:pt idx="267">
                  <c:v>4.5941550669999698</c:v>
                </c:pt>
                <c:pt idx="268">
                  <c:v>4.6407408810000499</c:v>
                </c:pt>
                <c:pt idx="269">
                  <c:v>4.8994473360000903</c:v>
                </c:pt>
                <c:pt idx="270">
                  <c:v>4.6249550930001497</c:v>
                </c:pt>
                <c:pt idx="271">
                  <c:v>4.6521273109999504</c:v>
                </c:pt>
                <c:pt idx="272">
                  <c:v>4.7975516770000004</c:v>
                </c:pt>
                <c:pt idx="273">
                  <c:v>4.5529300680000198</c:v>
                </c:pt>
                <c:pt idx="274">
                  <c:v>4.4976210709999096</c:v>
                </c:pt>
                <c:pt idx="275">
                  <c:v>4.3851222840000901</c:v>
                </c:pt>
                <c:pt idx="276">
                  <c:v>4.5884678539998696</c:v>
                </c:pt>
                <c:pt idx="277">
                  <c:v>4.24443695700006</c:v>
                </c:pt>
                <c:pt idx="278">
                  <c:v>4.3481484349999802</c:v>
                </c:pt>
                <c:pt idx="279">
                  <c:v>4.2098456220000999</c:v>
                </c:pt>
                <c:pt idx="280">
                  <c:v>4.6621308819999197</c:v>
                </c:pt>
                <c:pt idx="281">
                  <c:v>4.8811613509999399</c:v>
                </c:pt>
                <c:pt idx="282">
                  <c:v>4.8545234910000001</c:v>
                </c:pt>
                <c:pt idx="283">
                  <c:v>4.9467179059999999</c:v>
                </c:pt>
                <c:pt idx="284">
                  <c:v>5.0707521039998902</c:v>
                </c:pt>
                <c:pt idx="285">
                  <c:v>4.7216333730000297</c:v>
                </c:pt>
                <c:pt idx="286">
                  <c:v>5.1580412330001701</c:v>
                </c:pt>
                <c:pt idx="287">
                  <c:v>4.9970979939998799</c:v>
                </c:pt>
                <c:pt idx="288">
                  <c:v>5.0168169910000397</c:v>
                </c:pt>
                <c:pt idx="289">
                  <c:v>4.9646745330000996</c:v>
                </c:pt>
                <c:pt idx="290">
                  <c:v>4.7538094819999497</c:v>
                </c:pt>
                <c:pt idx="291">
                  <c:v>4.8688888840001701</c:v>
                </c:pt>
                <c:pt idx="292">
                  <c:v>4.9881004989999802</c:v>
                </c:pt>
                <c:pt idx="293">
                  <c:v>4.8201311529999202</c:v>
                </c:pt>
                <c:pt idx="294">
                  <c:v>5.2658719559999501</c:v>
                </c:pt>
                <c:pt idx="295">
                  <c:v>4.5595718550000504</c:v>
                </c:pt>
                <c:pt idx="296">
                  <c:v>4.6742136539999102</c:v>
                </c:pt>
                <c:pt idx="297">
                  <c:v>4.83292062000009</c:v>
                </c:pt>
                <c:pt idx="298">
                  <c:v>4.8453468979998799</c:v>
                </c:pt>
                <c:pt idx="299">
                  <c:v>4.6068481600000197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8B-4CC9-A7B2-DD20EB113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496624"/>
        <c:axId val="1257762976"/>
      </c:scatterChart>
      <c:valAx>
        <c:axId val="126349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7762976"/>
        <c:crosses val="autoZero"/>
        <c:crossBetween val="midCat"/>
      </c:valAx>
      <c:valAx>
        <c:axId val="12577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349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Test!$J$1</c:f>
              <c:strCache>
                <c:ptCount val="1"/>
                <c:pt idx="0">
                  <c:v>longueur 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Test!$J$2:$J$301</c:f>
              <c:numCache>
                <c:formatCode>General</c:formatCode>
                <c:ptCount val="300"/>
                <c:pt idx="0">
                  <c:v>34.408706803814432</c:v>
                </c:pt>
                <c:pt idx="1">
                  <c:v>35.808054164093747</c:v>
                </c:pt>
                <c:pt idx="2">
                  <c:v>37.846367167750685</c:v>
                </c:pt>
                <c:pt idx="3">
                  <c:v>35.542857547054545</c:v>
                </c:pt>
                <c:pt idx="4">
                  <c:v>36.878956838022958</c:v>
                </c:pt>
                <c:pt idx="5">
                  <c:v>36.448364369773074</c:v>
                </c:pt>
                <c:pt idx="6">
                  <c:v>30.390455236780912</c:v>
                </c:pt>
                <c:pt idx="7">
                  <c:v>38.383222017716136</c:v>
                </c:pt>
                <c:pt idx="8">
                  <c:v>38.309117627509544</c:v>
                </c:pt>
                <c:pt idx="9">
                  <c:v>32.885251037046366</c:v>
                </c:pt>
                <c:pt idx="10">
                  <c:v>35.436058451580571</c:v>
                </c:pt>
                <c:pt idx="11">
                  <c:v>31.999921185327953</c:v>
                </c:pt>
                <c:pt idx="12">
                  <c:v>32.422747615355227</c:v>
                </c:pt>
                <c:pt idx="13">
                  <c:v>39.345367351695685</c:v>
                </c:pt>
                <c:pt idx="14">
                  <c:v>30.03491682657398</c:v>
                </c:pt>
                <c:pt idx="15">
                  <c:v>34.621212206605797</c:v>
                </c:pt>
                <c:pt idx="16">
                  <c:v>35.742396081096253</c:v>
                </c:pt>
                <c:pt idx="17">
                  <c:v>33.295879496720346</c:v>
                </c:pt>
                <c:pt idx="18">
                  <c:v>43.185990829389546</c:v>
                </c:pt>
                <c:pt idx="19">
                  <c:v>14.472586899721138</c:v>
                </c:pt>
                <c:pt idx="20">
                  <c:v>26.626091580254318</c:v>
                </c:pt>
                <c:pt idx="21">
                  <c:v>42.326335750474655</c:v>
                </c:pt>
                <c:pt idx="22">
                  <c:v>32.911024223006251</c:v>
                </c:pt>
                <c:pt idx="23">
                  <c:v>35.839186950466477</c:v>
                </c:pt>
                <c:pt idx="24">
                  <c:v>36.566683067443975</c:v>
                </c:pt>
                <c:pt idx="25">
                  <c:v>37.274673140985911</c:v>
                </c:pt>
                <c:pt idx="26">
                  <c:v>29.652831024037159</c:v>
                </c:pt>
                <c:pt idx="27">
                  <c:v>28.361661680984092</c:v>
                </c:pt>
                <c:pt idx="28">
                  <c:v>31.957971668322276</c:v>
                </c:pt>
                <c:pt idx="29">
                  <c:v>18.994886903560907</c:v>
                </c:pt>
                <c:pt idx="30">
                  <c:v>26.171467482109659</c:v>
                </c:pt>
                <c:pt idx="31">
                  <c:v>33.717920355145914</c:v>
                </c:pt>
                <c:pt idx="32">
                  <c:v>17.887725813502271</c:v>
                </c:pt>
                <c:pt idx="33">
                  <c:v>42.355689265879434</c:v>
                </c:pt>
                <c:pt idx="34">
                  <c:v>20.014416265792953</c:v>
                </c:pt>
                <c:pt idx="35">
                  <c:v>38.935116151288071</c:v>
                </c:pt>
                <c:pt idx="36">
                  <c:v>32.012350307321817</c:v>
                </c:pt>
                <c:pt idx="37">
                  <c:v>39.581048809071369</c:v>
                </c:pt>
                <c:pt idx="38">
                  <c:v>37.182658539641025</c:v>
                </c:pt>
                <c:pt idx="39">
                  <c:v>21.097866450503638</c:v>
                </c:pt>
                <c:pt idx="40">
                  <c:v>40.358502584093188</c:v>
                </c:pt>
                <c:pt idx="41">
                  <c:v>34.838566239721025</c:v>
                </c:pt>
                <c:pt idx="42">
                  <c:v>22.262343003674548</c:v>
                </c:pt>
                <c:pt idx="43">
                  <c:v>37.519696287540683</c:v>
                </c:pt>
                <c:pt idx="44">
                  <c:v>25.273051323696023</c:v>
                </c:pt>
                <c:pt idx="45">
                  <c:v>33.427648065099433</c:v>
                </c:pt>
                <c:pt idx="46">
                  <c:v>39.656253628427955</c:v>
                </c:pt>
                <c:pt idx="47">
                  <c:v>43.523654760980683</c:v>
                </c:pt>
                <c:pt idx="48">
                  <c:v>37.721857202554546</c:v>
                </c:pt>
                <c:pt idx="49">
                  <c:v>39.663700820122273</c:v>
                </c:pt>
                <c:pt idx="50">
                  <c:v>38.941983809428066</c:v>
                </c:pt>
                <c:pt idx="51">
                  <c:v>41.810698353441133</c:v>
                </c:pt>
                <c:pt idx="52">
                  <c:v>41.354888584154885</c:v>
                </c:pt>
                <c:pt idx="53">
                  <c:v>33.108806225497617</c:v>
                </c:pt>
                <c:pt idx="54">
                  <c:v>37.715069464884664</c:v>
                </c:pt>
                <c:pt idx="55">
                  <c:v>25.725974131061253</c:v>
                </c:pt>
                <c:pt idx="56">
                  <c:v>36.246316007757272</c:v>
                </c:pt>
                <c:pt idx="57">
                  <c:v>31.618353178171823</c:v>
                </c:pt>
                <c:pt idx="58">
                  <c:v>39.058920847342385</c:v>
                </c:pt>
                <c:pt idx="59">
                  <c:v>40.452471352962846</c:v>
                </c:pt>
                <c:pt idx="60">
                  <c:v>41.007621600266816</c:v>
                </c:pt>
                <c:pt idx="61">
                  <c:v>34.775017495481933</c:v>
                </c:pt>
                <c:pt idx="62">
                  <c:v>41.832512068290455</c:v>
                </c:pt>
                <c:pt idx="63">
                  <c:v>47.036678310280458</c:v>
                </c:pt>
                <c:pt idx="64">
                  <c:v>42.726101071956705</c:v>
                </c:pt>
                <c:pt idx="65">
                  <c:v>25.492828599979774</c:v>
                </c:pt>
                <c:pt idx="66">
                  <c:v>27.712001202056818</c:v>
                </c:pt>
                <c:pt idx="67">
                  <c:v>26.07740595490182</c:v>
                </c:pt>
                <c:pt idx="68">
                  <c:v>34.626146162638975</c:v>
                </c:pt>
                <c:pt idx="69">
                  <c:v>28.637830972433637</c:v>
                </c:pt>
                <c:pt idx="70">
                  <c:v>29.283292112129207</c:v>
                </c:pt>
                <c:pt idx="71">
                  <c:v>28.714965042960454</c:v>
                </c:pt>
                <c:pt idx="72">
                  <c:v>28.407677917561024</c:v>
                </c:pt>
                <c:pt idx="73">
                  <c:v>29.934644473081931</c:v>
                </c:pt>
                <c:pt idx="74">
                  <c:v>28.478086923303866</c:v>
                </c:pt>
                <c:pt idx="75">
                  <c:v>45.836720297938413</c:v>
                </c:pt>
                <c:pt idx="76">
                  <c:v>28.205602775873409</c:v>
                </c:pt>
                <c:pt idx="77">
                  <c:v>32.902757784482503</c:v>
                </c:pt>
                <c:pt idx="78">
                  <c:v>31.214849836458185</c:v>
                </c:pt>
                <c:pt idx="79">
                  <c:v>45.681580995558413</c:v>
                </c:pt>
                <c:pt idx="80">
                  <c:v>42.84003646251432</c:v>
                </c:pt>
                <c:pt idx="81">
                  <c:v>46.000813635732158</c:v>
                </c:pt>
                <c:pt idx="82">
                  <c:v>16.636858258928864</c:v>
                </c:pt>
                <c:pt idx="83">
                  <c:v>46.54917861581432</c:v>
                </c:pt>
                <c:pt idx="84">
                  <c:v>14.325563757247728</c:v>
                </c:pt>
                <c:pt idx="85">
                  <c:v>46.295986437272845</c:v>
                </c:pt>
                <c:pt idx="86">
                  <c:v>44.505197016148863</c:v>
                </c:pt>
                <c:pt idx="87">
                  <c:v>46.719726315705003</c:v>
                </c:pt>
                <c:pt idx="88">
                  <c:v>16.560975964262955</c:v>
                </c:pt>
                <c:pt idx="89">
                  <c:v>14.458334887854205</c:v>
                </c:pt>
                <c:pt idx="90">
                  <c:v>50.766022612005457</c:v>
                </c:pt>
                <c:pt idx="91">
                  <c:v>11.591359090422728</c:v>
                </c:pt>
                <c:pt idx="92">
                  <c:v>38.460386734176481</c:v>
                </c:pt>
                <c:pt idx="93">
                  <c:v>17.325843876713975</c:v>
                </c:pt>
                <c:pt idx="94">
                  <c:v>16.660374692488293</c:v>
                </c:pt>
                <c:pt idx="95">
                  <c:v>19.467186757616933</c:v>
                </c:pt>
                <c:pt idx="96">
                  <c:v>12.627921038580569</c:v>
                </c:pt>
                <c:pt idx="97">
                  <c:v>16.602800407193524</c:v>
                </c:pt>
                <c:pt idx="98">
                  <c:v>44.414893246947159</c:v>
                </c:pt>
                <c:pt idx="99">
                  <c:v>43.360189157486701</c:v>
                </c:pt>
                <c:pt idx="100">
                  <c:v>39.816737971921704</c:v>
                </c:pt>
                <c:pt idx="101">
                  <c:v>39.691171801197044</c:v>
                </c:pt>
                <c:pt idx="102">
                  <c:v>42.38862600500466</c:v>
                </c:pt>
                <c:pt idx="103">
                  <c:v>19.97329345661807</c:v>
                </c:pt>
                <c:pt idx="104">
                  <c:v>38.987719364047614</c:v>
                </c:pt>
                <c:pt idx="105">
                  <c:v>46.852339468535114</c:v>
                </c:pt>
                <c:pt idx="106">
                  <c:v>36.579235017915344</c:v>
                </c:pt>
                <c:pt idx="107">
                  <c:v>36.081294900332047</c:v>
                </c:pt>
                <c:pt idx="108">
                  <c:v>33.960766365350906</c:v>
                </c:pt>
                <c:pt idx="109">
                  <c:v>44.676186409457728</c:v>
                </c:pt>
                <c:pt idx="110">
                  <c:v>34.74205837611057</c:v>
                </c:pt>
                <c:pt idx="111">
                  <c:v>31.891558698292162</c:v>
                </c:pt>
                <c:pt idx="112">
                  <c:v>26.016546533360572</c:v>
                </c:pt>
                <c:pt idx="113">
                  <c:v>39.018268118321252</c:v>
                </c:pt>
                <c:pt idx="114">
                  <c:v>40.113907679260336</c:v>
                </c:pt>
                <c:pt idx="115">
                  <c:v>43.044766595655112</c:v>
                </c:pt>
                <c:pt idx="116">
                  <c:v>50.191406007681138</c:v>
                </c:pt>
                <c:pt idx="117">
                  <c:v>33.815767119664891</c:v>
                </c:pt>
                <c:pt idx="118">
                  <c:v>25.429359998375794</c:v>
                </c:pt>
                <c:pt idx="119">
                  <c:v>28.867510469346026</c:v>
                </c:pt>
                <c:pt idx="120">
                  <c:v>20.298838100142387</c:v>
                </c:pt>
                <c:pt idx="121">
                  <c:v>38.313849684173412</c:v>
                </c:pt>
                <c:pt idx="122">
                  <c:v>32.857050602055686</c:v>
                </c:pt>
                <c:pt idx="123">
                  <c:v>40.809543011086369</c:v>
                </c:pt>
                <c:pt idx="124">
                  <c:v>29.418262204269777</c:v>
                </c:pt>
                <c:pt idx="125">
                  <c:v>37.525746785266136</c:v>
                </c:pt>
                <c:pt idx="126">
                  <c:v>22.708872572216933</c:v>
                </c:pt>
                <c:pt idx="127">
                  <c:v>15.907093665205682</c:v>
                </c:pt>
                <c:pt idx="128">
                  <c:v>24.417731345597048</c:v>
                </c:pt>
                <c:pt idx="129">
                  <c:v>23.412132364169434</c:v>
                </c:pt>
                <c:pt idx="130">
                  <c:v>37.251362699352612</c:v>
                </c:pt>
                <c:pt idx="131">
                  <c:v>24.466529565251594</c:v>
                </c:pt>
                <c:pt idx="132">
                  <c:v>39.590176581447615</c:v>
                </c:pt>
                <c:pt idx="133">
                  <c:v>21.529316548654773</c:v>
                </c:pt>
                <c:pt idx="134">
                  <c:v>35.497858839143866</c:v>
                </c:pt>
                <c:pt idx="135">
                  <c:v>16.804096982742387</c:v>
                </c:pt>
                <c:pt idx="136">
                  <c:v>34.182091164079544</c:v>
                </c:pt>
                <c:pt idx="137">
                  <c:v>19.578170173756476</c:v>
                </c:pt>
                <c:pt idx="138">
                  <c:v>40.212393530506141</c:v>
                </c:pt>
                <c:pt idx="139">
                  <c:v>29.51300626585364</c:v>
                </c:pt>
                <c:pt idx="140">
                  <c:v>28.638766369055002</c:v>
                </c:pt>
                <c:pt idx="141">
                  <c:v>28.585448274331025</c:v>
                </c:pt>
                <c:pt idx="142">
                  <c:v>23.939909984877843</c:v>
                </c:pt>
                <c:pt idx="143">
                  <c:v>21.734386892925457</c:v>
                </c:pt>
                <c:pt idx="144">
                  <c:v>21.884646979734544</c:v>
                </c:pt>
                <c:pt idx="145">
                  <c:v>10.443842762487693</c:v>
                </c:pt>
                <c:pt idx="146">
                  <c:v>11.088328917066091</c:v>
                </c:pt>
                <c:pt idx="147">
                  <c:v>18.617657261793294</c:v>
                </c:pt>
                <c:pt idx="148">
                  <c:v>16.84314219679375</c:v>
                </c:pt>
                <c:pt idx="149">
                  <c:v>21.677560503424203</c:v>
                </c:pt>
                <c:pt idx="150">
                  <c:v>21.975067717817272</c:v>
                </c:pt>
                <c:pt idx="151">
                  <c:v>14.93472233477398</c:v>
                </c:pt>
                <c:pt idx="152">
                  <c:v>23.888017314703067</c:v>
                </c:pt>
                <c:pt idx="153">
                  <c:v>23.626317112419322</c:v>
                </c:pt>
                <c:pt idx="154">
                  <c:v>18.888821829537498</c:v>
                </c:pt>
                <c:pt idx="155">
                  <c:v>15.845559151338978</c:v>
                </c:pt>
                <c:pt idx="156">
                  <c:v>10.426694841776353</c:v>
                </c:pt>
                <c:pt idx="157">
                  <c:v>20.938081066102047</c:v>
                </c:pt>
                <c:pt idx="158">
                  <c:v>21.991371610479092</c:v>
                </c:pt>
                <c:pt idx="159">
                  <c:v>19.238299919549544</c:v>
                </c:pt>
                <c:pt idx="160">
                  <c:v>14.00927856584341</c:v>
                </c:pt>
                <c:pt idx="161">
                  <c:v>14.141832065898182</c:v>
                </c:pt>
                <c:pt idx="162">
                  <c:v>16.414460764269773</c:v>
                </c:pt>
                <c:pt idx="163">
                  <c:v>14.93684117966284</c:v>
                </c:pt>
                <c:pt idx="164">
                  <c:v>16.223378249251819</c:v>
                </c:pt>
                <c:pt idx="165">
                  <c:v>21.049635141406025</c:v>
                </c:pt>
                <c:pt idx="166">
                  <c:v>41.69155197167057</c:v>
                </c:pt>
                <c:pt idx="167">
                  <c:v>21.074177961744432</c:v>
                </c:pt>
                <c:pt idx="168">
                  <c:v>47.605748821311138</c:v>
                </c:pt>
                <c:pt idx="169">
                  <c:v>12.462801005951251</c:v>
                </c:pt>
                <c:pt idx="170">
                  <c:v>25.748240772105458</c:v>
                </c:pt>
                <c:pt idx="171">
                  <c:v>16.229989371025908</c:v>
                </c:pt>
                <c:pt idx="172">
                  <c:v>44.321700223917389</c:v>
                </c:pt>
                <c:pt idx="173">
                  <c:v>27.663515378770001</c:v>
                </c:pt>
                <c:pt idx="174">
                  <c:v>14.172450438684091</c:v>
                </c:pt>
                <c:pt idx="175">
                  <c:v>19.222877561854322</c:v>
                </c:pt>
                <c:pt idx="176">
                  <c:v>21.069408605208977</c:v>
                </c:pt>
                <c:pt idx="177">
                  <c:v>43.497031260562842</c:v>
                </c:pt>
                <c:pt idx="178">
                  <c:v>15.02679366441091</c:v>
                </c:pt>
                <c:pt idx="179">
                  <c:v>25.722796564242614</c:v>
                </c:pt>
                <c:pt idx="180">
                  <c:v>13.919716186641024</c:v>
                </c:pt>
                <c:pt idx="181">
                  <c:v>14.219776549251817</c:v>
                </c:pt>
                <c:pt idx="182">
                  <c:v>22.449771363025455</c:v>
                </c:pt>
                <c:pt idx="183">
                  <c:v>22.010766479631478</c:v>
                </c:pt>
                <c:pt idx="184">
                  <c:v>37.000635561023984</c:v>
                </c:pt>
                <c:pt idx="185">
                  <c:v>19.330836900980795</c:v>
                </c:pt>
                <c:pt idx="186">
                  <c:v>12.634312696972728</c:v>
                </c:pt>
                <c:pt idx="187">
                  <c:v>11.481867123830682</c:v>
                </c:pt>
                <c:pt idx="188">
                  <c:v>42.803701341658524</c:v>
                </c:pt>
                <c:pt idx="189">
                  <c:v>19.298942125233523</c:v>
                </c:pt>
                <c:pt idx="190">
                  <c:v>39.060657206829433</c:v>
                </c:pt>
                <c:pt idx="191">
                  <c:v>13.144000594998637</c:v>
                </c:pt>
                <c:pt idx="192">
                  <c:v>11.227114802389181</c:v>
                </c:pt>
                <c:pt idx="193">
                  <c:v>37.006941995606475</c:v>
                </c:pt>
                <c:pt idx="194">
                  <c:v>16.722153274848978</c:v>
                </c:pt>
                <c:pt idx="195">
                  <c:v>16.319858313061822</c:v>
                </c:pt>
                <c:pt idx="196">
                  <c:v>13.321366740671705</c:v>
                </c:pt>
                <c:pt idx="197">
                  <c:v>14.227432513013635</c:v>
                </c:pt>
                <c:pt idx="198">
                  <c:v>14.655029868030226</c:v>
                </c:pt>
                <c:pt idx="199">
                  <c:v>14.633420063114773</c:v>
                </c:pt>
                <c:pt idx="200">
                  <c:v>34.547846679808636</c:v>
                </c:pt>
                <c:pt idx="201">
                  <c:v>27.985823444200683</c:v>
                </c:pt>
                <c:pt idx="202">
                  <c:v>34.032299276600682</c:v>
                </c:pt>
                <c:pt idx="203">
                  <c:v>40.55039096846091</c:v>
                </c:pt>
                <c:pt idx="204">
                  <c:v>31.927134409471595</c:v>
                </c:pt>
                <c:pt idx="205">
                  <c:v>34.96619800788568</c:v>
                </c:pt>
                <c:pt idx="206">
                  <c:v>34.339813035347497</c:v>
                </c:pt>
                <c:pt idx="207">
                  <c:v>35.845837206165456</c:v>
                </c:pt>
                <c:pt idx="208">
                  <c:v>29.223412686080909</c:v>
                </c:pt>
                <c:pt idx="209">
                  <c:v>36.038607515640685</c:v>
                </c:pt>
                <c:pt idx="210">
                  <c:v>37.086290451933976</c:v>
                </c:pt>
                <c:pt idx="211">
                  <c:v>35.41935495715159</c:v>
                </c:pt>
                <c:pt idx="212">
                  <c:v>35.571733030639663</c:v>
                </c:pt>
                <c:pt idx="213">
                  <c:v>23.927624899956477</c:v>
                </c:pt>
                <c:pt idx="214">
                  <c:v>23.464017283209319</c:v>
                </c:pt>
                <c:pt idx="215">
                  <c:v>38.86010769082818</c:v>
                </c:pt>
                <c:pt idx="216">
                  <c:v>41.874033202634998</c:v>
                </c:pt>
                <c:pt idx="217">
                  <c:v>40.521198097611133</c:v>
                </c:pt>
                <c:pt idx="218">
                  <c:v>35.293558144857052</c:v>
                </c:pt>
                <c:pt idx="219">
                  <c:v>30.44361310993375</c:v>
                </c:pt>
                <c:pt idx="220">
                  <c:v>27.989516905886479</c:v>
                </c:pt>
                <c:pt idx="221">
                  <c:v>38.157609550796245</c:v>
                </c:pt>
                <c:pt idx="222">
                  <c:v>35.688017032704437</c:v>
                </c:pt>
                <c:pt idx="223">
                  <c:v>27.060969064034204</c:v>
                </c:pt>
                <c:pt idx="224">
                  <c:v>38.659586325957953</c:v>
                </c:pt>
                <c:pt idx="225">
                  <c:v>36.278393235384996</c:v>
                </c:pt>
                <c:pt idx="226">
                  <c:v>34.26798054463773</c:v>
                </c:pt>
                <c:pt idx="227">
                  <c:v>40.550132116337167</c:v>
                </c:pt>
                <c:pt idx="228">
                  <c:v>32.553010979293866</c:v>
                </c:pt>
                <c:pt idx="229">
                  <c:v>30.057874408200117</c:v>
                </c:pt>
                <c:pt idx="230">
                  <c:v>35.092104056960117</c:v>
                </c:pt>
                <c:pt idx="231">
                  <c:v>30.822675640857273</c:v>
                </c:pt>
                <c:pt idx="232">
                  <c:v>29.9195795478525</c:v>
                </c:pt>
                <c:pt idx="233">
                  <c:v>33.72743992156807</c:v>
                </c:pt>
                <c:pt idx="234">
                  <c:v>26.241861725974776</c:v>
                </c:pt>
                <c:pt idx="235">
                  <c:v>26.947451306140454</c:v>
                </c:pt>
                <c:pt idx="236">
                  <c:v>26.832632140991933</c:v>
                </c:pt>
                <c:pt idx="237">
                  <c:v>36.997494974951479</c:v>
                </c:pt>
                <c:pt idx="238">
                  <c:v>36.723197684451705</c:v>
                </c:pt>
                <c:pt idx="239">
                  <c:v>33.997995702732162</c:v>
                </c:pt>
                <c:pt idx="240">
                  <c:v>38.299803372979206</c:v>
                </c:pt>
                <c:pt idx="241">
                  <c:v>38.656659180799551</c:v>
                </c:pt>
                <c:pt idx="242">
                  <c:v>40.971266038987956</c:v>
                </c:pt>
                <c:pt idx="243">
                  <c:v>39.956773482793182</c:v>
                </c:pt>
                <c:pt idx="244">
                  <c:v>40.256729530219999</c:v>
                </c:pt>
                <c:pt idx="245">
                  <c:v>40.853252023526935</c:v>
                </c:pt>
                <c:pt idx="246">
                  <c:v>40.698571927808189</c:v>
                </c:pt>
                <c:pt idx="247">
                  <c:v>43.386437552120007</c:v>
                </c:pt>
                <c:pt idx="248">
                  <c:v>36.487361661622842</c:v>
                </c:pt>
                <c:pt idx="249">
                  <c:v>44.746342624221931</c:v>
                </c:pt>
                <c:pt idx="250">
                  <c:v>41.563482971212274</c:v>
                </c:pt>
                <c:pt idx="251">
                  <c:v>45.575559724030114</c:v>
                </c:pt>
                <c:pt idx="252">
                  <c:v>43.868929589475457</c:v>
                </c:pt>
                <c:pt idx="253">
                  <c:v>41.042249464631475</c:v>
                </c:pt>
                <c:pt idx="254">
                  <c:v>19.795181968987048</c:v>
                </c:pt>
                <c:pt idx="255">
                  <c:v>43.448784567797276</c:v>
                </c:pt>
                <c:pt idx="256">
                  <c:v>41.665459372910568</c:v>
                </c:pt>
                <c:pt idx="257">
                  <c:v>25.859168953758068</c:v>
                </c:pt>
                <c:pt idx="258">
                  <c:v>44.922084908808074</c:v>
                </c:pt>
                <c:pt idx="259">
                  <c:v>37.240217086262618</c:v>
                </c:pt>
                <c:pt idx="260">
                  <c:v>39.787322088488068</c:v>
                </c:pt>
                <c:pt idx="261">
                  <c:v>31.969617825524775</c:v>
                </c:pt>
                <c:pt idx="262">
                  <c:v>27.264297662649774</c:v>
                </c:pt>
                <c:pt idx="263">
                  <c:v>34.731915533182843</c:v>
                </c:pt>
                <c:pt idx="264">
                  <c:v>38.107416367180456</c:v>
                </c:pt>
                <c:pt idx="265">
                  <c:v>33.025904741515113</c:v>
                </c:pt>
                <c:pt idx="266">
                  <c:v>30.038675084837386</c:v>
                </c:pt>
                <c:pt idx="267">
                  <c:v>26.580726991732956</c:v>
                </c:pt>
                <c:pt idx="268">
                  <c:v>31.866341339389095</c:v>
                </c:pt>
                <c:pt idx="269">
                  <c:v>42.110177456257389</c:v>
                </c:pt>
                <c:pt idx="270">
                  <c:v>40.751798907722275</c:v>
                </c:pt>
                <c:pt idx="271">
                  <c:v>24.863847468669547</c:v>
                </c:pt>
                <c:pt idx="272">
                  <c:v>26.160343899822617</c:v>
                </c:pt>
                <c:pt idx="273">
                  <c:v>40.072267806046256</c:v>
                </c:pt>
                <c:pt idx="274">
                  <c:v>31.175834665137614</c:v>
                </c:pt>
                <c:pt idx="275">
                  <c:v>26.28710288968875</c:v>
                </c:pt>
                <c:pt idx="276">
                  <c:v>46.996028803981595</c:v>
                </c:pt>
                <c:pt idx="277">
                  <c:v>31.045525956023639</c:v>
                </c:pt>
                <c:pt idx="278">
                  <c:v>39.768662414604321</c:v>
                </c:pt>
                <c:pt idx="279">
                  <c:v>42.742357157681028</c:v>
                </c:pt>
                <c:pt idx="280">
                  <c:v>25.76743597997023</c:v>
                </c:pt>
                <c:pt idx="281">
                  <c:v>22.229571939392955</c:v>
                </c:pt>
                <c:pt idx="282">
                  <c:v>41.471632954200913</c:v>
                </c:pt>
                <c:pt idx="283">
                  <c:v>27.412187697996252</c:v>
                </c:pt>
                <c:pt idx="284">
                  <c:v>31.17601032260205</c:v>
                </c:pt>
                <c:pt idx="285">
                  <c:v>30.577757233798522</c:v>
                </c:pt>
                <c:pt idx="286">
                  <c:v>32.636660935005793</c:v>
                </c:pt>
                <c:pt idx="287">
                  <c:v>23.04193303609523</c:v>
                </c:pt>
                <c:pt idx="288">
                  <c:v>39.610107464144889</c:v>
                </c:pt>
                <c:pt idx="289">
                  <c:v>30.663824614665003</c:v>
                </c:pt>
                <c:pt idx="290">
                  <c:v>25.222291131996251</c:v>
                </c:pt>
                <c:pt idx="291">
                  <c:v>38.270043477970795</c:v>
                </c:pt>
                <c:pt idx="292">
                  <c:v>35.608616253869435</c:v>
                </c:pt>
                <c:pt idx="293">
                  <c:v>21.355537556624093</c:v>
                </c:pt>
                <c:pt idx="294">
                  <c:v>36.447262614373869</c:v>
                </c:pt>
                <c:pt idx="295">
                  <c:v>38.302205669981475</c:v>
                </c:pt>
                <c:pt idx="296">
                  <c:v>31.636087232807046</c:v>
                </c:pt>
                <c:pt idx="297">
                  <c:v>37.922401977132957</c:v>
                </c:pt>
                <c:pt idx="298">
                  <c:v>31.345219525825797</c:v>
                </c:pt>
                <c:pt idx="299">
                  <c:v>33.235750931804439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A-471A-9E7F-5491598BF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687888"/>
        <c:axId val="1452803376"/>
      </c:scatterChart>
      <c:valAx>
        <c:axId val="145368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2803376"/>
        <c:crosses val="autoZero"/>
        <c:crossBetween val="midCat"/>
      </c:valAx>
      <c:valAx>
        <c:axId val="14528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368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Test!$K$1</c:f>
              <c:strCache>
                <c:ptCount val="1"/>
                <c:pt idx="0">
                  <c:v>Err(I) 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Test!$K$2:$K$301</c:f>
              <c:numCache>
                <c:formatCode>General</c:formatCode>
                <c:ptCount val="300"/>
                <c:pt idx="0">
                  <c:v>0.84996350812427046</c:v>
                </c:pt>
                <c:pt idx="1">
                  <c:v>0.68655354366827848</c:v>
                </c:pt>
                <c:pt idx="2">
                  <c:v>0.85437696099578864</c:v>
                </c:pt>
                <c:pt idx="3">
                  <c:v>0.60385995003191473</c:v>
                </c:pt>
                <c:pt idx="4">
                  <c:v>0.62549240239765902</c:v>
                </c:pt>
                <c:pt idx="5">
                  <c:v>0.68801276378916587</c:v>
                </c:pt>
                <c:pt idx="6">
                  <c:v>1.5732113906435796</c:v>
                </c:pt>
                <c:pt idx="7">
                  <c:v>0.76997840521576699</c:v>
                </c:pt>
                <c:pt idx="8">
                  <c:v>0.67360769526177389</c:v>
                </c:pt>
                <c:pt idx="9">
                  <c:v>0.94134008116433521</c:v>
                </c:pt>
                <c:pt idx="10">
                  <c:v>0.61725029891074201</c:v>
                </c:pt>
                <c:pt idx="11">
                  <c:v>0.80998867846360112</c:v>
                </c:pt>
                <c:pt idx="12">
                  <c:v>0.82241273183803298</c:v>
                </c:pt>
                <c:pt idx="13">
                  <c:v>0.47656891637756932</c:v>
                </c:pt>
                <c:pt idx="14">
                  <c:v>0.9652757732269216</c:v>
                </c:pt>
                <c:pt idx="15">
                  <c:v>0.6980344706539352</c:v>
                </c:pt>
                <c:pt idx="16">
                  <c:v>0.97102800473335571</c:v>
                </c:pt>
                <c:pt idx="17">
                  <c:v>1.0102116442829319</c:v>
                </c:pt>
                <c:pt idx="18">
                  <c:v>1.3679488479175341</c:v>
                </c:pt>
                <c:pt idx="19">
                  <c:v>5.2187078444013641</c:v>
                </c:pt>
                <c:pt idx="20">
                  <c:v>2.2309186424536365</c:v>
                </c:pt>
                <c:pt idx="21">
                  <c:v>0.75871779243266713</c:v>
                </c:pt>
                <c:pt idx="22">
                  <c:v>0.9748630485261045</c:v>
                </c:pt>
                <c:pt idx="23">
                  <c:v>0.93653118616553988</c:v>
                </c:pt>
                <c:pt idx="24">
                  <c:v>0.71579094168589774</c:v>
                </c:pt>
                <c:pt idx="25">
                  <c:v>0.56060124395933408</c:v>
                </c:pt>
                <c:pt idx="26">
                  <c:v>2.6241744929447952</c:v>
                </c:pt>
                <c:pt idx="27">
                  <c:v>1.3906726098999773</c:v>
                </c:pt>
                <c:pt idx="28">
                  <c:v>1.5143983051656251</c:v>
                </c:pt>
                <c:pt idx="29">
                  <c:v>3.8666459521872159</c:v>
                </c:pt>
                <c:pt idx="30">
                  <c:v>2.0393083667905798</c:v>
                </c:pt>
                <c:pt idx="31">
                  <c:v>1.1348193755539544</c:v>
                </c:pt>
                <c:pt idx="32">
                  <c:v>3.9866862310801365</c:v>
                </c:pt>
                <c:pt idx="33">
                  <c:v>0.5821777458811852</c:v>
                </c:pt>
                <c:pt idx="34">
                  <c:v>4.9150924790157502</c:v>
                </c:pt>
                <c:pt idx="35">
                  <c:v>0.90723681101179088</c:v>
                </c:pt>
                <c:pt idx="36">
                  <c:v>1.2950147652898523</c:v>
                </c:pt>
                <c:pt idx="37">
                  <c:v>0.70031941874997161</c:v>
                </c:pt>
                <c:pt idx="38">
                  <c:v>0.77881612939732614</c:v>
                </c:pt>
                <c:pt idx="39">
                  <c:v>3.1467892314639321</c:v>
                </c:pt>
                <c:pt idx="40">
                  <c:v>0.82364682692206026</c:v>
                </c:pt>
                <c:pt idx="41">
                  <c:v>0.72185253371486591</c:v>
                </c:pt>
                <c:pt idx="42">
                  <c:v>4.0751761331162495</c:v>
                </c:pt>
                <c:pt idx="43">
                  <c:v>0.79407920547161026</c:v>
                </c:pt>
                <c:pt idx="44">
                  <c:v>3.1976051869194659</c:v>
                </c:pt>
                <c:pt idx="45">
                  <c:v>1.3577307342509319</c:v>
                </c:pt>
                <c:pt idx="46">
                  <c:v>0.50902653248665686</c:v>
                </c:pt>
                <c:pt idx="47">
                  <c:v>0.72806515767572277</c:v>
                </c:pt>
                <c:pt idx="48">
                  <c:v>0.61518184825684552</c:v>
                </c:pt>
                <c:pt idx="49">
                  <c:v>0.45534366956115119</c:v>
                </c:pt>
                <c:pt idx="50">
                  <c:v>0.55630917977652272</c:v>
                </c:pt>
                <c:pt idx="51">
                  <c:v>0.49757508122948185</c:v>
                </c:pt>
                <c:pt idx="52">
                  <c:v>0.7799234473597717</c:v>
                </c:pt>
                <c:pt idx="53">
                  <c:v>1.3121294708098523</c:v>
                </c:pt>
                <c:pt idx="54">
                  <c:v>0.89404171748561256</c:v>
                </c:pt>
                <c:pt idx="55">
                  <c:v>2.8880593553139549</c:v>
                </c:pt>
                <c:pt idx="56">
                  <c:v>0.92770423230098076</c:v>
                </c:pt>
                <c:pt idx="57">
                  <c:v>1.0687867608497581</c:v>
                </c:pt>
                <c:pt idx="58">
                  <c:v>0.42817086984706021</c:v>
                </c:pt>
                <c:pt idx="59">
                  <c:v>0.45681681478497727</c:v>
                </c:pt>
                <c:pt idx="60">
                  <c:v>0.82402576962653984</c:v>
                </c:pt>
                <c:pt idx="61">
                  <c:v>1.373585292523682</c:v>
                </c:pt>
                <c:pt idx="62">
                  <c:v>0.6330761065108943</c:v>
                </c:pt>
                <c:pt idx="63">
                  <c:v>0.79458987127139769</c:v>
                </c:pt>
                <c:pt idx="64">
                  <c:v>0.68466570701495677</c:v>
                </c:pt>
                <c:pt idx="65">
                  <c:v>2.3508100652214434</c:v>
                </c:pt>
                <c:pt idx="66">
                  <c:v>1.9814063017778751</c:v>
                </c:pt>
                <c:pt idx="67">
                  <c:v>3.3227863350655569</c:v>
                </c:pt>
                <c:pt idx="68">
                  <c:v>1.7015197290445341</c:v>
                </c:pt>
                <c:pt idx="69">
                  <c:v>1.974501341103466</c:v>
                </c:pt>
                <c:pt idx="70">
                  <c:v>2.1895846286795111</c:v>
                </c:pt>
                <c:pt idx="71">
                  <c:v>2.3399957205463751</c:v>
                </c:pt>
                <c:pt idx="72">
                  <c:v>1.6412971646544774</c:v>
                </c:pt>
                <c:pt idx="73">
                  <c:v>2.1960720351241592</c:v>
                </c:pt>
                <c:pt idx="74">
                  <c:v>2.5013571017143525</c:v>
                </c:pt>
                <c:pt idx="75">
                  <c:v>0.63997194853525685</c:v>
                </c:pt>
                <c:pt idx="76">
                  <c:v>2.8897987520233865</c:v>
                </c:pt>
                <c:pt idx="77">
                  <c:v>2.3475325495193071</c:v>
                </c:pt>
                <c:pt idx="78">
                  <c:v>1.4396170538987727</c:v>
                </c:pt>
                <c:pt idx="79">
                  <c:v>0.63216170039799657</c:v>
                </c:pt>
                <c:pt idx="80">
                  <c:v>1.5410307058213979</c:v>
                </c:pt>
                <c:pt idx="81">
                  <c:v>0.5424236864517159</c:v>
                </c:pt>
                <c:pt idx="82">
                  <c:v>2.1714472554138182</c:v>
                </c:pt>
                <c:pt idx="83">
                  <c:v>0.59230932439506701</c:v>
                </c:pt>
                <c:pt idx="84">
                  <c:v>2.8855862069167162</c:v>
                </c:pt>
                <c:pt idx="85">
                  <c:v>0.55595428415085113</c:v>
                </c:pt>
                <c:pt idx="86">
                  <c:v>1.1803029593823751</c:v>
                </c:pt>
                <c:pt idx="87">
                  <c:v>0.53507602615953975</c:v>
                </c:pt>
                <c:pt idx="88">
                  <c:v>2.0698177369931479</c:v>
                </c:pt>
                <c:pt idx="89">
                  <c:v>1.9724650579534886</c:v>
                </c:pt>
                <c:pt idx="90">
                  <c:v>0.46594546334152048</c:v>
                </c:pt>
                <c:pt idx="91">
                  <c:v>1.3277077235698296</c:v>
                </c:pt>
                <c:pt idx="92">
                  <c:v>2.5219044846246703</c:v>
                </c:pt>
                <c:pt idx="93">
                  <c:v>0.49945052623282837</c:v>
                </c:pt>
                <c:pt idx="94">
                  <c:v>0.25468213841174203</c:v>
                </c:pt>
                <c:pt idx="95">
                  <c:v>1.6625384151592955</c:v>
                </c:pt>
                <c:pt idx="96">
                  <c:v>2.1142478339659658</c:v>
                </c:pt>
                <c:pt idx="97">
                  <c:v>0.54928187703640907</c:v>
                </c:pt>
                <c:pt idx="98">
                  <c:v>1.0434682565176261</c:v>
                </c:pt>
                <c:pt idx="99">
                  <c:v>0.48380762156637386</c:v>
                </c:pt>
                <c:pt idx="100">
                  <c:v>0.99837761106745904</c:v>
                </c:pt>
                <c:pt idx="101">
                  <c:v>0.94711398235811939</c:v>
                </c:pt>
                <c:pt idx="102">
                  <c:v>0.90303103083443192</c:v>
                </c:pt>
                <c:pt idx="103">
                  <c:v>6.3499596351812393</c:v>
                </c:pt>
                <c:pt idx="104">
                  <c:v>1.1999623377186477</c:v>
                </c:pt>
                <c:pt idx="105">
                  <c:v>1.0058291755292272</c:v>
                </c:pt>
                <c:pt idx="106">
                  <c:v>1.6560268648247614</c:v>
                </c:pt>
                <c:pt idx="107">
                  <c:v>1.3464218519058297</c:v>
                </c:pt>
                <c:pt idx="108">
                  <c:v>2.2115440031426705</c:v>
                </c:pt>
                <c:pt idx="109">
                  <c:v>1.1133186643134898</c:v>
                </c:pt>
                <c:pt idx="110">
                  <c:v>2.6712276428368296</c:v>
                </c:pt>
                <c:pt idx="111">
                  <c:v>2.3492941679183867</c:v>
                </c:pt>
                <c:pt idx="112">
                  <c:v>4.7428024521382506</c:v>
                </c:pt>
                <c:pt idx="113">
                  <c:v>1.0629341760593409</c:v>
                </c:pt>
                <c:pt idx="114">
                  <c:v>1.7800664049396706</c:v>
                </c:pt>
                <c:pt idx="115">
                  <c:v>0.94630121154005575</c:v>
                </c:pt>
                <c:pt idx="116">
                  <c:v>0.93264111067517286</c:v>
                </c:pt>
                <c:pt idx="117">
                  <c:v>2.0316194769955342</c:v>
                </c:pt>
                <c:pt idx="118">
                  <c:v>2.8989010469293408</c:v>
                </c:pt>
                <c:pt idx="119">
                  <c:v>2.193783631393841</c:v>
                </c:pt>
                <c:pt idx="120">
                  <c:v>2.9888113745027614</c:v>
                </c:pt>
                <c:pt idx="121">
                  <c:v>0.62380050141625687</c:v>
                </c:pt>
                <c:pt idx="122">
                  <c:v>2.1379504692948634</c:v>
                </c:pt>
                <c:pt idx="123">
                  <c:v>0.74415079534212847</c:v>
                </c:pt>
                <c:pt idx="124">
                  <c:v>4.5296307344195679</c:v>
                </c:pt>
                <c:pt idx="125">
                  <c:v>1.1078044775167715</c:v>
                </c:pt>
                <c:pt idx="126">
                  <c:v>3.0104805889161366</c:v>
                </c:pt>
                <c:pt idx="127">
                  <c:v>3.9055604253542273</c:v>
                </c:pt>
                <c:pt idx="128">
                  <c:v>2.8030841476066253</c:v>
                </c:pt>
                <c:pt idx="129">
                  <c:v>3.8633527894742383</c:v>
                </c:pt>
                <c:pt idx="130">
                  <c:v>0.91683370336965797</c:v>
                </c:pt>
                <c:pt idx="131">
                  <c:v>2.6166288943378979</c:v>
                </c:pt>
                <c:pt idx="132">
                  <c:v>0.7546184345786614</c:v>
                </c:pt>
                <c:pt idx="133">
                  <c:v>3.4567850453146707</c:v>
                </c:pt>
                <c:pt idx="134">
                  <c:v>1.2917488709433977</c:v>
                </c:pt>
                <c:pt idx="135">
                  <c:v>3.7031877992799318</c:v>
                </c:pt>
                <c:pt idx="136">
                  <c:v>0.7320859966947546</c:v>
                </c:pt>
                <c:pt idx="137">
                  <c:v>2.6862896724590115</c:v>
                </c:pt>
                <c:pt idx="138">
                  <c:v>0.83956644524690571</c:v>
                </c:pt>
                <c:pt idx="139">
                  <c:v>1.8631705602552386</c:v>
                </c:pt>
                <c:pt idx="140">
                  <c:v>0.57078551185394555</c:v>
                </c:pt>
                <c:pt idx="141">
                  <c:v>0.9289025809231114</c:v>
                </c:pt>
                <c:pt idx="142">
                  <c:v>0.79855053111442842</c:v>
                </c:pt>
                <c:pt idx="143">
                  <c:v>0.44324588743459092</c:v>
                </c:pt>
                <c:pt idx="144">
                  <c:v>0.32468957506099089</c:v>
                </c:pt>
                <c:pt idx="145">
                  <c:v>1.8427268524450453</c:v>
                </c:pt>
                <c:pt idx="146">
                  <c:v>1.4519783938508295</c:v>
                </c:pt>
                <c:pt idx="147">
                  <c:v>0.39906604550789432</c:v>
                </c:pt>
                <c:pt idx="148">
                  <c:v>0.89084866567647614</c:v>
                </c:pt>
                <c:pt idx="149">
                  <c:v>0.33212768465387388</c:v>
                </c:pt>
                <c:pt idx="150">
                  <c:v>0.40044600209981934</c:v>
                </c:pt>
                <c:pt idx="151">
                  <c:v>0.95007437746670798</c:v>
                </c:pt>
                <c:pt idx="152">
                  <c:v>0.78179748834618978</c:v>
                </c:pt>
                <c:pt idx="153">
                  <c:v>1.0866391110563363</c:v>
                </c:pt>
                <c:pt idx="154">
                  <c:v>1.3850787029119886</c:v>
                </c:pt>
                <c:pt idx="155">
                  <c:v>1.4976437846189432</c:v>
                </c:pt>
                <c:pt idx="156">
                  <c:v>2.2155502031314542</c:v>
                </c:pt>
                <c:pt idx="157">
                  <c:v>0.902443795947383</c:v>
                </c:pt>
                <c:pt idx="158">
                  <c:v>0.42200863782275572</c:v>
                </c:pt>
                <c:pt idx="159">
                  <c:v>1.3670490543272955</c:v>
                </c:pt>
                <c:pt idx="160">
                  <c:v>2.401274732780307</c:v>
                </c:pt>
                <c:pt idx="161">
                  <c:v>2.5625004362179884</c:v>
                </c:pt>
                <c:pt idx="162">
                  <c:v>1.8412697103069318</c:v>
                </c:pt>
                <c:pt idx="163">
                  <c:v>1.9169845210874092</c:v>
                </c:pt>
                <c:pt idx="164">
                  <c:v>1.8380654719505343</c:v>
                </c:pt>
                <c:pt idx="165">
                  <c:v>1.3981826500626136</c:v>
                </c:pt>
                <c:pt idx="166">
                  <c:v>0.70148253623607726</c:v>
                </c:pt>
                <c:pt idx="167">
                  <c:v>1.4071163224770682</c:v>
                </c:pt>
                <c:pt idx="168">
                  <c:v>0.47092202208221362</c:v>
                </c:pt>
                <c:pt idx="169">
                  <c:v>2.5399163667359432</c:v>
                </c:pt>
                <c:pt idx="170">
                  <c:v>2.0237598769707499</c:v>
                </c:pt>
                <c:pt idx="171">
                  <c:v>2.1112052600532616</c:v>
                </c:pt>
                <c:pt idx="172">
                  <c:v>0.68530377900984318</c:v>
                </c:pt>
                <c:pt idx="173">
                  <c:v>2.0627000520386365</c:v>
                </c:pt>
                <c:pt idx="174">
                  <c:v>2.0697939691712954</c:v>
                </c:pt>
                <c:pt idx="175">
                  <c:v>1.61124989691</c:v>
                </c:pt>
                <c:pt idx="176">
                  <c:v>3.1679570026301023</c:v>
                </c:pt>
                <c:pt idx="177">
                  <c:v>0.60961849730852047</c:v>
                </c:pt>
                <c:pt idx="178">
                  <c:v>1.8713340997110344</c:v>
                </c:pt>
                <c:pt idx="179">
                  <c:v>2.2786407265358299</c:v>
                </c:pt>
                <c:pt idx="180">
                  <c:v>1.334508017407966</c:v>
                </c:pt>
                <c:pt idx="181">
                  <c:v>1.4393666444948863</c:v>
                </c:pt>
                <c:pt idx="182">
                  <c:v>0.53005887929636586</c:v>
                </c:pt>
                <c:pt idx="183">
                  <c:v>0.64549864713191596</c:v>
                </c:pt>
                <c:pt idx="184">
                  <c:v>1.769825126075</c:v>
                </c:pt>
                <c:pt idx="185">
                  <c:v>0.43260014129441249</c:v>
                </c:pt>
                <c:pt idx="186">
                  <c:v>1.3163951902250342</c:v>
                </c:pt>
                <c:pt idx="187">
                  <c:v>4.0252011539721479</c:v>
                </c:pt>
                <c:pt idx="188">
                  <c:v>0.59435926584181142</c:v>
                </c:pt>
                <c:pt idx="189">
                  <c:v>0.25584710090748186</c:v>
                </c:pt>
                <c:pt idx="190">
                  <c:v>1.0036304612139511</c:v>
                </c:pt>
                <c:pt idx="191">
                  <c:v>0.9992353220973228</c:v>
                </c:pt>
                <c:pt idx="192">
                  <c:v>0.26492855677524318</c:v>
                </c:pt>
                <c:pt idx="193">
                  <c:v>2.1002547772936593</c:v>
                </c:pt>
                <c:pt idx="194">
                  <c:v>0.9949876493758556</c:v>
                </c:pt>
                <c:pt idx="195">
                  <c:v>0.5438501909040967</c:v>
                </c:pt>
                <c:pt idx="196">
                  <c:v>0.88477876740594663</c:v>
                </c:pt>
                <c:pt idx="197">
                  <c:v>0.48666576216317958</c:v>
                </c:pt>
                <c:pt idx="198">
                  <c:v>1.2401128961006365</c:v>
                </c:pt>
                <c:pt idx="199">
                  <c:v>1.0131540713677047</c:v>
                </c:pt>
                <c:pt idx="200">
                  <c:v>1.0409391327983728</c:v>
                </c:pt>
                <c:pt idx="201">
                  <c:v>2.2725722171492273</c:v>
                </c:pt>
                <c:pt idx="202">
                  <c:v>1.2363557436184773</c:v>
                </c:pt>
                <c:pt idx="203">
                  <c:v>0.65953871093584659</c:v>
                </c:pt>
                <c:pt idx="204">
                  <c:v>1.578132983805375</c:v>
                </c:pt>
                <c:pt idx="205">
                  <c:v>1.2050006871932273</c:v>
                </c:pt>
                <c:pt idx="206">
                  <c:v>1.1251531223459774</c:v>
                </c:pt>
                <c:pt idx="207">
                  <c:v>0.80035473722530914</c:v>
                </c:pt>
                <c:pt idx="208">
                  <c:v>1.4319459520865001</c:v>
                </c:pt>
                <c:pt idx="209">
                  <c:v>1.0081395359868979</c:v>
                </c:pt>
                <c:pt idx="210">
                  <c:v>0.69903056191706137</c:v>
                </c:pt>
                <c:pt idx="211">
                  <c:v>0.82961047850833747</c:v>
                </c:pt>
                <c:pt idx="212">
                  <c:v>1.1342840301388397</c:v>
                </c:pt>
                <c:pt idx="213">
                  <c:v>4.2448750354321021</c:v>
                </c:pt>
                <c:pt idx="214">
                  <c:v>2.7571797863875798</c:v>
                </c:pt>
                <c:pt idx="215">
                  <c:v>0.998518801662442</c:v>
                </c:pt>
                <c:pt idx="216">
                  <c:v>2.3922712260402843</c:v>
                </c:pt>
                <c:pt idx="217">
                  <c:v>0.84327580749787956</c:v>
                </c:pt>
                <c:pt idx="218">
                  <c:v>0.82990754876274209</c:v>
                </c:pt>
                <c:pt idx="219">
                  <c:v>1.3609381175992159</c:v>
                </c:pt>
                <c:pt idx="220">
                  <c:v>2.6217627262971819</c:v>
                </c:pt>
                <c:pt idx="221">
                  <c:v>0.77110270635121025</c:v>
                </c:pt>
                <c:pt idx="222">
                  <c:v>0.88770073683463291</c:v>
                </c:pt>
                <c:pt idx="223">
                  <c:v>2.9873903772909434</c:v>
                </c:pt>
                <c:pt idx="224">
                  <c:v>0.74429016857465458</c:v>
                </c:pt>
                <c:pt idx="225">
                  <c:v>0.74516691379117739</c:v>
                </c:pt>
                <c:pt idx="226">
                  <c:v>1.2328326697145569</c:v>
                </c:pt>
                <c:pt idx="227">
                  <c:v>0.75680480444719089</c:v>
                </c:pt>
                <c:pt idx="228">
                  <c:v>0.96372696822018067</c:v>
                </c:pt>
                <c:pt idx="229">
                  <c:v>1.2655845985228864</c:v>
                </c:pt>
                <c:pt idx="230">
                  <c:v>0.95717231546960468</c:v>
                </c:pt>
                <c:pt idx="231">
                  <c:v>1.2588285689103522</c:v>
                </c:pt>
                <c:pt idx="232">
                  <c:v>1.2308050486583864</c:v>
                </c:pt>
                <c:pt idx="233">
                  <c:v>1.1343700610255953</c:v>
                </c:pt>
                <c:pt idx="234">
                  <c:v>1.7991616033264317</c:v>
                </c:pt>
                <c:pt idx="235">
                  <c:v>2.4259860087706819</c:v>
                </c:pt>
                <c:pt idx="236">
                  <c:v>3.2908447394612046</c:v>
                </c:pt>
                <c:pt idx="237">
                  <c:v>1.0955875674308297</c:v>
                </c:pt>
                <c:pt idx="238">
                  <c:v>0.87054587904744773</c:v>
                </c:pt>
                <c:pt idx="239">
                  <c:v>1.175075339867625</c:v>
                </c:pt>
                <c:pt idx="240">
                  <c:v>0.97083197828674095</c:v>
                </c:pt>
                <c:pt idx="241">
                  <c:v>0.75552702168027841</c:v>
                </c:pt>
                <c:pt idx="242">
                  <c:v>0.38670567791969546</c:v>
                </c:pt>
                <c:pt idx="243">
                  <c:v>0.57890821007515003</c:v>
                </c:pt>
                <c:pt idx="244">
                  <c:v>0.61216577641809999</c:v>
                </c:pt>
                <c:pt idx="245">
                  <c:v>0.59717189521201142</c:v>
                </c:pt>
                <c:pt idx="246">
                  <c:v>0.52828224047816941</c:v>
                </c:pt>
                <c:pt idx="247">
                  <c:v>0.59135819059954775</c:v>
                </c:pt>
                <c:pt idx="248">
                  <c:v>1.7439567048488296</c:v>
                </c:pt>
                <c:pt idx="249">
                  <c:v>0.54465105864405006</c:v>
                </c:pt>
                <c:pt idx="250">
                  <c:v>0.55209821333227505</c:v>
                </c:pt>
                <c:pt idx="251">
                  <c:v>0.39960271696678523</c:v>
                </c:pt>
                <c:pt idx="252">
                  <c:v>0.48028869388222845</c:v>
                </c:pt>
                <c:pt idx="253">
                  <c:v>0.73663192245811371</c:v>
                </c:pt>
                <c:pt idx="254">
                  <c:v>6.1878459904593752</c:v>
                </c:pt>
                <c:pt idx="255">
                  <c:v>0.69616763129546255</c:v>
                </c:pt>
                <c:pt idx="256">
                  <c:v>0.48517736636872844</c:v>
                </c:pt>
                <c:pt idx="257">
                  <c:v>3.8181341913808642</c:v>
                </c:pt>
                <c:pt idx="258">
                  <c:v>0.55518688493187385</c:v>
                </c:pt>
                <c:pt idx="259">
                  <c:v>0.9499824386714375</c:v>
                </c:pt>
                <c:pt idx="260">
                  <c:v>0.66743908304522725</c:v>
                </c:pt>
                <c:pt idx="261">
                  <c:v>1.5407897323397843</c:v>
                </c:pt>
                <c:pt idx="262">
                  <c:v>2.2933938144193067</c:v>
                </c:pt>
                <c:pt idx="263">
                  <c:v>0.68252109913129888</c:v>
                </c:pt>
                <c:pt idx="264">
                  <c:v>0.68840103900045113</c:v>
                </c:pt>
                <c:pt idx="265">
                  <c:v>1.511573886228466</c:v>
                </c:pt>
                <c:pt idx="266">
                  <c:v>1.4980324830518297</c:v>
                </c:pt>
                <c:pt idx="267">
                  <c:v>4.9612679545861704</c:v>
                </c:pt>
                <c:pt idx="268">
                  <c:v>1.3301878538901819</c:v>
                </c:pt>
                <c:pt idx="269">
                  <c:v>0.48497026750724098</c:v>
                </c:pt>
                <c:pt idx="270">
                  <c:v>0.51789160968612735</c:v>
                </c:pt>
                <c:pt idx="271">
                  <c:v>2.8565908398585229</c:v>
                </c:pt>
                <c:pt idx="272">
                  <c:v>2.259473342586932</c:v>
                </c:pt>
                <c:pt idx="273">
                  <c:v>0.53566889983500343</c:v>
                </c:pt>
                <c:pt idx="274">
                  <c:v>1.4375017418856024</c:v>
                </c:pt>
                <c:pt idx="275">
                  <c:v>2.0158485709670684</c:v>
                </c:pt>
                <c:pt idx="276">
                  <c:v>0.52130607242267846</c:v>
                </c:pt>
                <c:pt idx="277">
                  <c:v>1.7303266113456479</c:v>
                </c:pt>
                <c:pt idx="278">
                  <c:v>0.51383379583686584</c:v>
                </c:pt>
                <c:pt idx="279">
                  <c:v>0.44962690175490794</c:v>
                </c:pt>
                <c:pt idx="280">
                  <c:v>1.5995850624048524</c:v>
                </c:pt>
                <c:pt idx="281">
                  <c:v>2.4514306164468525</c:v>
                </c:pt>
                <c:pt idx="282">
                  <c:v>0.42987678525020795</c:v>
                </c:pt>
                <c:pt idx="283">
                  <c:v>2.9557136284013183</c:v>
                </c:pt>
                <c:pt idx="284">
                  <c:v>1.603988894740398</c:v>
                </c:pt>
                <c:pt idx="285">
                  <c:v>1.278998695880216</c:v>
                </c:pt>
                <c:pt idx="286">
                  <c:v>1.5585111772031703</c:v>
                </c:pt>
                <c:pt idx="287">
                  <c:v>2.5901669464075567</c:v>
                </c:pt>
                <c:pt idx="288">
                  <c:v>0.54162651401470341</c:v>
                </c:pt>
                <c:pt idx="289">
                  <c:v>1.117790140469334</c:v>
                </c:pt>
                <c:pt idx="290">
                  <c:v>2.774119583846125</c:v>
                </c:pt>
                <c:pt idx="291">
                  <c:v>0.66357430374177617</c:v>
                </c:pt>
                <c:pt idx="292">
                  <c:v>0.75106507577072956</c:v>
                </c:pt>
                <c:pt idx="293">
                  <c:v>2.3493065533450568</c:v>
                </c:pt>
                <c:pt idx="294">
                  <c:v>0.6696255170799239</c:v>
                </c:pt>
                <c:pt idx="295">
                  <c:v>0.51976223671948185</c:v>
                </c:pt>
                <c:pt idx="296">
                  <c:v>1.0721153802827976</c:v>
                </c:pt>
                <c:pt idx="297">
                  <c:v>0.66594779765880796</c:v>
                </c:pt>
                <c:pt idx="298">
                  <c:v>1.3404094656166479</c:v>
                </c:pt>
                <c:pt idx="299">
                  <c:v>1.0458692960025806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D-499E-9EDE-B137ABF7C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890080"/>
        <c:axId val="1443722512"/>
      </c:scatterChart>
      <c:valAx>
        <c:axId val="125889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3722512"/>
        <c:crosses val="autoZero"/>
        <c:crossBetween val="midCat"/>
      </c:valAx>
      <c:valAx>
        <c:axId val="144372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889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Test!$L$1</c:f>
              <c:strCache>
                <c:ptCount val="1"/>
                <c:pt idx="0">
                  <c:v>Err(A) 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Test!$L$2:$L$301</c:f>
              <c:numCache>
                <c:formatCode>General</c:formatCode>
                <c:ptCount val="300"/>
                <c:pt idx="0">
                  <c:v>1.2062699676196933</c:v>
                </c:pt>
                <c:pt idx="1">
                  <c:v>0.99777116283668632</c:v>
                </c:pt>
                <c:pt idx="2">
                  <c:v>1.1149572039086864</c:v>
                </c:pt>
                <c:pt idx="3">
                  <c:v>0.99970590618087396</c:v>
                </c:pt>
                <c:pt idx="4">
                  <c:v>0.91946008444807048</c:v>
                </c:pt>
                <c:pt idx="5">
                  <c:v>0.98263652341377838</c:v>
                </c:pt>
                <c:pt idx="6">
                  <c:v>1.9872180349859885</c:v>
                </c:pt>
                <c:pt idx="7">
                  <c:v>0.97875978985487955</c:v>
                </c:pt>
                <c:pt idx="8">
                  <c:v>0.92936373520267279</c:v>
                </c:pt>
                <c:pt idx="9">
                  <c:v>1.897078069276716</c:v>
                </c:pt>
                <c:pt idx="10">
                  <c:v>1.1328970122030602</c:v>
                </c:pt>
                <c:pt idx="11">
                  <c:v>1.8864488800135113</c:v>
                </c:pt>
                <c:pt idx="12">
                  <c:v>1.3166675801581933</c:v>
                </c:pt>
                <c:pt idx="13">
                  <c:v>0.68907590478238634</c:v>
                </c:pt>
                <c:pt idx="14">
                  <c:v>1.8062164687902273</c:v>
                </c:pt>
                <c:pt idx="15">
                  <c:v>1.3290530696727159</c:v>
                </c:pt>
                <c:pt idx="16">
                  <c:v>1.1778300217611024</c:v>
                </c:pt>
                <c:pt idx="17">
                  <c:v>1.3415397851668751</c:v>
                </c:pt>
                <c:pt idx="18">
                  <c:v>1.4354753997025116</c:v>
                </c:pt>
                <c:pt idx="19">
                  <c:v>6.5511230292590916</c:v>
                </c:pt>
                <c:pt idx="20">
                  <c:v>2.4529805392198067</c:v>
                </c:pt>
                <c:pt idx="21">
                  <c:v>0.60572409636830227</c:v>
                </c:pt>
                <c:pt idx="22">
                  <c:v>1.3714217072816932</c:v>
                </c:pt>
                <c:pt idx="23">
                  <c:v>0.90305389036857742</c:v>
                </c:pt>
                <c:pt idx="24">
                  <c:v>0.7196958777344159</c:v>
                </c:pt>
                <c:pt idx="25">
                  <c:v>0.80475018572894208</c:v>
                </c:pt>
                <c:pt idx="26">
                  <c:v>2.8199576886181816</c:v>
                </c:pt>
                <c:pt idx="27">
                  <c:v>2.4021494938704318</c:v>
                </c:pt>
                <c:pt idx="28">
                  <c:v>1.4954677889632386</c:v>
                </c:pt>
                <c:pt idx="29">
                  <c:v>4.5406794958699663</c:v>
                </c:pt>
                <c:pt idx="30">
                  <c:v>2.5752445744544317</c:v>
                </c:pt>
                <c:pt idx="31">
                  <c:v>1.4765101444261364</c:v>
                </c:pt>
                <c:pt idx="32">
                  <c:v>4.6728345199031365</c:v>
                </c:pt>
                <c:pt idx="33">
                  <c:v>0.63298491949900682</c:v>
                </c:pt>
                <c:pt idx="34">
                  <c:v>6.7534135026505115</c:v>
                </c:pt>
                <c:pt idx="35">
                  <c:v>0.8172444903952818</c:v>
                </c:pt>
                <c:pt idx="36">
                  <c:v>1.4845106233484091</c:v>
                </c:pt>
                <c:pt idx="37">
                  <c:v>0.6519352413965136</c:v>
                </c:pt>
                <c:pt idx="38">
                  <c:v>0.74402971477109547</c:v>
                </c:pt>
                <c:pt idx="39">
                  <c:v>3.6387417466495342</c:v>
                </c:pt>
                <c:pt idx="40">
                  <c:v>0.96148691199951353</c:v>
                </c:pt>
                <c:pt idx="41">
                  <c:v>1.0137024787500817</c:v>
                </c:pt>
                <c:pt idx="42">
                  <c:v>4.7314974951225226</c:v>
                </c:pt>
                <c:pt idx="43">
                  <c:v>0.79763219169052391</c:v>
                </c:pt>
                <c:pt idx="44">
                  <c:v>3.5665756268813187</c:v>
                </c:pt>
                <c:pt idx="45">
                  <c:v>1.3081651719610454</c:v>
                </c:pt>
                <c:pt idx="46">
                  <c:v>0.69745540073518975</c:v>
                </c:pt>
                <c:pt idx="47">
                  <c:v>0.94303867489797155</c:v>
                </c:pt>
                <c:pt idx="48">
                  <c:v>0.96528235276424212</c:v>
                </c:pt>
                <c:pt idx="49">
                  <c:v>0.72602055417385691</c:v>
                </c:pt>
                <c:pt idx="50">
                  <c:v>0.79976488706340465</c:v>
                </c:pt>
                <c:pt idx="51">
                  <c:v>0.7082919464443227</c:v>
                </c:pt>
                <c:pt idx="52">
                  <c:v>0.88898972610729898</c:v>
                </c:pt>
                <c:pt idx="53">
                  <c:v>1.2960247070531363</c:v>
                </c:pt>
                <c:pt idx="54">
                  <c:v>0.89850568307837386</c:v>
                </c:pt>
                <c:pt idx="55">
                  <c:v>4.2848607627232047</c:v>
                </c:pt>
                <c:pt idx="56">
                  <c:v>1.1704477949340228</c:v>
                </c:pt>
                <c:pt idx="57">
                  <c:v>1.4379294454609204</c:v>
                </c:pt>
                <c:pt idx="58">
                  <c:v>0.75718369493300575</c:v>
                </c:pt>
                <c:pt idx="59">
                  <c:v>0.62104309449930339</c:v>
                </c:pt>
                <c:pt idx="60">
                  <c:v>1.3116025043374773</c:v>
                </c:pt>
                <c:pt idx="61">
                  <c:v>4.1407223502731707</c:v>
                </c:pt>
                <c:pt idx="62">
                  <c:v>1.2475944436389432</c:v>
                </c:pt>
                <c:pt idx="63">
                  <c:v>1.0798034477510297</c:v>
                </c:pt>
                <c:pt idx="64">
                  <c:v>2.0896525018837497</c:v>
                </c:pt>
                <c:pt idx="65">
                  <c:v>7.6852536147602732</c:v>
                </c:pt>
                <c:pt idx="66">
                  <c:v>8.2300566368256938</c:v>
                </c:pt>
                <c:pt idx="67">
                  <c:v>8.5195125534851144</c:v>
                </c:pt>
                <c:pt idx="68">
                  <c:v>1.8704744814142502</c:v>
                </c:pt>
                <c:pt idx="69">
                  <c:v>6.9164967250493756</c:v>
                </c:pt>
                <c:pt idx="70">
                  <c:v>7.2492393868688421</c:v>
                </c:pt>
                <c:pt idx="71">
                  <c:v>7.5506861120418076</c:v>
                </c:pt>
                <c:pt idx="72">
                  <c:v>4.5226854162796819</c:v>
                </c:pt>
                <c:pt idx="73">
                  <c:v>3.6423165007246134</c:v>
                </c:pt>
                <c:pt idx="74">
                  <c:v>7.6599004264843975</c:v>
                </c:pt>
                <c:pt idx="75">
                  <c:v>1.2442592077666592</c:v>
                </c:pt>
                <c:pt idx="76">
                  <c:v>8.0162910988976694</c:v>
                </c:pt>
                <c:pt idx="77">
                  <c:v>2.1805465556789203</c:v>
                </c:pt>
                <c:pt idx="78">
                  <c:v>6.3426989450406372</c:v>
                </c:pt>
                <c:pt idx="79">
                  <c:v>1.2864564152274887</c:v>
                </c:pt>
                <c:pt idx="80">
                  <c:v>1.2669177865238068</c:v>
                </c:pt>
                <c:pt idx="81">
                  <c:v>2.1186710094716363</c:v>
                </c:pt>
                <c:pt idx="82">
                  <c:v>22.684902709816477</c:v>
                </c:pt>
                <c:pt idx="83">
                  <c:v>2.1743410216368182</c:v>
                </c:pt>
                <c:pt idx="84">
                  <c:v>19.685166246385343</c:v>
                </c:pt>
                <c:pt idx="85">
                  <c:v>1.0995904226332556</c:v>
                </c:pt>
                <c:pt idx="86">
                  <c:v>1.2073722214258522</c:v>
                </c:pt>
                <c:pt idx="87">
                  <c:v>1.1141388500240159</c:v>
                </c:pt>
                <c:pt idx="88">
                  <c:v>22.865617587609204</c:v>
                </c:pt>
                <c:pt idx="89">
                  <c:v>22.285857249731023</c:v>
                </c:pt>
                <c:pt idx="90">
                  <c:v>1.0347697087917354</c:v>
                </c:pt>
                <c:pt idx="91">
                  <c:v>21.086756966501365</c:v>
                </c:pt>
                <c:pt idx="92">
                  <c:v>1.7954027472372387</c:v>
                </c:pt>
                <c:pt idx="93">
                  <c:v>22.17746097007716</c:v>
                </c:pt>
                <c:pt idx="94">
                  <c:v>20.685415856446138</c:v>
                </c:pt>
                <c:pt idx="95">
                  <c:v>20.789137399237159</c:v>
                </c:pt>
                <c:pt idx="96">
                  <c:v>21.057051002358069</c:v>
                </c:pt>
                <c:pt idx="97">
                  <c:v>22.728436355864545</c:v>
                </c:pt>
                <c:pt idx="98">
                  <c:v>1.1910799860568069</c:v>
                </c:pt>
                <c:pt idx="99">
                  <c:v>2.1108896905826704</c:v>
                </c:pt>
                <c:pt idx="100">
                  <c:v>2.605679575506489</c:v>
                </c:pt>
                <c:pt idx="101">
                  <c:v>2.493115966148693</c:v>
                </c:pt>
                <c:pt idx="102">
                  <c:v>1.6921582708689091</c:v>
                </c:pt>
                <c:pt idx="103">
                  <c:v>2.6613075950065568</c:v>
                </c:pt>
                <c:pt idx="104">
                  <c:v>2.6682800670003637</c:v>
                </c:pt>
                <c:pt idx="105">
                  <c:v>0.98464897631267623</c:v>
                </c:pt>
                <c:pt idx="106">
                  <c:v>4.3999777464613867</c:v>
                </c:pt>
                <c:pt idx="107">
                  <c:v>4.3787391731881593</c:v>
                </c:pt>
                <c:pt idx="108">
                  <c:v>5.9618739861546253</c:v>
                </c:pt>
                <c:pt idx="109">
                  <c:v>1.7441146593754773</c:v>
                </c:pt>
                <c:pt idx="110">
                  <c:v>8.2364078535034775</c:v>
                </c:pt>
                <c:pt idx="111">
                  <c:v>1.8897584921183863</c:v>
                </c:pt>
                <c:pt idx="112">
                  <c:v>11.71745838116375</c:v>
                </c:pt>
                <c:pt idx="113">
                  <c:v>2.6310112646724315</c:v>
                </c:pt>
                <c:pt idx="114">
                  <c:v>4.5772796635781257</c:v>
                </c:pt>
                <c:pt idx="115">
                  <c:v>2.4661521075875115</c:v>
                </c:pt>
                <c:pt idx="116">
                  <c:v>1.081713304406192</c:v>
                </c:pt>
                <c:pt idx="117">
                  <c:v>1.786456534121716</c:v>
                </c:pt>
                <c:pt idx="118">
                  <c:v>4.667448608423852</c:v>
                </c:pt>
                <c:pt idx="119">
                  <c:v>2.7244340673498071</c:v>
                </c:pt>
                <c:pt idx="120">
                  <c:v>1.783013824593648</c:v>
                </c:pt>
                <c:pt idx="121">
                  <c:v>1.6919279896661819</c:v>
                </c:pt>
                <c:pt idx="122">
                  <c:v>4.5601781871178639</c:v>
                </c:pt>
                <c:pt idx="123">
                  <c:v>1.251784690004909</c:v>
                </c:pt>
                <c:pt idx="124">
                  <c:v>2.6523325500785568</c:v>
                </c:pt>
                <c:pt idx="125">
                  <c:v>2.0101760273800342</c:v>
                </c:pt>
                <c:pt idx="126">
                  <c:v>1.8881634090886592</c:v>
                </c:pt>
                <c:pt idx="127">
                  <c:v>2.8320675665971367</c:v>
                </c:pt>
                <c:pt idx="128">
                  <c:v>1.7677760298081706</c:v>
                </c:pt>
                <c:pt idx="129">
                  <c:v>1.8769514004338184</c:v>
                </c:pt>
                <c:pt idx="130">
                  <c:v>2.2473991525984318</c:v>
                </c:pt>
                <c:pt idx="131">
                  <c:v>1.6660491745361137</c:v>
                </c:pt>
                <c:pt idx="132">
                  <c:v>1.3061230936414661</c:v>
                </c:pt>
                <c:pt idx="133">
                  <c:v>1.9383936756278863</c:v>
                </c:pt>
                <c:pt idx="134">
                  <c:v>3.0778938500089206</c:v>
                </c:pt>
                <c:pt idx="135">
                  <c:v>2.586122899019716</c:v>
                </c:pt>
                <c:pt idx="136">
                  <c:v>2.4207442872731137</c:v>
                </c:pt>
                <c:pt idx="137">
                  <c:v>2.0488178117386817</c:v>
                </c:pt>
                <c:pt idx="138">
                  <c:v>1.1138309418081569</c:v>
                </c:pt>
                <c:pt idx="139">
                  <c:v>1.5151742521279545</c:v>
                </c:pt>
                <c:pt idx="140">
                  <c:v>1.3145243863989546</c:v>
                </c:pt>
                <c:pt idx="141">
                  <c:v>1.5916245589564093</c:v>
                </c:pt>
                <c:pt idx="142">
                  <c:v>1.8065446203299775</c:v>
                </c:pt>
                <c:pt idx="143">
                  <c:v>2.5134955111801141</c:v>
                </c:pt>
                <c:pt idx="144">
                  <c:v>2.5321640011854094</c:v>
                </c:pt>
                <c:pt idx="145">
                  <c:v>4.755607401229625</c:v>
                </c:pt>
                <c:pt idx="146">
                  <c:v>4.5316493788901369</c:v>
                </c:pt>
                <c:pt idx="147">
                  <c:v>4.1207554965150912</c:v>
                </c:pt>
                <c:pt idx="148">
                  <c:v>2.162719888496841</c:v>
                </c:pt>
                <c:pt idx="149">
                  <c:v>2.5214190255713977</c:v>
                </c:pt>
                <c:pt idx="150">
                  <c:v>2.3598803781265225</c:v>
                </c:pt>
                <c:pt idx="151">
                  <c:v>2.783861498511341</c:v>
                </c:pt>
                <c:pt idx="152">
                  <c:v>1.9064292421136364</c:v>
                </c:pt>
                <c:pt idx="153">
                  <c:v>2.0572584573812271</c:v>
                </c:pt>
                <c:pt idx="154">
                  <c:v>4.1806118668132157</c:v>
                </c:pt>
                <c:pt idx="155">
                  <c:v>2.3464533599140456</c:v>
                </c:pt>
                <c:pt idx="156">
                  <c:v>3.0270480767284549</c:v>
                </c:pt>
                <c:pt idx="157">
                  <c:v>1.6308228079724774</c:v>
                </c:pt>
                <c:pt idx="158">
                  <c:v>2.3800936320790229</c:v>
                </c:pt>
                <c:pt idx="159">
                  <c:v>4.1893168002580232</c:v>
                </c:pt>
                <c:pt idx="160">
                  <c:v>22.670601295216024</c:v>
                </c:pt>
                <c:pt idx="161">
                  <c:v>22.591823828772387</c:v>
                </c:pt>
                <c:pt idx="162">
                  <c:v>20.601484163213524</c:v>
                </c:pt>
                <c:pt idx="163">
                  <c:v>21.794493852577045</c:v>
                </c:pt>
                <c:pt idx="164">
                  <c:v>20.839161982003752</c:v>
                </c:pt>
                <c:pt idx="165">
                  <c:v>17.600956022696817</c:v>
                </c:pt>
                <c:pt idx="166">
                  <c:v>2.2197272882144206</c:v>
                </c:pt>
                <c:pt idx="167">
                  <c:v>17.597082164942044</c:v>
                </c:pt>
                <c:pt idx="168">
                  <c:v>1.0386765337399386</c:v>
                </c:pt>
                <c:pt idx="169">
                  <c:v>22.661142477505567</c:v>
                </c:pt>
                <c:pt idx="170">
                  <c:v>22.307471009309548</c:v>
                </c:pt>
                <c:pt idx="171">
                  <c:v>17.891428757241705</c:v>
                </c:pt>
                <c:pt idx="172">
                  <c:v>2.1821089353172844</c:v>
                </c:pt>
                <c:pt idx="173">
                  <c:v>21.273075165374774</c:v>
                </c:pt>
                <c:pt idx="174">
                  <c:v>22.555867826065342</c:v>
                </c:pt>
                <c:pt idx="175">
                  <c:v>17.629362636135681</c:v>
                </c:pt>
                <c:pt idx="176">
                  <c:v>17.595088238474091</c:v>
                </c:pt>
                <c:pt idx="177">
                  <c:v>2.1485316231540685</c:v>
                </c:pt>
                <c:pt idx="178">
                  <c:v>21.75107754417591</c:v>
                </c:pt>
                <c:pt idx="179">
                  <c:v>22.308693192817273</c:v>
                </c:pt>
                <c:pt idx="180">
                  <c:v>19.591288504383069</c:v>
                </c:pt>
                <c:pt idx="181">
                  <c:v>27.832274838723183</c:v>
                </c:pt>
                <c:pt idx="182">
                  <c:v>19.542253324655</c:v>
                </c:pt>
                <c:pt idx="183">
                  <c:v>19.599152809931478</c:v>
                </c:pt>
                <c:pt idx="184">
                  <c:v>2.3650657291600115</c:v>
                </c:pt>
                <c:pt idx="185">
                  <c:v>19.326056284058069</c:v>
                </c:pt>
                <c:pt idx="186">
                  <c:v>21.623999192182161</c:v>
                </c:pt>
                <c:pt idx="187">
                  <c:v>25.32541193214648</c:v>
                </c:pt>
                <c:pt idx="188">
                  <c:v>2.0550381149769663</c:v>
                </c:pt>
                <c:pt idx="189">
                  <c:v>19.347224778041934</c:v>
                </c:pt>
                <c:pt idx="190">
                  <c:v>2.2433275460829774</c:v>
                </c:pt>
                <c:pt idx="191">
                  <c:v>25.938321292826135</c:v>
                </c:pt>
                <c:pt idx="192">
                  <c:v>25.367266163677726</c:v>
                </c:pt>
                <c:pt idx="193">
                  <c:v>2.367508749173648</c:v>
                </c:pt>
                <c:pt idx="194">
                  <c:v>23.372477910044317</c:v>
                </c:pt>
                <c:pt idx="195">
                  <c:v>19.330667943616593</c:v>
                </c:pt>
                <c:pt idx="196">
                  <c:v>25.478838555893297</c:v>
                </c:pt>
                <c:pt idx="197">
                  <c:v>25.506112278622386</c:v>
                </c:pt>
                <c:pt idx="198">
                  <c:v>25.555615619737274</c:v>
                </c:pt>
                <c:pt idx="199">
                  <c:v>25.299506110030794</c:v>
                </c:pt>
                <c:pt idx="200">
                  <c:v>1.8455482207654432</c:v>
                </c:pt>
                <c:pt idx="201">
                  <c:v>3.482967805961307</c:v>
                </c:pt>
                <c:pt idx="202">
                  <c:v>1.8658104377085798</c:v>
                </c:pt>
                <c:pt idx="203">
                  <c:v>0.83396365216561141</c:v>
                </c:pt>
                <c:pt idx="204">
                  <c:v>2.0863254382215572</c:v>
                </c:pt>
                <c:pt idx="205">
                  <c:v>1.4421073704430343</c:v>
                </c:pt>
                <c:pt idx="206">
                  <c:v>1.3415365125874317</c:v>
                </c:pt>
                <c:pt idx="207">
                  <c:v>1.0093232612570353</c:v>
                </c:pt>
                <c:pt idx="208">
                  <c:v>2.2193703663783411</c:v>
                </c:pt>
                <c:pt idx="209">
                  <c:v>1.9228480209131251</c:v>
                </c:pt>
                <c:pt idx="210">
                  <c:v>1.0568962199351524</c:v>
                </c:pt>
                <c:pt idx="211">
                  <c:v>1.4886878944881705</c:v>
                </c:pt>
                <c:pt idx="212">
                  <c:v>1.869004018859284</c:v>
                </c:pt>
                <c:pt idx="213">
                  <c:v>7.1720429320313412</c:v>
                </c:pt>
                <c:pt idx="214">
                  <c:v>3.9423251049012844</c:v>
                </c:pt>
                <c:pt idx="215">
                  <c:v>1.2787364284928069</c:v>
                </c:pt>
                <c:pt idx="216">
                  <c:v>3.603928308816386</c:v>
                </c:pt>
                <c:pt idx="217">
                  <c:v>1.1796892793063638</c:v>
                </c:pt>
                <c:pt idx="218">
                  <c:v>1.0202750812659864</c:v>
                </c:pt>
                <c:pt idx="219">
                  <c:v>1.6460180454087727</c:v>
                </c:pt>
                <c:pt idx="220">
                  <c:v>4.3026875109592613</c:v>
                </c:pt>
                <c:pt idx="221">
                  <c:v>1.2277325633809775</c:v>
                </c:pt>
                <c:pt idx="222">
                  <c:v>1.7566422164066933</c:v>
                </c:pt>
                <c:pt idx="223">
                  <c:v>2.511489091978</c:v>
                </c:pt>
                <c:pt idx="224">
                  <c:v>0.97868999335847162</c:v>
                </c:pt>
                <c:pt idx="225">
                  <c:v>1.4914038611180342</c:v>
                </c:pt>
                <c:pt idx="226">
                  <c:v>1.345447169323216</c:v>
                </c:pt>
                <c:pt idx="227">
                  <c:v>0.94889987209702509</c:v>
                </c:pt>
                <c:pt idx="228">
                  <c:v>1.4277565450736591</c:v>
                </c:pt>
                <c:pt idx="229">
                  <c:v>2.4958750637457614</c:v>
                </c:pt>
                <c:pt idx="230">
                  <c:v>1.0057631827834705</c:v>
                </c:pt>
                <c:pt idx="231">
                  <c:v>2.155039617171989</c:v>
                </c:pt>
                <c:pt idx="232">
                  <c:v>1.8361604914295684</c:v>
                </c:pt>
                <c:pt idx="233">
                  <c:v>1.2425493599142843</c:v>
                </c:pt>
                <c:pt idx="234">
                  <c:v>3.0345542555025116</c:v>
                </c:pt>
                <c:pt idx="235">
                  <c:v>4.9761574193980112</c:v>
                </c:pt>
                <c:pt idx="236">
                  <c:v>5.2475690400575346</c:v>
                </c:pt>
                <c:pt idx="237">
                  <c:v>1.1795078822047158</c:v>
                </c:pt>
                <c:pt idx="238">
                  <c:v>1.0390320724917204</c:v>
                </c:pt>
                <c:pt idx="239">
                  <c:v>2.2475326138281932</c:v>
                </c:pt>
                <c:pt idx="240">
                  <c:v>0.99565909990036594</c:v>
                </c:pt>
                <c:pt idx="241">
                  <c:v>1.5171327479900001</c:v>
                </c:pt>
                <c:pt idx="242">
                  <c:v>0.82562948027453753</c:v>
                </c:pt>
                <c:pt idx="243">
                  <c:v>0.95085959931367725</c:v>
                </c:pt>
                <c:pt idx="244">
                  <c:v>0.97505662173050456</c:v>
                </c:pt>
                <c:pt idx="245">
                  <c:v>0.929545043228858</c:v>
                </c:pt>
                <c:pt idx="246">
                  <c:v>0.90297595140406262</c:v>
                </c:pt>
                <c:pt idx="247">
                  <c:v>0.53297274142871021</c:v>
                </c:pt>
                <c:pt idx="248">
                  <c:v>1.882103663124034</c:v>
                </c:pt>
                <c:pt idx="249">
                  <c:v>0.66403330760660795</c:v>
                </c:pt>
                <c:pt idx="250">
                  <c:v>0.84434445946557157</c:v>
                </c:pt>
                <c:pt idx="251">
                  <c:v>0.50821519392437953</c:v>
                </c:pt>
                <c:pt idx="252">
                  <c:v>0.48840739985511139</c:v>
                </c:pt>
                <c:pt idx="253">
                  <c:v>0.67547934189463976</c:v>
                </c:pt>
                <c:pt idx="254">
                  <c:v>6.693228342331432</c:v>
                </c:pt>
                <c:pt idx="255">
                  <c:v>0.74045618187062845</c:v>
                </c:pt>
                <c:pt idx="256">
                  <c:v>0.74768428945515797</c:v>
                </c:pt>
                <c:pt idx="257">
                  <c:v>3.3973030103054773</c:v>
                </c:pt>
                <c:pt idx="258">
                  <c:v>0.53581864674937618</c:v>
                </c:pt>
                <c:pt idx="259">
                  <c:v>1.0248193879164227</c:v>
                </c:pt>
                <c:pt idx="260">
                  <c:v>0.91841120075405347</c:v>
                </c:pt>
                <c:pt idx="261">
                  <c:v>2.0201008819546251</c:v>
                </c:pt>
                <c:pt idx="262">
                  <c:v>1.9318746965854545</c:v>
                </c:pt>
                <c:pt idx="263">
                  <c:v>1.4766312377036364</c:v>
                </c:pt>
                <c:pt idx="264">
                  <c:v>0.83793854075476026</c:v>
                </c:pt>
                <c:pt idx="265">
                  <c:v>1.2567516399787502</c:v>
                </c:pt>
                <c:pt idx="266">
                  <c:v>1.6381916427793408</c:v>
                </c:pt>
                <c:pt idx="267">
                  <c:v>3.2696747402088979</c:v>
                </c:pt>
                <c:pt idx="268">
                  <c:v>1.6907445394677614</c:v>
                </c:pt>
                <c:pt idx="269">
                  <c:v>0.68086423515946359</c:v>
                </c:pt>
                <c:pt idx="270">
                  <c:v>0.73916387858781596</c:v>
                </c:pt>
                <c:pt idx="271">
                  <c:v>4.7793958049137384</c:v>
                </c:pt>
                <c:pt idx="272">
                  <c:v>2.3879755987866478</c:v>
                </c:pt>
                <c:pt idx="273">
                  <c:v>0.90137925377148642</c:v>
                </c:pt>
                <c:pt idx="274">
                  <c:v>2.6260491132906481</c:v>
                </c:pt>
                <c:pt idx="275">
                  <c:v>2.8806060421402275</c:v>
                </c:pt>
                <c:pt idx="276">
                  <c:v>0.71808492048752737</c:v>
                </c:pt>
                <c:pt idx="277">
                  <c:v>2.8916658149541932</c:v>
                </c:pt>
                <c:pt idx="278">
                  <c:v>0.88360093064608758</c:v>
                </c:pt>
                <c:pt idx="279">
                  <c:v>0.64035348698154781</c:v>
                </c:pt>
                <c:pt idx="280">
                  <c:v>2.4539622762643867</c:v>
                </c:pt>
                <c:pt idx="281">
                  <c:v>3.6103129765301931</c:v>
                </c:pt>
                <c:pt idx="282">
                  <c:v>0.80408134491268979</c:v>
                </c:pt>
                <c:pt idx="283">
                  <c:v>2.0796641585441367</c:v>
                </c:pt>
                <c:pt idx="284">
                  <c:v>3.2209394032270455</c:v>
                </c:pt>
                <c:pt idx="285">
                  <c:v>2.4617428961573409</c:v>
                </c:pt>
                <c:pt idx="286">
                  <c:v>2.2010678418543641</c:v>
                </c:pt>
                <c:pt idx="287">
                  <c:v>3.5795557269609204</c:v>
                </c:pt>
                <c:pt idx="288">
                  <c:v>0.85308153393035691</c:v>
                </c:pt>
                <c:pt idx="289">
                  <c:v>1.3608933099705227</c:v>
                </c:pt>
                <c:pt idx="290">
                  <c:v>2.2615348407716822</c:v>
                </c:pt>
                <c:pt idx="291">
                  <c:v>1.0243379813018432</c:v>
                </c:pt>
                <c:pt idx="292">
                  <c:v>1.0748405806477261</c:v>
                </c:pt>
                <c:pt idx="293">
                  <c:v>2.9658280596967725</c:v>
                </c:pt>
                <c:pt idx="294">
                  <c:v>1.1788352264397728</c:v>
                </c:pt>
                <c:pt idx="295">
                  <c:v>0.78158003296476364</c:v>
                </c:pt>
                <c:pt idx="296">
                  <c:v>1.229198387503716</c:v>
                </c:pt>
                <c:pt idx="297">
                  <c:v>1.0190026808983761</c:v>
                </c:pt>
                <c:pt idx="298">
                  <c:v>2.4506334918162271</c:v>
                </c:pt>
                <c:pt idx="299">
                  <c:v>1.8340538651491363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2-4FDF-9AFA-35A045E8B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513824"/>
        <c:axId val="1254026960"/>
      </c:scatterChart>
      <c:valAx>
        <c:axId val="12635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4026960"/>
        <c:crosses val="autoZero"/>
        <c:crossBetween val="midCat"/>
      </c:valAx>
      <c:valAx>
        <c:axId val="12540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351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Angle=f(longueur)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Test!$J$1</c:f>
              <c:strCache>
                <c:ptCount val="1"/>
                <c:pt idx="0">
                  <c:v>longueur 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Test!$J$2:$J$306</c:f>
              <c:numCache>
                <c:formatCode>General</c:formatCode>
                <c:ptCount val="305"/>
                <c:pt idx="0">
                  <c:v>34.408706803814432</c:v>
                </c:pt>
                <c:pt idx="1">
                  <c:v>35.808054164093747</c:v>
                </c:pt>
                <c:pt idx="2">
                  <c:v>37.846367167750685</c:v>
                </c:pt>
                <c:pt idx="3">
                  <c:v>35.542857547054545</c:v>
                </c:pt>
                <c:pt idx="4">
                  <c:v>36.878956838022958</c:v>
                </c:pt>
                <c:pt idx="5">
                  <c:v>36.448364369773074</c:v>
                </c:pt>
                <c:pt idx="6">
                  <c:v>30.390455236780912</c:v>
                </c:pt>
                <c:pt idx="7">
                  <c:v>38.383222017716136</c:v>
                </c:pt>
                <c:pt idx="8">
                  <c:v>38.309117627509544</c:v>
                </c:pt>
                <c:pt idx="9">
                  <c:v>32.885251037046366</c:v>
                </c:pt>
                <c:pt idx="10">
                  <c:v>35.436058451580571</c:v>
                </c:pt>
                <c:pt idx="11">
                  <c:v>31.999921185327953</c:v>
                </c:pt>
                <c:pt idx="12">
                  <c:v>32.422747615355227</c:v>
                </c:pt>
                <c:pt idx="13">
                  <c:v>39.345367351695685</c:v>
                </c:pt>
                <c:pt idx="14">
                  <c:v>30.03491682657398</c:v>
                </c:pt>
                <c:pt idx="15">
                  <c:v>34.621212206605797</c:v>
                </c:pt>
                <c:pt idx="16">
                  <c:v>35.742396081096253</c:v>
                </c:pt>
                <c:pt idx="17">
                  <c:v>33.295879496720346</c:v>
                </c:pt>
                <c:pt idx="18">
                  <c:v>43.185990829389546</c:v>
                </c:pt>
                <c:pt idx="19">
                  <c:v>14.472586899721138</c:v>
                </c:pt>
                <c:pt idx="20">
                  <c:v>26.626091580254318</c:v>
                </c:pt>
                <c:pt idx="21">
                  <c:v>42.326335750474655</c:v>
                </c:pt>
                <c:pt idx="22">
                  <c:v>32.911024223006251</c:v>
                </c:pt>
                <c:pt idx="23">
                  <c:v>35.839186950466477</c:v>
                </c:pt>
                <c:pt idx="24">
                  <c:v>36.566683067443975</c:v>
                </c:pt>
                <c:pt idx="25">
                  <c:v>37.274673140985911</c:v>
                </c:pt>
                <c:pt idx="26">
                  <c:v>29.652831024037159</c:v>
                </c:pt>
                <c:pt idx="27">
                  <c:v>28.361661680984092</c:v>
                </c:pt>
                <c:pt idx="28">
                  <c:v>31.957971668322276</c:v>
                </c:pt>
                <c:pt idx="29">
                  <c:v>18.994886903560907</c:v>
                </c:pt>
                <c:pt idx="30">
                  <c:v>26.171467482109659</c:v>
                </c:pt>
                <c:pt idx="31">
                  <c:v>33.717920355145914</c:v>
                </c:pt>
                <c:pt idx="32">
                  <c:v>17.887725813502271</c:v>
                </c:pt>
                <c:pt idx="33">
                  <c:v>42.355689265879434</c:v>
                </c:pt>
                <c:pt idx="34">
                  <c:v>20.014416265792953</c:v>
                </c:pt>
                <c:pt idx="35">
                  <c:v>38.935116151288071</c:v>
                </c:pt>
                <c:pt idx="36">
                  <c:v>32.012350307321817</c:v>
                </c:pt>
                <c:pt idx="37">
                  <c:v>39.581048809071369</c:v>
                </c:pt>
                <c:pt idx="38">
                  <c:v>37.182658539641025</c:v>
                </c:pt>
                <c:pt idx="39">
                  <c:v>21.097866450503638</c:v>
                </c:pt>
                <c:pt idx="40">
                  <c:v>40.358502584093188</c:v>
                </c:pt>
                <c:pt idx="41">
                  <c:v>34.838566239721025</c:v>
                </c:pt>
                <c:pt idx="42">
                  <c:v>22.262343003674548</c:v>
                </c:pt>
                <c:pt idx="43">
                  <c:v>37.519696287540683</c:v>
                </c:pt>
                <c:pt idx="44">
                  <c:v>25.273051323696023</c:v>
                </c:pt>
                <c:pt idx="45">
                  <c:v>33.427648065099433</c:v>
                </c:pt>
                <c:pt idx="46">
                  <c:v>39.656253628427955</c:v>
                </c:pt>
                <c:pt idx="47">
                  <c:v>43.523654760980683</c:v>
                </c:pt>
                <c:pt idx="48">
                  <c:v>37.721857202554546</c:v>
                </c:pt>
                <c:pt idx="49">
                  <c:v>39.663700820122273</c:v>
                </c:pt>
                <c:pt idx="50">
                  <c:v>38.941983809428066</c:v>
                </c:pt>
                <c:pt idx="51">
                  <c:v>41.810698353441133</c:v>
                </c:pt>
                <c:pt idx="52">
                  <c:v>41.354888584154885</c:v>
                </c:pt>
                <c:pt idx="53">
                  <c:v>33.108806225497617</c:v>
                </c:pt>
                <c:pt idx="54">
                  <c:v>37.715069464884664</c:v>
                </c:pt>
                <c:pt idx="55">
                  <c:v>25.725974131061253</c:v>
                </c:pt>
                <c:pt idx="56">
                  <c:v>36.246316007757272</c:v>
                </c:pt>
                <c:pt idx="57">
                  <c:v>31.618353178171823</c:v>
                </c:pt>
                <c:pt idx="58">
                  <c:v>39.058920847342385</c:v>
                </c:pt>
                <c:pt idx="59">
                  <c:v>40.452471352962846</c:v>
                </c:pt>
                <c:pt idx="60">
                  <c:v>41.007621600266816</c:v>
                </c:pt>
                <c:pt idx="61">
                  <c:v>34.775017495481933</c:v>
                </c:pt>
                <c:pt idx="62">
                  <c:v>41.832512068290455</c:v>
                </c:pt>
                <c:pt idx="63">
                  <c:v>47.036678310280458</c:v>
                </c:pt>
                <c:pt idx="64">
                  <c:v>42.726101071956705</c:v>
                </c:pt>
                <c:pt idx="65">
                  <c:v>25.492828599979774</c:v>
                </c:pt>
                <c:pt idx="66">
                  <c:v>27.712001202056818</c:v>
                </c:pt>
                <c:pt idx="67">
                  <c:v>26.07740595490182</c:v>
                </c:pt>
                <c:pt idx="68">
                  <c:v>34.626146162638975</c:v>
                </c:pt>
                <c:pt idx="69">
                  <c:v>28.637830972433637</c:v>
                </c:pt>
                <c:pt idx="70">
                  <c:v>29.283292112129207</c:v>
                </c:pt>
                <c:pt idx="71">
                  <c:v>28.714965042960454</c:v>
                </c:pt>
                <c:pt idx="72">
                  <c:v>28.407677917561024</c:v>
                </c:pt>
                <c:pt idx="73">
                  <c:v>29.934644473081931</c:v>
                </c:pt>
                <c:pt idx="74">
                  <c:v>28.478086923303866</c:v>
                </c:pt>
                <c:pt idx="75">
                  <c:v>45.836720297938413</c:v>
                </c:pt>
                <c:pt idx="76">
                  <c:v>28.205602775873409</c:v>
                </c:pt>
                <c:pt idx="77">
                  <c:v>32.902757784482503</c:v>
                </c:pt>
                <c:pt idx="78">
                  <c:v>31.214849836458185</c:v>
                </c:pt>
                <c:pt idx="79">
                  <c:v>45.681580995558413</c:v>
                </c:pt>
                <c:pt idx="80">
                  <c:v>42.84003646251432</c:v>
                </c:pt>
                <c:pt idx="81">
                  <c:v>46.000813635732158</c:v>
                </c:pt>
                <c:pt idx="82">
                  <c:v>16.636858258928864</c:v>
                </c:pt>
                <c:pt idx="83">
                  <c:v>46.54917861581432</c:v>
                </c:pt>
                <c:pt idx="84">
                  <c:v>14.325563757247728</c:v>
                </c:pt>
                <c:pt idx="85">
                  <c:v>46.295986437272845</c:v>
                </c:pt>
                <c:pt idx="86">
                  <c:v>44.505197016148863</c:v>
                </c:pt>
                <c:pt idx="87">
                  <c:v>46.719726315705003</c:v>
                </c:pt>
                <c:pt idx="88">
                  <c:v>16.560975964262955</c:v>
                </c:pt>
                <c:pt idx="89">
                  <c:v>14.458334887854205</c:v>
                </c:pt>
                <c:pt idx="90">
                  <c:v>50.766022612005457</c:v>
                </c:pt>
                <c:pt idx="91">
                  <c:v>11.591359090422728</c:v>
                </c:pt>
                <c:pt idx="92">
                  <c:v>38.460386734176481</c:v>
                </c:pt>
                <c:pt idx="93">
                  <c:v>17.325843876713975</c:v>
                </c:pt>
                <c:pt idx="94">
                  <c:v>16.660374692488293</c:v>
                </c:pt>
                <c:pt idx="95">
                  <c:v>19.467186757616933</c:v>
                </c:pt>
                <c:pt idx="96">
                  <c:v>12.627921038580569</c:v>
                </c:pt>
                <c:pt idx="97">
                  <c:v>16.602800407193524</c:v>
                </c:pt>
                <c:pt idx="98">
                  <c:v>44.414893246947159</c:v>
                </c:pt>
                <c:pt idx="99">
                  <c:v>43.360189157486701</c:v>
                </c:pt>
                <c:pt idx="100">
                  <c:v>39.816737971921704</c:v>
                </c:pt>
                <c:pt idx="101">
                  <c:v>39.691171801197044</c:v>
                </c:pt>
                <c:pt idx="102">
                  <c:v>42.38862600500466</c:v>
                </c:pt>
                <c:pt idx="103">
                  <c:v>19.97329345661807</c:v>
                </c:pt>
                <c:pt idx="104">
                  <c:v>38.987719364047614</c:v>
                </c:pt>
                <c:pt idx="105">
                  <c:v>46.852339468535114</c:v>
                </c:pt>
                <c:pt idx="106">
                  <c:v>36.579235017915344</c:v>
                </c:pt>
                <c:pt idx="107">
                  <c:v>36.081294900332047</c:v>
                </c:pt>
                <c:pt idx="108">
                  <c:v>33.960766365350906</c:v>
                </c:pt>
                <c:pt idx="109">
                  <c:v>44.676186409457728</c:v>
                </c:pt>
                <c:pt idx="110">
                  <c:v>34.74205837611057</c:v>
                </c:pt>
                <c:pt idx="111">
                  <c:v>31.891558698292162</c:v>
                </c:pt>
                <c:pt idx="112">
                  <c:v>26.016546533360572</c:v>
                </c:pt>
                <c:pt idx="113">
                  <c:v>39.018268118321252</c:v>
                </c:pt>
                <c:pt idx="114">
                  <c:v>40.113907679260336</c:v>
                </c:pt>
                <c:pt idx="115">
                  <c:v>43.044766595655112</c:v>
                </c:pt>
                <c:pt idx="116">
                  <c:v>50.191406007681138</c:v>
                </c:pt>
                <c:pt idx="117">
                  <c:v>33.815767119664891</c:v>
                </c:pt>
                <c:pt idx="118">
                  <c:v>25.429359998375794</c:v>
                </c:pt>
                <c:pt idx="119">
                  <c:v>28.867510469346026</c:v>
                </c:pt>
                <c:pt idx="120">
                  <c:v>20.298838100142387</c:v>
                </c:pt>
                <c:pt idx="121">
                  <c:v>38.313849684173412</c:v>
                </c:pt>
                <c:pt idx="122">
                  <c:v>32.857050602055686</c:v>
                </c:pt>
                <c:pt idx="123">
                  <c:v>40.809543011086369</c:v>
                </c:pt>
                <c:pt idx="124">
                  <c:v>29.418262204269777</c:v>
                </c:pt>
                <c:pt idx="125">
                  <c:v>37.525746785266136</c:v>
                </c:pt>
                <c:pt idx="126">
                  <c:v>22.708872572216933</c:v>
                </c:pt>
                <c:pt idx="127">
                  <c:v>15.907093665205682</c:v>
                </c:pt>
                <c:pt idx="128">
                  <c:v>24.417731345597048</c:v>
                </c:pt>
                <c:pt idx="129">
                  <c:v>23.412132364169434</c:v>
                </c:pt>
                <c:pt idx="130">
                  <c:v>37.251362699352612</c:v>
                </c:pt>
                <c:pt idx="131">
                  <c:v>24.466529565251594</c:v>
                </c:pt>
                <c:pt idx="132">
                  <c:v>39.590176581447615</c:v>
                </c:pt>
                <c:pt idx="133">
                  <c:v>21.529316548654773</c:v>
                </c:pt>
                <c:pt idx="134">
                  <c:v>35.497858839143866</c:v>
                </c:pt>
                <c:pt idx="135">
                  <c:v>16.804096982742387</c:v>
                </c:pt>
                <c:pt idx="136">
                  <c:v>34.182091164079544</c:v>
                </c:pt>
                <c:pt idx="137">
                  <c:v>19.578170173756476</c:v>
                </c:pt>
                <c:pt idx="138">
                  <c:v>40.212393530506141</c:v>
                </c:pt>
                <c:pt idx="139">
                  <c:v>29.51300626585364</c:v>
                </c:pt>
                <c:pt idx="140">
                  <c:v>28.638766369055002</c:v>
                </c:pt>
                <c:pt idx="141">
                  <c:v>28.585448274331025</c:v>
                </c:pt>
                <c:pt idx="142">
                  <c:v>23.939909984877843</c:v>
                </c:pt>
                <c:pt idx="143">
                  <c:v>21.734386892925457</c:v>
                </c:pt>
                <c:pt idx="144">
                  <c:v>21.884646979734544</c:v>
                </c:pt>
                <c:pt idx="145">
                  <c:v>10.443842762487693</c:v>
                </c:pt>
                <c:pt idx="146">
                  <c:v>11.088328917066091</c:v>
                </c:pt>
                <c:pt idx="147">
                  <c:v>18.617657261793294</c:v>
                </c:pt>
                <c:pt idx="148">
                  <c:v>16.84314219679375</c:v>
                </c:pt>
                <c:pt idx="149">
                  <c:v>21.677560503424203</c:v>
                </c:pt>
                <c:pt idx="150">
                  <c:v>21.975067717817272</c:v>
                </c:pt>
                <c:pt idx="151">
                  <c:v>14.93472233477398</c:v>
                </c:pt>
                <c:pt idx="152">
                  <c:v>23.888017314703067</c:v>
                </c:pt>
                <c:pt idx="153">
                  <c:v>23.626317112419322</c:v>
                </c:pt>
                <c:pt idx="154">
                  <c:v>18.888821829537498</c:v>
                </c:pt>
                <c:pt idx="155">
                  <c:v>15.845559151338978</c:v>
                </c:pt>
                <c:pt idx="156">
                  <c:v>10.426694841776353</c:v>
                </c:pt>
                <c:pt idx="157">
                  <c:v>20.938081066102047</c:v>
                </c:pt>
                <c:pt idx="158">
                  <c:v>21.991371610479092</c:v>
                </c:pt>
                <c:pt idx="159">
                  <c:v>19.238299919549544</c:v>
                </c:pt>
                <c:pt idx="160">
                  <c:v>14.00927856584341</c:v>
                </c:pt>
                <c:pt idx="161">
                  <c:v>14.141832065898182</c:v>
                </c:pt>
                <c:pt idx="162">
                  <c:v>16.414460764269773</c:v>
                </c:pt>
                <c:pt idx="163">
                  <c:v>14.93684117966284</c:v>
                </c:pt>
                <c:pt idx="164">
                  <c:v>16.223378249251819</c:v>
                </c:pt>
                <c:pt idx="165">
                  <c:v>21.049635141406025</c:v>
                </c:pt>
                <c:pt idx="166">
                  <c:v>41.69155197167057</c:v>
                </c:pt>
                <c:pt idx="167">
                  <c:v>21.074177961744432</c:v>
                </c:pt>
                <c:pt idx="168">
                  <c:v>47.605748821311138</c:v>
                </c:pt>
                <c:pt idx="169">
                  <c:v>12.462801005951251</c:v>
                </c:pt>
                <c:pt idx="170">
                  <c:v>25.748240772105458</c:v>
                </c:pt>
                <c:pt idx="171">
                  <c:v>16.229989371025908</c:v>
                </c:pt>
                <c:pt idx="172">
                  <c:v>44.321700223917389</c:v>
                </c:pt>
                <c:pt idx="173">
                  <c:v>27.663515378770001</c:v>
                </c:pt>
                <c:pt idx="174">
                  <c:v>14.172450438684091</c:v>
                </c:pt>
                <c:pt idx="175">
                  <c:v>19.222877561854322</c:v>
                </c:pt>
                <c:pt idx="176">
                  <c:v>21.069408605208977</c:v>
                </c:pt>
                <c:pt idx="177">
                  <c:v>43.497031260562842</c:v>
                </c:pt>
                <c:pt idx="178">
                  <c:v>15.02679366441091</c:v>
                </c:pt>
                <c:pt idx="179">
                  <c:v>25.722796564242614</c:v>
                </c:pt>
                <c:pt idx="180">
                  <c:v>13.919716186641024</c:v>
                </c:pt>
                <c:pt idx="181">
                  <c:v>14.219776549251817</c:v>
                </c:pt>
                <c:pt idx="182">
                  <c:v>22.449771363025455</c:v>
                </c:pt>
                <c:pt idx="183">
                  <c:v>22.010766479631478</c:v>
                </c:pt>
                <c:pt idx="184">
                  <c:v>37.000635561023984</c:v>
                </c:pt>
                <c:pt idx="185">
                  <c:v>19.330836900980795</c:v>
                </c:pt>
                <c:pt idx="186">
                  <c:v>12.634312696972728</c:v>
                </c:pt>
                <c:pt idx="187">
                  <c:v>11.481867123830682</c:v>
                </c:pt>
                <c:pt idx="188">
                  <c:v>42.803701341658524</c:v>
                </c:pt>
                <c:pt idx="189">
                  <c:v>19.298942125233523</c:v>
                </c:pt>
                <c:pt idx="190">
                  <c:v>39.060657206829433</c:v>
                </c:pt>
                <c:pt idx="191">
                  <c:v>13.144000594998637</c:v>
                </c:pt>
                <c:pt idx="192">
                  <c:v>11.227114802389181</c:v>
                </c:pt>
                <c:pt idx="193">
                  <c:v>37.006941995606475</c:v>
                </c:pt>
                <c:pt idx="194">
                  <c:v>16.722153274848978</c:v>
                </c:pt>
                <c:pt idx="195">
                  <c:v>16.319858313061822</c:v>
                </c:pt>
                <c:pt idx="196">
                  <c:v>13.321366740671705</c:v>
                </c:pt>
                <c:pt idx="197">
                  <c:v>14.227432513013635</c:v>
                </c:pt>
                <c:pt idx="198">
                  <c:v>14.655029868030226</c:v>
                </c:pt>
                <c:pt idx="199">
                  <c:v>14.633420063114773</c:v>
                </c:pt>
                <c:pt idx="200">
                  <c:v>34.547846679808636</c:v>
                </c:pt>
                <c:pt idx="201">
                  <c:v>27.985823444200683</c:v>
                </c:pt>
                <c:pt idx="202">
                  <c:v>34.032299276600682</c:v>
                </c:pt>
                <c:pt idx="203">
                  <c:v>40.55039096846091</c:v>
                </c:pt>
                <c:pt idx="204">
                  <c:v>31.927134409471595</c:v>
                </c:pt>
                <c:pt idx="205">
                  <c:v>34.96619800788568</c:v>
                </c:pt>
                <c:pt idx="206">
                  <c:v>34.339813035347497</c:v>
                </c:pt>
                <c:pt idx="207">
                  <c:v>35.845837206165456</c:v>
                </c:pt>
                <c:pt idx="208">
                  <c:v>29.223412686080909</c:v>
                </c:pt>
                <c:pt idx="209">
                  <c:v>36.038607515640685</c:v>
                </c:pt>
                <c:pt idx="210">
                  <c:v>37.086290451933976</c:v>
                </c:pt>
                <c:pt idx="211">
                  <c:v>35.41935495715159</c:v>
                </c:pt>
                <c:pt idx="212">
                  <c:v>35.571733030639663</c:v>
                </c:pt>
                <c:pt idx="213">
                  <c:v>23.927624899956477</c:v>
                </c:pt>
                <c:pt idx="214">
                  <c:v>23.464017283209319</c:v>
                </c:pt>
                <c:pt idx="215">
                  <c:v>38.86010769082818</c:v>
                </c:pt>
                <c:pt idx="216">
                  <c:v>41.874033202634998</c:v>
                </c:pt>
                <c:pt idx="217">
                  <c:v>40.521198097611133</c:v>
                </c:pt>
                <c:pt idx="218">
                  <c:v>35.293558144857052</c:v>
                </c:pt>
                <c:pt idx="219">
                  <c:v>30.44361310993375</c:v>
                </c:pt>
                <c:pt idx="220">
                  <c:v>27.989516905886479</c:v>
                </c:pt>
                <c:pt idx="221">
                  <c:v>38.157609550796245</c:v>
                </c:pt>
                <c:pt idx="222">
                  <c:v>35.688017032704437</c:v>
                </c:pt>
                <c:pt idx="223">
                  <c:v>27.060969064034204</c:v>
                </c:pt>
                <c:pt idx="224">
                  <c:v>38.659586325957953</c:v>
                </c:pt>
                <c:pt idx="225">
                  <c:v>36.278393235384996</c:v>
                </c:pt>
                <c:pt idx="226">
                  <c:v>34.26798054463773</c:v>
                </c:pt>
                <c:pt idx="227">
                  <c:v>40.550132116337167</c:v>
                </c:pt>
                <c:pt idx="228">
                  <c:v>32.553010979293866</c:v>
                </c:pt>
                <c:pt idx="229">
                  <c:v>30.057874408200117</c:v>
                </c:pt>
                <c:pt idx="230">
                  <c:v>35.092104056960117</c:v>
                </c:pt>
                <c:pt idx="231">
                  <c:v>30.822675640857273</c:v>
                </c:pt>
                <c:pt idx="232">
                  <c:v>29.9195795478525</c:v>
                </c:pt>
                <c:pt idx="233">
                  <c:v>33.72743992156807</c:v>
                </c:pt>
                <c:pt idx="234">
                  <c:v>26.241861725974776</c:v>
                </c:pt>
                <c:pt idx="235">
                  <c:v>26.947451306140454</c:v>
                </c:pt>
                <c:pt idx="236">
                  <c:v>26.832632140991933</c:v>
                </c:pt>
                <c:pt idx="237">
                  <c:v>36.997494974951479</c:v>
                </c:pt>
                <c:pt idx="238">
                  <c:v>36.723197684451705</c:v>
                </c:pt>
                <c:pt idx="239">
                  <c:v>33.997995702732162</c:v>
                </c:pt>
                <c:pt idx="240">
                  <c:v>38.299803372979206</c:v>
                </c:pt>
                <c:pt idx="241">
                  <c:v>38.656659180799551</c:v>
                </c:pt>
                <c:pt idx="242">
                  <c:v>40.971266038987956</c:v>
                </c:pt>
                <c:pt idx="243">
                  <c:v>39.956773482793182</c:v>
                </c:pt>
                <c:pt idx="244">
                  <c:v>40.256729530219999</c:v>
                </c:pt>
                <c:pt idx="245">
                  <c:v>40.853252023526935</c:v>
                </c:pt>
                <c:pt idx="246">
                  <c:v>40.698571927808189</c:v>
                </c:pt>
                <c:pt idx="247">
                  <c:v>43.386437552120007</c:v>
                </c:pt>
                <c:pt idx="248">
                  <c:v>36.487361661622842</c:v>
                </c:pt>
                <c:pt idx="249">
                  <c:v>44.746342624221931</c:v>
                </c:pt>
                <c:pt idx="250">
                  <c:v>41.563482971212274</c:v>
                </c:pt>
                <c:pt idx="251">
                  <c:v>45.575559724030114</c:v>
                </c:pt>
                <c:pt idx="252">
                  <c:v>43.868929589475457</c:v>
                </c:pt>
                <c:pt idx="253">
                  <c:v>41.042249464631475</c:v>
                </c:pt>
                <c:pt idx="254">
                  <c:v>19.795181968987048</c:v>
                </c:pt>
                <c:pt idx="255">
                  <c:v>43.448784567797276</c:v>
                </c:pt>
                <c:pt idx="256">
                  <c:v>41.665459372910568</c:v>
                </c:pt>
                <c:pt idx="257">
                  <c:v>25.859168953758068</c:v>
                </c:pt>
                <c:pt idx="258">
                  <c:v>44.922084908808074</c:v>
                </c:pt>
                <c:pt idx="259">
                  <c:v>37.240217086262618</c:v>
                </c:pt>
                <c:pt idx="260">
                  <c:v>39.787322088488068</c:v>
                </c:pt>
                <c:pt idx="261">
                  <c:v>31.969617825524775</c:v>
                </c:pt>
                <c:pt idx="262">
                  <c:v>27.264297662649774</c:v>
                </c:pt>
                <c:pt idx="263">
                  <c:v>34.731915533182843</c:v>
                </c:pt>
                <c:pt idx="264">
                  <c:v>38.107416367180456</c:v>
                </c:pt>
                <c:pt idx="265">
                  <c:v>33.025904741515113</c:v>
                </c:pt>
                <c:pt idx="266">
                  <c:v>30.038675084837386</c:v>
                </c:pt>
                <c:pt idx="267">
                  <c:v>26.580726991732956</c:v>
                </c:pt>
                <c:pt idx="268">
                  <c:v>31.866341339389095</c:v>
                </c:pt>
                <c:pt idx="269">
                  <c:v>42.110177456257389</c:v>
                </c:pt>
                <c:pt idx="270">
                  <c:v>40.751798907722275</c:v>
                </c:pt>
                <c:pt idx="271">
                  <c:v>24.863847468669547</c:v>
                </c:pt>
                <c:pt idx="272">
                  <c:v>26.160343899822617</c:v>
                </c:pt>
                <c:pt idx="273">
                  <c:v>40.072267806046256</c:v>
                </c:pt>
                <c:pt idx="274">
                  <c:v>31.175834665137614</c:v>
                </c:pt>
                <c:pt idx="275">
                  <c:v>26.28710288968875</c:v>
                </c:pt>
                <c:pt idx="276">
                  <c:v>46.996028803981595</c:v>
                </c:pt>
                <c:pt idx="277">
                  <c:v>31.045525956023639</c:v>
                </c:pt>
                <c:pt idx="278">
                  <c:v>39.768662414604321</c:v>
                </c:pt>
                <c:pt idx="279">
                  <c:v>42.742357157681028</c:v>
                </c:pt>
                <c:pt idx="280">
                  <c:v>25.76743597997023</c:v>
                </c:pt>
                <c:pt idx="281">
                  <c:v>22.229571939392955</c:v>
                </c:pt>
                <c:pt idx="282">
                  <c:v>41.471632954200913</c:v>
                </c:pt>
                <c:pt idx="283">
                  <c:v>27.412187697996252</c:v>
                </c:pt>
                <c:pt idx="284">
                  <c:v>31.17601032260205</c:v>
                </c:pt>
                <c:pt idx="285">
                  <c:v>30.577757233798522</c:v>
                </c:pt>
                <c:pt idx="286">
                  <c:v>32.636660935005793</c:v>
                </c:pt>
                <c:pt idx="287">
                  <c:v>23.04193303609523</c:v>
                </c:pt>
                <c:pt idx="288">
                  <c:v>39.610107464144889</c:v>
                </c:pt>
                <c:pt idx="289">
                  <c:v>30.663824614665003</c:v>
                </c:pt>
                <c:pt idx="290">
                  <c:v>25.222291131996251</c:v>
                </c:pt>
                <c:pt idx="291">
                  <c:v>38.270043477970795</c:v>
                </c:pt>
                <c:pt idx="292">
                  <c:v>35.608616253869435</c:v>
                </c:pt>
                <c:pt idx="293">
                  <c:v>21.355537556624093</c:v>
                </c:pt>
                <c:pt idx="294">
                  <c:v>36.447262614373869</c:v>
                </c:pt>
                <c:pt idx="295">
                  <c:v>38.302205669981475</c:v>
                </c:pt>
                <c:pt idx="296">
                  <c:v>31.636087232807046</c:v>
                </c:pt>
                <c:pt idx="297">
                  <c:v>37.922401977132957</c:v>
                </c:pt>
                <c:pt idx="298">
                  <c:v>31.345219525825797</c:v>
                </c:pt>
                <c:pt idx="299">
                  <c:v>33.235750931804439</c:v>
                </c:pt>
              </c:numCache>
            </c:numRef>
          </c:xVal>
          <c:yVal>
            <c:numRef>
              <c:f>Test!$E$2:$E$306</c:f>
              <c:numCache>
                <c:formatCode>General</c:formatCode>
                <c:ptCount val="305"/>
                <c:pt idx="0">
                  <c:v>57.887455778143398</c:v>
                </c:pt>
                <c:pt idx="1">
                  <c:v>58.1093465126309</c:v>
                </c:pt>
                <c:pt idx="2">
                  <c:v>64.861268246565899</c:v>
                </c:pt>
                <c:pt idx="3">
                  <c:v>50.798045830251901</c:v>
                </c:pt>
                <c:pt idx="4">
                  <c:v>46.874833790398</c:v>
                </c:pt>
                <c:pt idx="5">
                  <c:v>44.065571896517902</c:v>
                </c:pt>
                <c:pt idx="6">
                  <c:v>42.978239473027898</c:v>
                </c:pt>
                <c:pt idx="7">
                  <c:v>61.499555529194801</c:v>
                </c:pt>
                <c:pt idx="8">
                  <c:v>36.121812311791601</c:v>
                </c:pt>
                <c:pt idx="9">
                  <c:v>62.821277032767803</c:v>
                </c:pt>
                <c:pt idx="10">
                  <c:v>55.291219800786202</c:v>
                </c:pt>
                <c:pt idx="11">
                  <c:v>51.0964144443968</c:v>
                </c:pt>
                <c:pt idx="12">
                  <c:v>51.787678987987597</c:v>
                </c:pt>
                <c:pt idx="13">
                  <c:v>48.842264615718001</c:v>
                </c:pt>
                <c:pt idx="14">
                  <c:v>54.083755331083204</c:v>
                </c:pt>
                <c:pt idx="15">
                  <c:v>54.578240783703997</c:v>
                </c:pt>
                <c:pt idx="16">
                  <c:v>54.856723435288799</c:v>
                </c:pt>
                <c:pt idx="17">
                  <c:v>61.416819823984497</c:v>
                </c:pt>
                <c:pt idx="18">
                  <c:v>86.957377644081603</c:v>
                </c:pt>
                <c:pt idx="19">
                  <c:v>1.8659131419144299</c:v>
                </c:pt>
                <c:pt idx="20">
                  <c:v>56.441641183683601</c:v>
                </c:pt>
                <c:pt idx="21">
                  <c:v>66.090738734889598</c:v>
                </c:pt>
                <c:pt idx="22">
                  <c:v>70.770755794797097</c:v>
                </c:pt>
                <c:pt idx="23">
                  <c:v>53.349668884526601</c:v>
                </c:pt>
                <c:pt idx="24">
                  <c:v>57.173691569337102</c:v>
                </c:pt>
                <c:pt idx="25">
                  <c:v>55.835371333245398</c:v>
                </c:pt>
                <c:pt idx="26">
                  <c:v>39.593985743013803</c:v>
                </c:pt>
                <c:pt idx="27">
                  <c:v>41.689950537520602</c:v>
                </c:pt>
                <c:pt idx="28">
                  <c:v>51.829744368018702</c:v>
                </c:pt>
                <c:pt idx="29">
                  <c:v>41.044174837769297</c:v>
                </c:pt>
                <c:pt idx="30">
                  <c:v>51.5941364266411</c:v>
                </c:pt>
                <c:pt idx="31">
                  <c:v>58.671456387796397</c:v>
                </c:pt>
                <c:pt idx="32">
                  <c:v>52.027844082442499</c:v>
                </c:pt>
                <c:pt idx="33">
                  <c:v>62.003402316881299</c:v>
                </c:pt>
                <c:pt idx="34">
                  <c:v>13.446832880475601</c:v>
                </c:pt>
                <c:pt idx="35">
                  <c:v>45.553029149333398</c:v>
                </c:pt>
                <c:pt idx="36">
                  <c:v>51.001715212835002</c:v>
                </c:pt>
                <c:pt idx="37">
                  <c:v>57.951522019143297</c:v>
                </c:pt>
                <c:pt idx="38">
                  <c:v>60.316809039546499</c:v>
                </c:pt>
                <c:pt idx="39">
                  <c:v>39.945504423129499</c:v>
                </c:pt>
                <c:pt idx="40">
                  <c:v>64.493984438365999</c:v>
                </c:pt>
                <c:pt idx="41">
                  <c:v>51.476828247785001</c:v>
                </c:pt>
                <c:pt idx="42">
                  <c:v>46.117642503210803</c:v>
                </c:pt>
                <c:pt idx="43">
                  <c:v>53.781354900681301</c:v>
                </c:pt>
                <c:pt idx="44">
                  <c:v>51.129484724323497</c:v>
                </c:pt>
                <c:pt idx="45">
                  <c:v>57.278910144732599</c:v>
                </c:pt>
                <c:pt idx="46">
                  <c:v>59.7746453939193</c:v>
                </c:pt>
                <c:pt idx="47">
                  <c:v>84.291358906194105</c:v>
                </c:pt>
                <c:pt idx="48">
                  <c:v>38.194588009447898</c:v>
                </c:pt>
                <c:pt idx="49">
                  <c:v>55.9745897936548</c:v>
                </c:pt>
                <c:pt idx="50">
                  <c:v>45.563354503340797</c:v>
                </c:pt>
                <c:pt idx="51">
                  <c:v>61.306948584165902</c:v>
                </c:pt>
                <c:pt idx="52">
                  <c:v>80.515060267641502</c:v>
                </c:pt>
                <c:pt idx="53">
                  <c:v>48.899006196214202</c:v>
                </c:pt>
                <c:pt idx="54">
                  <c:v>60.6273147827713</c:v>
                </c:pt>
                <c:pt idx="55">
                  <c:v>30.748091795153702</c:v>
                </c:pt>
                <c:pt idx="56">
                  <c:v>49.590363933544999</c:v>
                </c:pt>
                <c:pt idx="57">
                  <c:v>38.948720443586403</c:v>
                </c:pt>
                <c:pt idx="58">
                  <c:v>51.681394096375698</c:v>
                </c:pt>
                <c:pt idx="59">
                  <c:v>47.280273422570502</c:v>
                </c:pt>
                <c:pt idx="60">
                  <c:v>56.574267899263901</c:v>
                </c:pt>
                <c:pt idx="61">
                  <c:v>34.205692416373203</c:v>
                </c:pt>
                <c:pt idx="62">
                  <c:v>51.8956566934215</c:v>
                </c:pt>
                <c:pt idx="63">
                  <c:v>72.822563716760001</c:v>
                </c:pt>
                <c:pt idx="64">
                  <c:v>61.150096960843797</c:v>
                </c:pt>
                <c:pt idx="65">
                  <c:v>17.229455385122101</c:v>
                </c:pt>
                <c:pt idx="66">
                  <c:v>29.572700358459802</c:v>
                </c:pt>
                <c:pt idx="67">
                  <c:v>31.093783969121699</c:v>
                </c:pt>
                <c:pt idx="68">
                  <c:v>53.906774501048098</c:v>
                </c:pt>
                <c:pt idx="69">
                  <c:v>21.3299617800992</c:v>
                </c:pt>
                <c:pt idx="70">
                  <c:v>44.636128599314503</c:v>
                </c:pt>
                <c:pt idx="71">
                  <c:v>22.7842949680978</c:v>
                </c:pt>
                <c:pt idx="72">
                  <c:v>48.140533017582797</c:v>
                </c:pt>
                <c:pt idx="73">
                  <c:v>57.9015327002014</c:v>
                </c:pt>
                <c:pt idx="74">
                  <c:v>26.415031362744099</c:v>
                </c:pt>
                <c:pt idx="75">
                  <c:v>63.683799973450597</c:v>
                </c:pt>
                <c:pt idx="76">
                  <c:v>34.5590832895221</c:v>
                </c:pt>
                <c:pt idx="77">
                  <c:v>52.972526716452897</c:v>
                </c:pt>
                <c:pt idx="78">
                  <c:v>33.85414101496</c:v>
                </c:pt>
                <c:pt idx="79">
                  <c:v>63.145597470907802</c:v>
                </c:pt>
                <c:pt idx="80">
                  <c:v>48.353172804191203</c:v>
                </c:pt>
                <c:pt idx="81">
                  <c:v>45.562376560184298</c:v>
                </c:pt>
                <c:pt idx="82">
                  <c:v>1.16203682930868</c:v>
                </c:pt>
                <c:pt idx="83">
                  <c:v>51.555463238888201</c:v>
                </c:pt>
                <c:pt idx="84">
                  <c:v>47.446452105244099</c:v>
                </c:pt>
                <c:pt idx="85">
                  <c:v>46.382300627946996</c:v>
                </c:pt>
                <c:pt idx="86">
                  <c:v>51.845631442413797</c:v>
                </c:pt>
                <c:pt idx="87">
                  <c:v>52.522343470352702</c:v>
                </c:pt>
                <c:pt idx="88">
                  <c:v>7.6389013799129204</c:v>
                </c:pt>
                <c:pt idx="89">
                  <c:v>19.834444135578899</c:v>
                </c:pt>
                <c:pt idx="90">
                  <c:v>47.1137740804053</c:v>
                </c:pt>
                <c:pt idx="91">
                  <c:v>11.413981687888199</c:v>
                </c:pt>
                <c:pt idx="92">
                  <c:v>52.713017082928097</c:v>
                </c:pt>
                <c:pt idx="93">
                  <c:v>11.675084483962699</c:v>
                </c:pt>
                <c:pt idx="94">
                  <c:v>9.85678362223927</c:v>
                </c:pt>
                <c:pt idx="95">
                  <c:v>2.1025873770305399</c:v>
                </c:pt>
                <c:pt idx="96">
                  <c:v>4.70944388874205</c:v>
                </c:pt>
                <c:pt idx="97">
                  <c:v>2.4890588491874701</c:v>
                </c:pt>
                <c:pt idx="98">
                  <c:v>46.8665722991568</c:v>
                </c:pt>
                <c:pt idx="99">
                  <c:v>50.050653547746201</c:v>
                </c:pt>
                <c:pt idx="100">
                  <c:v>59.688162958837502</c:v>
                </c:pt>
                <c:pt idx="101">
                  <c:v>49.754347717951703</c:v>
                </c:pt>
                <c:pt idx="102">
                  <c:v>59.303437657814001</c:v>
                </c:pt>
                <c:pt idx="103">
                  <c:v>51.049990036181697</c:v>
                </c:pt>
                <c:pt idx="104">
                  <c:v>48.876299080809403</c:v>
                </c:pt>
                <c:pt idx="105">
                  <c:v>54.668856529736701</c:v>
                </c:pt>
                <c:pt idx="106">
                  <c:v>55.117436853832899</c:v>
                </c:pt>
                <c:pt idx="107">
                  <c:v>47.579297983817298</c:v>
                </c:pt>
                <c:pt idx="108">
                  <c:v>43.579916278216402</c:v>
                </c:pt>
                <c:pt idx="109">
                  <c:v>67.073007501460594</c:v>
                </c:pt>
                <c:pt idx="110">
                  <c:v>68.772583991204201</c:v>
                </c:pt>
                <c:pt idx="111">
                  <c:v>50.6438920420212</c:v>
                </c:pt>
                <c:pt idx="112">
                  <c:v>19.934526095484198</c:v>
                </c:pt>
                <c:pt idx="113">
                  <c:v>49.517151070043603</c:v>
                </c:pt>
                <c:pt idx="114">
                  <c:v>73.469396961590505</c:v>
                </c:pt>
                <c:pt idx="115">
                  <c:v>71.836628446299102</c:v>
                </c:pt>
                <c:pt idx="116">
                  <c:v>72.694709349898602</c:v>
                </c:pt>
                <c:pt idx="117">
                  <c:v>35.460465429908297</c:v>
                </c:pt>
                <c:pt idx="118">
                  <c:v>46.121955138458802</c:v>
                </c:pt>
                <c:pt idx="119">
                  <c:v>45.070154923279702</c:v>
                </c:pt>
                <c:pt idx="120">
                  <c:v>3.44072191154642</c:v>
                </c:pt>
                <c:pt idx="121">
                  <c:v>51.441797904235401</c:v>
                </c:pt>
                <c:pt idx="122">
                  <c:v>49.060465184574198</c:v>
                </c:pt>
                <c:pt idx="123">
                  <c:v>64.043604880404104</c:v>
                </c:pt>
                <c:pt idx="124">
                  <c:v>12.4224716127748</c:v>
                </c:pt>
                <c:pt idx="125">
                  <c:v>32.256952868116798</c:v>
                </c:pt>
                <c:pt idx="126">
                  <c:v>34.929790779428103</c:v>
                </c:pt>
                <c:pt idx="127">
                  <c:v>19.231495978369701</c:v>
                </c:pt>
                <c:pt idx="128" formatCode="0.00E+00">
                  <c:v>6.2991847012752404E-14</c:v>
                </c:pt>
                <c:pt idx="129">
                  <c:v>26.766098058619399</c:v>
                </c:pt>
                <c:pt idx="130">
                  <c:v>60.665264965455599</c:v>
                </c:pt>
                <c:pt idx="131">
                  <c:v>16.479999252630201</c:v>
                </c:pt>
                <c:pt idx="132">
                  <c:v>44.445806314638503</c:v>
                </c:pt>
                <c:pt idx="133">
                  <c:v>12.719193712596701</c:v>
                </c:pt>
                <c:pt idx="134">
                  <c:v>52.157993476431699</c:v>
                </c:pt>
                <c:pt idx="135">
                  <c:v>30.320838434248099</c:v>
                </c:pt>
                <c:pt idx="136">
                  <c:v>51.9092389147158</c:v>
                </c:pt>
                <c:pt idx="137">
                  <c:v>7.6090216249466698</c:v>
                </c:pt>
                <c:pt idx="138">
                  <c:v>39.658198175795299</c:v>
                </c:pt>
                <c:pt idx="139">
                  <c:v>30.585001812741201</c:v>
                </c:pt>
                <c:pt idx="140">
                  <c:v>20.676192218560299</c:v>
                </c:pt>
                <c:pt idx="141">
                  <c:v>18.279247203471101</c:v>
                </c:pt>
                <c:pt idx="142">
                  <c:v>45.263155943175001</c:v>
                </c:pt>
                <c:pt idx="143">
                  <c:v>30.773406045602702</c:v>
                </c:pt>
                <c:pt idx="144">
                  <c:v>37.9613087665481</c:v>
                </c:pt>
                <c:pt idx="145">
                  <c:v>29.678915175353598</c:v>
                </c:pt>
                <c:pt idx="146">
                  <c:v>14.8964992027857</c:v>
                </c:pt>
                <c:pt idx="147" formatCode="0.00E+00">
                  <c:v>3.1485884964764603E-14</c:v>
                </c:pt>
                <c:pt idx="148">
                  <c:v>24.963357546857701</c:v>
                </c:pt>
                <c:pt idx="149">
                  <c:v>29.800370316922901</c:v>
                </c:pt>
                <c:pt idx="150">
                  <c:v>62.414363060746602</c:v>
                </c:pt>
                <c:pt idx="151">
                  <c:v>19.331179507584402</c:v>
                </c:pt>
                <c:pt idx="152">
                  <c:v>44.688749718584901</c:v>
                </c:pt>
                <c:pt idx="153">
                  <c:v>17.481186857360299</c:v>
                </c:pt>
                <c:pt idx="154">
                  <c:v>29.868726283563401</c:v>
                </c:pt>
                <c:pt idx="155">
                  <c:v>13.5798500944547</c:v>
                </c:pt>
                <c:pt idx="156">
                  <c:v>20.284389090036601</c:v>
                </c:pt>
                <c:pt idx="157">
                  <c:v>26.427713634638899</c:v>
                </c:pt>
                <c:pt idx="158">
                  <c:v>63.502679584456899</c:v>
                </c:pt>
                <c:pt idx="159">
                  <c:v>45.934339229481502</c:v>
                </c:pt>
                <c:pt idx="160">
                  <c:v>17.6651626832519</c:v>
                </c:pt>
                <c:pt idx="161">
                  <c:v>20.0790993975553</c:v>
                </c:pt>
                <c:pt idx="162">
                  <c:v>33.515657086599099</c:v>
                </c:pt>
                <c:pt idx="163">
                  <c:v>5.4113024505580798</c:v>
                </c:pt>
                <c:pt idx="164">
                  <c:v>18.463189638614999</c:v>
                </c:pt>
                <c:pt idx="165">
                  <c:v>5.6035283551732196</c:v>
                </c:pt>
                <c:pt idx="166">
                  <c:v>49.5701921768201</c:v>
                </c:pt>
                <c:pt idx="167">
                  <c:v>5.4321635242592397</c:v>
                </c:pt>
                <c:pt idx="168">
                  <c:v>55.910512380428699</c:v>
                </c:pt>
                <c:pt idx="169">
                  <c:v>21.606206129908301</c:v>
                </c:pt>
                <c:pt idx="170">
                  <c:v>11.5567927827666</c:v>
                </c:pt>
                <c:pt idx="171">
                  <c:v>13.0600706587954</c:v>
                </c:pt>
                <c:pt idx="172">
                  <c:v>79.576714844499605</c:v>
                </c:pt>
                <c:pt idx="173">
                  <c:v>11.5908070176962</c:v>
                </c:pt>
                <c:pt idx="174">
                  <c:v>16.658580389210002</c:v>
                </c:pt>
                <c:pt idx="175">
                  <c:v>5.7108886295346899</c:v>
                </c:pt>
                <c:pt idx="176">
                  <c:v>4.9235140702006799</c:v>
                </c:pt>
                <c:pt idx="177">
                  <c:v>49.019586298462201</c:v>
                </c:pt>
                <c:pt idx="178">
                  <c:v>5.68585188918148</c:v>
                </c:pt>
                <c:pt idx="179">
                  <c:v>11.741984220203101</c:v>
                </c:pt>
                <c:pt idx="180" formatCode="0.00E+00">
                  <c:v>5.9161736927643501E-14</c:v>
                </c:pt>
                <c:pt idx="181">
                  <c:v>70.983290518776798</c:v>
                </c:pt>
                <c:pt idx="182">
                  <c:v>45.430642429770103</c:v>
                </c:pt>
                <c:pt idx="183">
                  <c:v>68.677610071349903</c:v>
                </c:pt>
                <c:pt idx="184">
                  <c:v>47.769653483179802</c:v>
                </c:pt>
                <c:pt idx="185">
                  <c:v>3.8307241046901099</c:v>
                </c:pt>
                <c:pt idx="186">
                  <c:v>11.078041999239</c:v>
                </c:pt>
                <c:pt idx="187">
                  <c:v>47.360678466664297</c:v>
                </c:pt>
                <c:pt idx="188">
                  <c:v>52.3415146152104</c:v>
                </c:pt>
                <c:pt idx="189">
                  <c:v>5.0394321004905898</c:v>
                </c:pt>
                <c:pt idx="190">
                  <c:v>50.411889470942299</c:v>
                </c:pt>
                <c:pt idx="191">
                  <c:v>66.701034733073698</c:v>
                </c:pt>
                <c:pt idx="192">
                  <c:v>6.3973017743231102</c:v>
                </c:pt>
                <c:pt idx="193">
                  <c:v>48.9442872220514</c:v>
                </c:pt>
                <c:pt idx="194">
                  <c:v>55.845810336456601</c:v>
                </c:pt>
                <c:pt idx="195">
                  <c:v>19.736899623200699</c:v>
                </c:pt>
                <c:pt idx="196">
                  <c:v>51.279321962756804</c:v>
                </c:pt>
                <c:pt idx="197">
                  <c:v>43.435446395820399</c:v>
                </c:pt>
                <c:pt idx="198">
                  <c:v>61.165161324412701</c:v>
                </c:pt>
                <c:pt idx="199">
                  <c:v>52.487770139101698</c:v>
                </c:pt>
                <c:pt idx="200">
                  <c:v>49.687676300904201</c:v>
                </c:pt>
                <c:pt idx="201">
                  <c:v>56.567874671187603</c:v>
                </c:pt>
                <c:pt idx="202">
                  <c:v>48.479381587567502</c:v>
                </c:pt>
                <c:pt idx="203">
                  <c:v>58.522419811079899</c:v>
                </c:pt>
                <c:pt idx="204">
                  <c:v>58.698386432363897</c:v>
                </c:pt>
                <c:pt idx="205">
                  <c:v>56.839980870957397</c:v>
                </c:pt>
                <c:pt idx="206">
                  <c:v>44.658345156921399</c:v>
                </c:pt>
                <c:pt idx="207">
                  <c:v>51.798320862111702</c:v>
                </c:pt>
                <c:pt idx="208">
                  <c:v>47.194264474890097</c:v>
                </c:pt>
                <c:pt idx="209">
                  <c:v>60.582534002150098</c:v>
                </c:pt>
                <c:pt idx="210">
                  <c:v>48.188550723029699</c:v>
                </c:pt>
                <c:pt idx="211">
                  <c:v>50.401166667466804</c:v>
                </c:pt>
                <c:pt idx="212">
                  <c:v>50.360997466444097</c:v>
                </c:pt>
                <c:pt idx="213">
                  <c:v>21.643488917349099</c:v>
                </c:pt>
                <c:pt idx="214">
                  <c:v>52.549022085375299</c:v>
                </c:pt>
                <c:pt idx="215">
                  <c:v>46.323040082056799</c:v>
                </c:pt>
                <c:pt idx="216">
                  <c:v>22.820477803332999</c:v>
                </c:pt>
                <c:pt idx="217">
                  <c:v>59.299008040654797</c:v>
                </c:pt>
                <c:pt idx="218">
                  <c:v>36.1381184171711</c:v>
                </c:pt>
                <c:pt idx="219">
                  <c:v>35.220983987946902</c:v>
                </c:pt>
                <c:pt idx="220">
                  <c:v>34.097965229565098</c:v>
                </c:pt>
                <c:pt idx="221">
                  <c:v>61.169684063046098</c:v>
                </c:pt>
                <c:pt idx="222">
                  <c:v>47.832957358336898</c:v>
                </c:pt>
                <c:pt idx="223">
                  <c:v>22.611892281412199</c:v>
                </c:pt>
                <c:pt idx="224">
                  <c:v>41.090395462304102</c:v>
                </c:pt>
                <c:pt idx="225">
                  <c:v>54.534820867841802</c:v>
                </c:pt>
                <c:pt idx="226">
                  <c:v>39.196392379410803</c:v>
                </c:pt>
                <c:pt idx="227">
                  <c:v>45.796724000565703</c:v>
                </c:pt>
                <c:pt idx="228">
                  <c:v>54.564352476483698</c:v>
                </c:pt>
                <c:pt idx="229">
                  <c:v>55.621672120644703</c:v>
                </c:pt>
                <c:pt idx="230">
                  <c:v>46.661020169844498</c:v>
                </c:pt>
                <c:pt idx="231">
                  <c:v>53.872530748980402</c:v>
                </c:pt>
                <c:pt idx="232">
                  <c:v>46.351186568458999</c:v>
                </c:pt>
                <c:pt idx="233">
                  <c:v>32.059021538193299</c:v>
                </c:pt>
                <c:pt idx="234">
                  <c:v>48.1582980214977</c:v>
                </c:pt>
                <c:pt idx="235">
                  <c:v>45.681590336892</c:v>
                </c:pt>
                <c:pt idx="236">
                  <c:v>48.9697642856963</c:v>
                </c:pt>
                <c:pt idx="237">
                  <c:v>54.751964930517801</c:v>
                </c:pt>
                <c:pt idx="238">
                  <c:v>49.705812348672801</c:v>
                </c:pt>
                <c:pt idx="239">
                  <c:v>57.693370154959702</c:v>
                </c:pt>
                <c:pt idx="240">
                  <c:v>45.6251804067374</c:v>
                </c:pt>
                <c:pt idx="241">
                  <c:v>59.553781607760001</c:v>
                </c:pt>
                <c:pt idx="242">
                  <c:v>46.284341334605401</c:v>
                </c:pt>
                <c:pt idx="243">
                  <c:v>40.664171807745603</c:v>
                </c:pt>
                <c:pt idx="244">
                  <c:v>38.186166767894797</c:v>
                </c:pt>
                <c:pt idx="245">
                  <c:v>55.597971567935197</c:v>
                </c:pt>
                <c:pt idx="246">
                  <c:v>44.7681895724306</c:v>
                </c:pt>
                <c:pt idx="247">
                  <c:v>54.232143512840203</c:v>
                </c:pt>
                <c:pt idx="248">
                  <c:v>59.771519067224098</c:v>
                </c:pt>
                <c:pt idx="249">
                  <c:v>39.796549447281002</c:v>
                </c:pt>
                <c:pt idx="250">
                  <c:v>59.111329250745897</c:v>
                </c:pt>
                <c:pt idx="251">
                  <c:v>48.513008927856099</c:v>
                </c:pt>
                <c:pt idx="252">
                  <c:v>51.732530287629501</c:v>
                </c:pt>
                <c:pt idx="253">
                  <c:v>47.285480462293101</c:v>
                </c:pt>
                <c:pt idx="254">
                  <c:v>3.9324467105148799</c:v>
                </c:pt>
                <c:pt idx="255">
                  <c:v>64.094485960750205</c:v>
                </c:pt>
                <c:pt idx="256">
                  <c:v>48.799996644171301</c:v>
                </c:pt>
                <c:pt idx="257">
                  <c:v>47.529409114725297</c:v>
                </c:pt>
                <c:pt idx="258">
                  <c:v>46.800837260055701</c:v>
                </c:pt>
                <c:pt idx="259">
                  <c:v>44.892818423041398</c:v>
                </c:pt>
                <c:pt idx="260">
                  <c:v>53.667094120300199</c:v>
                </c:pt>
                <c:pt idx="261">
                  <c:v>48.800800404240199</c:v>
                </c:pt>
                <c:pt idx="262">
                  <c:v>40.831262924654403</c:v>
                </c:pt>
                <c:pt idx="263">
                  <c:v>51.128049397215896</c:v>
                </c:pt>
                <c:pt idx="264">
                  <c:v>43.797855684369999</c:v>
                </c:pt>
                <c:pt idx="265">
                  <c:v>39.727252541568397</c:v>
                </c:pt>
                <c:pt idx="266">
                  <c:v>35.7535903093762</c:v>
                </c:pt>
                <c:pt idx="267">
                  <c:v>27.374339327644599</c:v>
                </c:pt>
                <c:pt idx="268">
                  <c:v>53.382265763248398</c:v>
                </c:pt>
                <c:pt idx="269">
                  <c:v>54.244269975807597</c:v>
                </c:pt>
                <c:pt idx="270">
                  <c:v>52.103732399214699</c:v>
                </c:pt>
                <c:pt idx="271">
                  <c:v>44.662267299522</c:v>
                </c:pt>
                <c:pt idx="272">
                  <c:v>39.540949502026201</c:v>
                </c:pt>
                <c:pt idx="273">
                  <c:v>60.637245803276798</c:v>
                </c:pt>
                <c:pt idx="274">
                  <c:v>41.759947481478399</c:v>
                </c:pt>
                <c:pt idx="275">
                  <c:v>67.207752526891099</c:v>
                </c:pt>
                <c:pt idx="276">
                  <c:v>51.5943250661985</c:v>
                </c:pt>
                <c:pt idx="277">
                  <c:v>48.606970483861701</c:v>
                </c:pt>
                <c:pt idx="278">
                  <c:v>57.137368288826103</c:v>
                </c:pt>
                <c:pt idx="279">
                  <c:v>62.125654872664398</c:v>
                </c:pt>
                <c:pt idx="280">
                  <c:v>64.733756520555801</c:v>
                </c:pt>
                <c:pt idx="281">
                  <c:v>55.405392365272398</c:v>
                </c:pt>
                <c:pt idx="282">
                  <c:v>66.183481206414498</c:v>
                </c:pt>
                <c:pt idx="283">
                  <c:v>28.231748421204699</c:v>
                </c:pt>
                <c:pt idx="284">
                  <c:v>56.988451816526201</c:v>
                </c:pt>
                <c:pt idx="285">
                  <c:v>53.0277200588746</c:v>
                </c:pt>
                <c:pt idx="286">
                  <c:v>66.789766173727202</c:v>
                </c:pt>
                <c:pt idx="287">
                  <c:v>64.9248520891</c:v>
                </c:pt>
                <c:pt idx="288">
                  <c:v>67.331564273029798</c:v>
                </c:pt>
                <c:pt idx="289">
                  <c:v>48.695535148419602</c:v>
                </c:pt>
                <c:pt idx="290">
                  <c:v>34.9326231856476</c:v>
                </c:pt>
                <c:pt idx="291">
                  <c:v>53.474585957412103</c:v>
                </c:pt>
                <c:pt idx="292">
                  <c:v>41.101072025412599</c:v>
                </c:pt>
                <c:pt idx="293">
                  <c:v>42.938039421763797</c:v>
                </c:pt>
                <c:pt idx="294">
                  <c:v>58.228444992046597</c:v>
                </c:pt>
                <c:pt idx="295">
                  <c:v>48.016588626720598</c:v>
                </c:pt>
                <c:pt idx="296">
                  <c:v>49.076759188990103</c:v>
                </c:pt>
                <c:pt idx="297">
                  <c:v>45.543945435361998</c:v>
                </c:pt>
                <c:pt idx="298">
                  <c:v>51.483000652052802</c:v>
                </c:pt>
                <c:pt idx="299">
                  <c:v>40.7223569814714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0E-4CAD-967C-94FCA7367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836976"/>
        <c:axId val="1682839312"/>
      </c:scatterChart>
      <c:valAx>
        <c:axId val="135083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2839312"/>
        <c:crosses val="autoZero"/>
        <c:crossBetween val="midCat"/>
      </c:valAx>
      <c:valAx>
        <c:axId val="168283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083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Longueur!$A$9</c:f>
              <c:strCache>
                <c:ptCount val="1"/>
                <c:pt idx="0">
                  <c:v>Longueur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Longueur!$B$10:$P$10</c:f>
                <c:numCache>
                  <c:formatCode>General</c:formatCode>
                  <c:ptCount val="15"/>
                  <c:pt idx="0">
                    <c:v>5.6504783058295933</c:v>
                  </c:pt>
                  <c:pt idx="1">
                    <c:v>7.678924217258051</c:v>
                  </c:pt>
                  <c:pt idx="2">
                    <c:v>5.875063989724512</c:v>
                  </c:pt>
                  <c:pt idx="3">
                    <c:v>7.2853621622544624</c:v>
                  </c:pt>
                  <c:pt idx="4">
                    <c:v>15.310037689592479</c:v>
                  </c:pt>
                  <c:pt idx="5">
                    <c:v>7.5656534993649212</c:v>
                  </c:pt>
                  <c:pt idx="6">
                    <c:v>8.4015469131903746</c:v>
                  </c:pt>
                  <c:pt idx="7">
                    <c:v>5.2720410824755577</c:v>
                  </c:pt>
                  <c:pt idx="8">
                    <c:v>11.462079412765453</c:v>
                  </c:pt>
                  <c:pt idx="9">
                    <c:v>10.135420277775063</c:v>
                  </c:pt>
                  <c:pt idx="10">
                    <c:v>5.0464038408851781</c:v>
                  </c:pt>
                  <c:pt idx="11">
                    <c:v>4.4406236729539303</c:v>
                  </c:pt>
                  <c:pt idx="12">
                    <c:v>6.2904329805930521</c:v>
                  </c:pt>
                  <c:pt idx="13">
                    <c:v>6.5821214789061679</c:v>
                  </c:pt>
                  <c:pt idx="14">
                    <c:v>6.0459421483733218</c:v>
                  </c:pt>
                </c:numCache>
              </c:numRef>
            </c:plus>
            <c:minus>
              <c:numRef>
                <c:f>Longueur!$B$10:$P$10</c:f>
                <c:numCache>
                  <c:formatCode>General</c:formatCode>
                  <c:ptCount val="15"/>
                  <c:pt idx="0">
                    <c:v>5.6504783058295933</c:v>
                  </c:pt>
                  <c:pt idx="1">
                    <c:v>7.678924217258051</c:v>
                  </c:pt>
                  <c:pt idx="2">
                    <c:v>5.875063989724512</c:v>
                  </c:pt>
                  <c:pt idx="3">
                    <c:v>7.2853621622544624</c:v>
                  </c:pt>
                  <c:pt idx="4">
                    <c:v>15.310037689592479</c:v>
                  </c:pt>
                  <c:pt idx="5">
                    <c:v>7.5656534993649212</c:v>
                  </c:pt>
                  <c:pt idx="6">
                    <c:v>8.4015469131903746</c:v>
                  </c:pt>
                  <c:pt idx="7">
                    <c:v>5.2720410824755577</c:v>
                  </c:pt>
                  <c:pt idx="8">
                    <c:v>11.462079412765453</c:v>
                  </c:pt>
                  <c:pt idx="9">
                    <c:v>10.135420277775063</c:v>
                  </c:pt>
                  <c:pt idx="10">
                    <c:v>5.0464038408851781</c:v>
                  </c:pt>
                  <c:pt idx="11">
                    <c:v>4.4406236729539303</c:v>
                  </c:pt>
                  <c:pt idx="12">
                    <c:v>6.2904329805930521</c:v>
                  </c:pt>
                  <c:pt idx="13">
                    <c:v>6.5821214789061679</c:v>
                  </c:pt>
                  <c:pt idx="14">
                    <c:v>6.0459421483733218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Longueur!$B$8:$P$8</c:f>
              <c:strCache>
                <c:ptCount val="15"/>
                <c:pt idx="0">
                  <c:v>pc00</c:v>
                </c:pt>
                <c:pt idx="1">
                  <c:v>pc01</c:v>
                </c:pt>
                <c:pt idx="2">
                  <c:v>pc02</c:v>
                </c:pt>
                <c:pt idx="3">
                  <c:v>pc03</c:v>
                </c:pt>
                <c:pt idx="4">
                  <c:v>pc04</c:v>
                </c:pt>
                <c:pt idx="5">
                  <c:v>pc05</c:v>
                </c:pt>
                <c:pt idx="6">
                  <c:v>pc06</c:v>
                </c:pt>
                <c:pt idx="7">
                  <c:v>pc07</c:v>
                </c:pt>
                <c:pt idx="8">
                  <c:v>pc08</c:v>
                </c:pt>
                <c:pt idx="9">
                  <c:v>pc09</c:v>
                </c:pt>
                <c:pt idx="10">
                  <c:v>pc10</c:v>
                </c:pt>
                <c:pt idx="11">
                  <c:v>pc11</c:v>
                </c:pt>
                <c:pt idx="12">
                  <c:v>pc12</c:v>
                </c:pt>
                <c:pt idx="13">
                  <c:v>pc13</c:v>
                </c:pt>
                <c:pt idx="14">
                  <c:v>pc14</c:v>
                </c:pt>
              </c:strCache>
            </c:strRef>
          </c:xVal>
          <c:yVal>
            <c:numRef>
              <c:f>Longueur!$B$9:$P$9</c:f>
              <c:numCache>
                <c:formatCode>General</c:formatCode>
                <c:ptCount val="15"/>
                <c:pt idx="0">
                  <c:v>34.372921487681438</c:v>
                </c:pt>
                <c:pt idx="1">
                  <c:v>31.473380271489606</c:v>
                </c:pt>
                <c:pt idx="2">
                  <c:v>36.013937793530616</c:v>
                </c:pt>
                <c:pt idx="3">
                  <c:v>33.929216079881741</c:v>
                </c:pt>
                <c:pt idx="4">
                  <c:v>30.30848244825566</c:v>
                </c:pt>
                <c:pt idx="5">
                  <c:v>36.606926017822403</c:v>
                </c:pt>
                <c:pt idx="6">
                  <c:v>29.21470613424858</c:v>
                </c:pt>
                <c:pt idx="7">
                  <c:v>19.760332152049298</c:v>
                </c:pt>
                <c:pt idx="8">
                  <c:v>23.614225478389599</c:v>
                </c:pt>
                <c:pt idx="9">
                  <c:v>20.273415085040746</c:v>
                </c:pt>
                <c:pt idx="10">
                  <c:v>34.095944704920939</c:v>
                </c:pt>
                <c:pt idx="11">
                  <c:v>32.928276143285686</c:v>
                </c:pt>
                <c:pt idx="12">
                  <c:v>39.464715800147644</c:v>
                </c:pt>
                <c:pt idx="13">
                  <c:v>34.267308253006782</c:v>
                </c:pt>
                <c:pt idx="14">
                  <c:v>31.696626927512899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D-458E-B5A1-F389B793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019040"/>
        <c:axId val="1846432624"/>
      </c:scatterChart>
      <c:valAx>
        <c:axId val="15670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6432624"/>
        <c:crosses val="autoZero"/>
        <c:crossBetween val="midCat"/>
      </c:valAx>
      <c:valAx>
        <c:axId val="18464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701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Angle!$A$9</c:f>
              <c:strCache>
                <c:ptCount val="1"/>
                <c:pt idx="0">
                  <c:v>Angle (deg)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Angle!$B$10:$P$10</c:f>
                <c:numCache>
                  <c:formatCode>General</c:formatCode>
                  <c:ptCount val="15"/>
                  <c:pt idx="0">
                    <c:v>15.780642801213153</c:v>
                  </c:pt>
                  <c:pt idx="1">
                    <c:v>12.372276239386272</c:v>
                  </c:pt>
                  <c:pt idx="2">
                    <c:v>12.848795148555563</c:v>
                  </c:pt>
                  <c:pt idx="3">
                    <c:v>16.449598121831539</c:v>
                  </c:pt>
                  <c:pt idx="4">
                    <c:v>21.504604160394646</c:v>
                  </c:pt>
                  <c:pt idx="5">
                    <c:v>13.324562333282543</c:v>
                  </c:pt>
                  <c:pt idx="6">
                    <c:v>19.423469539686458</c:v>
                  </c:pt>
                  <c:pt idx="7">
                    <c:v>16.163834022916181</c:v>
                  </c:pt>
                  <c:pt idx="8">
                    <c:v>20.768460248614495</c:v>
                  </c:pt>
                  <c:pt idx="9">
                    <c:v>23.482126396340288</c:v>
                  </c:pt>
                  <c:pt idx="10">
                    <c:v>11.142124382342722</c:v>
                  </c:pt>
                  <c:pt idx="11">
                    <c:v>9.4813493300276726</c:v>
                  </c:pt>
                  <c:pt idx="12">
                    <c:v>12.456139751250156</c:v>
                  </c:pt>
                  <c:pt idx="13">
                    <c:v>9.6706024752935953</c:v>
                  </c:pt>
                  <c:pt idx="14">
                    <c:v>11.059722951851587</c:v>
                  </c:pt>
                </c:numCache>
              </c:numRef>
            </c:plus>
            <c:minus>
              <c:numRef>
                <c:f>Angle!$B$10:$P$10</c:f>
                <c:numCache>
                  <c:formatCode>General</c:formatCode>
                  <c:ptCount val="15"/>
                  <c:pt idx="0">
                    <c:v>15.780642801213153</c:v>
                  </c:pt>
                  <c:pt idx="1">
                    <c:v>12.372276239386272</c:v>
                  </c:pt>
                  <c:pt idx="2">
                    <c:v>12.848795148555563</c:v>
                  </c:pt>
                  <c:pt idx="3">
                    <c:v>16.449598121831539</c:v>
                  </c:pt>
                  <c:pt idx="4">
                    <c:v>21.504604160394646</c:v>
                  </c:pt>
                  <c:pt idx="5">
                    <c:v>13.324562333282543</c:v>
                  </c:pt>
                  <c:pt idx="6">
                    <c:v>19.423469539686458</c:v>
                  </c:pt>
                  <c:pt idx="7">
                    <c:v>16.163834022916181</c:v>
                  </c:pt>
                  <c:pt idx="8">
                    <c:v>20.768460248614495</c:v>
                  </c:pt>
                  <c:pt idx="9">
                    <c:v>23.482126396340288</c:v>
                  </c:pt>
                  <c:pt idx="10">
                    <c:v>11.142124382342722</c:v>
                  </c:pt>
                  <c:pt idx="11">
                    <c:v>9.4813493300276726</c:v>
                  </c:pt>
                  <c:pt idx="12">
                    <c:v>12.456139751250156</c:v>
                  </c:pt>
                  <c:pt idx="13">
                    <c:v>9.6706024752935953</c:v>
                  </c:pt>
                  <c:pt idx="14">
                    <c:v>11.059722951851587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Angle!$B$8:$P$8</c:f>
              <c:strCache>
                <c:ptCount val="15"/>
                <c:pt idx="0">
                  <c:v>pc00</c:v>
                </c:pt>
                <c:pt idx="1">
                  <c:v>pc01</c:v>
                </c:pt>
                <c:pt idx="2">
                  <c:v>pc02</c:v>
                </c:pt>
                <c:pt idx="3">
                  <c:v>pc03</c:v>
                </c:pt>
                <c:pt idx="4">
                  <c:v>pc04</c:v>
                </c:pt>
                <c:pt idx="5">
                  <c:v>pc05</c:v>
                </c:pt>
                <c:pt idx="6">
                  <c:v>pc06</c:v>
                </c:pt>
                <c:pt idx="7">
                  <c:v>pc07</c:v>
                </c:pt>
                <c:pt idx="8">
                  <c:v>pc08</c:v>
                </c:pt>
                <c:pt idx="9">
                  <c:v>pc09</c:v>
                </c:pt>
                <c:pt idx="10">
                  <c:v>pc10</c:v>
                </c:pt>
                <c:pt idx="11">
                  <c:v>pc11</c:v>
                </c:pt>
                <c:pt idx="12">
                  <c:v>pc12</c:v>
                </c:pt>
                <c:pt idx="13">
                  <c:v>pc13</c:v>
                </c:pt>
                <c:pt idx="14">
                  <c:v>pc14</c:v>
                </c:pt>
              </c:strCache>
            </c:strRef>
          </c:xVal>
          <c:yVal>
            <c:numRef>
              <c:f>Angle!$B$9:$P$9</c:f>
              <c:numCache>
                <c:formatCode>General</c:formatCode>
                <c:ptCount val="15"/>
                <c:pt idx="0">
                  <c:v>52.339690720511769</c:v>
                </c:pt>
                <c:pt idx="1">
                  <c:v>51.31659874625133</c:v>
                </c:pt>
                <c:pt idx="2">
                  <c:v>53.883695754384007</c:v>
                </c:pt>
                <c:pt idx="3">
                  <c:v>43.893681139687359</c:v>
                </c:pt>
                <c:pt idx="4">
                  <c:v>30.564703975665417</c:v>
                </c:pt>
                <c:pt idx="5">
                  <c:v>53.51061080234232</c:v>
                </c:pt>
                <c:pt idx="6">
                  <c:v>32.007197793113434</c:v>
                </c:pt>
                <c:pt idx="7">
                  <c:v>29.790281474009266</c:v>
                </c:pt>
                <c:pt idx="8">
                  <c:v>22.139090231185943</c:v>
                </c:pt>
                <c:pt idx="9">
                  <c:v>40.445825538575519</c:v>
                </c:pt>
                <c:pt idx="10">
                  <c:v>47.798701918048074</c:v>
                </c:pt>
                <c:pt idx="11">
                  <c:v>47.021070767166222</c:v>
                </c:pt>
                <c:pt idx="12">
                  <c:v>47.358617906711885</c:v>
                </c:pt>
                <c:pt idx="13">
                  <c:v>48.704149708619298</c:v>
                </c:pt>
                <c:pt idx="14">
                  <c:v>51.89148422700022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92-4535-B63D-E255A7192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019040"/>
        <c:axId val="1846432624"/>
      </c:scatterChart>
      <c:valAx>
        <c:axId val="15670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6432624"/>
        <c:crosses val="autoZero"/>
        <c:crossBetween val="midCat"/>
      </c:valAx>
      <c:valAx>
        <c:axId val="18464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701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'Erreur Inliers'!$A$9</c:f>
              <c:strCache>
                <c:ptCount val="1"/>
                <c:pt idx="0">
                  <c:v>Erreur inliers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'Erreur Inliers'!$B$10:$P$10</c:f>
                <c:numCache>
                  <c:formatCode>General</c:formatCode>
                  <c:ptCount val="15"/>
                  <c:pt idx="0">
                    <c:v>1.0122248900506881</c:v>
                  </c:pt>
                  <c:pt idx="1">
                    <c:v>1.3007974828339457</c:v>
                  </c:pt>
                  <c:pt idx="2">
                    <c:v>1.0169963530314312</c:v>
                  </c:pt>
                  <c:pt idx="3">
                    <c:v>0.81987014290138338</c:v>
                  </c:pt>
                  <c:pt idx="4">
                    <c:v>0.81318537107130562</c:v>
                  </c:pt>
                  <c:pt idx="5">
                    <c:v>1.4018515455213567</c:v>
                  </c:pt>
                  <c:pt idx="6">
                    <c:v>1.2867433332668614</c:v>
                  </c:pt>
                  <c:pt idx="7">
                    <c:v>0.53545331087936821</c:v>
                  </c:pt>
                  <c:pt idx="8">
                    <c:v>0.72097781285053575</c:v>
                  </c:pt>
                  <c:pt idx="9">
                    <c:v>0.84772361843254707</c:v>
                  </c:pt>
                  <c:pt idx="10">
                    <c:v>0.8801794147162646</c:v>
                  </c:pt>
                  <c:pt idx="11">
                    <c:v>0.78482449157728196</c:v>
                  </c:pt>
                  <c:pt idx="12">
                    <c:v>1.4171019204330277</c:v>
                  </c:pt>
                  <c:pt idx="13">
                    <c:v>1.1061123603287475</c:v>
                  </c:pt>
                  <c:pt idx="14">
                    <c:v>0.81619849493142305</c:v>
                  </c:pt>
                </c:numCache>
              </c:numRef>
            </c:plus>
            <c:minus>
              <c:numRef>
                <c:f>'Erreur Inliers'!$B$10:$P$10</c:f>
                <c:numCache>
                  <c:formatCode>General</c:formatCode>
                  <c:ptCount val="15"/>
                  <c:pt idx="0">
                    <c:v>1.0122248900506881</c:v>
                  </c:pt>
                  <c:pt idx="1">
                    <c:v>1.3007974828339457</c:v>
                  </c:pt>
                  <c:pt idx="2">
                    <c:v>1.0169963530314312</c:v>
                  </c:pt>
                  <c:pt idx="3">
                    <c:v>0.81987014290138338</c:v>
                  </c:pt>
                  <c:pt idx="4">
                    <c:v>0.81318537107130562</c:v>
                  </c:pt>
                  <c:pt idx="5">
                    <c:v>1.4018515455213567</c:v>
                  </c:pt>
                  <c:pt idx="6">
                    <c:v>1.2867433332668614</c:v>
                  </c:pt>
                  <c:pt idx="7">
                    <c:v>0.53545331087936821</c:v>
                  </c:pt>
                  <c:pt idx="8">
                    <c:v>0.72097781285053575</c:v>
                  </c:pt>
                  <c:pt idx="9">
                    <c:v>0.84772361843254707</c:v>
                  </c:pt>
                  <c:pt idx="10">
                    <c:v>0.8801794147162646</c:v>
                  </c:pt>
                  <c:pt idx="11">
                    <c:v>0.78482449157728196</c:v>
                  </c:pt>
                  <c:pt idx="12">
                    <c:v>1.4171019204330277</c:v>
                  </c:pt>
                  <c:pt idx="13">
                    <c:v>1.1061123603287475</c:v>
                  </c:pt>
                  <c:pt idx="14">
                    <c:v>0.81619849493142305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'Erreur Inliers'!$B$8:$P$8</c:f>
              <c:strCache>
                <c:ptCount val="15"/>
                <c:pt idx="0">
                  <c:v>pc00</c:v>
                </c:pt>
                <c:pt idx="1">
                  <c:v>pc01</c:v>
                </c:pt>
                <c:pt idx="2">
                  <c:v>pc02</c:v>
                </c:pt>
                <c:pt idx="3">
                  <c:v>pc03</c:v>
                </c:pt>
                <c:pt idx="4">
                  <c:v>pc04</c:v>
                </c:pt>
                <c:pt idx="5">
                  <c:v>pc05</c:v>
                </c:pt>
                <c:pt idx="6">
                  <c:v>pc06</c:v>
                </c:pt>
                <c:pt idx="7">
                  <c:v>pc07</c:v>
                </c:pt>
                <c:pt idx="8">
                  <c:v>pc08</c:v>
                </c:pt>
                <c:pt idx="9">
                  <c:v>pc09</c:v>
                </c:pt>
                <c:pt idx="10">
                  <c:v>pc10</c:v>
                </c:pt>
                <c:pt idx="11">
                  <c:v>pc11</c:v>
                </c:pt>
                <c:pt idx="12">
                  <c:v>pc12</c:v>
                </c:pt>
                <c:pt idx="13">
                  <c:v>pc13</c:v>
                </c:pt>
                <c:pt idx="14">
                  <c:v>pc14</c:v>
                </c:pt>
              </c:strCache>
            </c:strRef>
          </c:xVal>
          <c:yVal>
            <c:numRef>
              <c:f>'Erreur Inliers'!$B$9:$P$9</c:f>
              <c:numCache>
                <c:formatCode>General</c:formatCode>
                <c:ptCount val="15"/>
                <c:pt idx="0">
                  <c:v>1.0611911956049263</c:v>
                </c:pt>
                <c:pt idx="1">
                  <c:v>1.7529787384827635</c:v>
                </c:pt>
                <c:pt idx="2">
                  <c:v>1.1543612379066768</c:v>
                </c:pt>
                <c:pt idx="3">
                  <c:v>1.7229177587126969</c:v>
                </c:pt>
                <c:pt idx="4">
                  <c:v>1.2484723792032191</c:v>
                </c:pt>
                <c:pt idx="5">
                  <c:v>1.9670578239151149</c:v>
                </c:pt>
                <c:pt idx="6">
                  <c:v>2.2287770863161858</c:v>
                </c:pt>
                <c:pt idx="7">
                  <c:v>0.94958264431250294</c:v>
                </c:pt>
                <c:pt idx="8">
                  <c:v>1.7784638965138178</c:v>
                </c:pt>
                <c:pt idx="9">
                  <c:v>1.093762931067231</c:v>
                </c:pt>
                <c:pt idx="10">
                  <c:v>1.4224012108545847</c:v>
                </c:pt>
                <c:pt idx="11">
                  <c:v>1.4107369901006386</c:v>
                </c:pt>
                <c:pt idx="12">
                  <c:v>1.1085337401954858</c:v>
                </c:pt>
                <c:pt idx="13">
                  <c:v>1.4248322799689659</c:v>
                </c:pt>
                <c:pt idx="14">
                  <c:v>1.3989741835641272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9-407C-90FB-ED360375D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019040"/>
        <c:axId val="1846432624"/>
      </c:scatterChart>
      <c:valAx>
        <c:axId val="15670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6432624"/>
        <c:crosses val="autoZero"/>
        <c:crossBetween val="midCat"/>
      </c:valAx>
      <c:valAx>
        <c:axId val="18464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701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0</xdr:row>
      <xdr:rowOff>128587</xdr:rowOff>
    </xdr:from>
    <xdr:to>
      <xdr:col>18</xdr:col>
      <xdr:colOff>209550</xdr:colOff>
      <xdr:row>15</xdr:row>
      <xdr:rowOff>14287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656924E-49DF-4DBF-8D8B-7F18F5368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219075</xdr:colOff>
      <xdr:row>15</xdr:row>
      <xdr:rowOff>23812</xdr:rowOff>
    </xdr:from>
    <xdr:to>
      <xdr:col>18</xdr:col>
      <xdr:colOff>219075</xdr:colOff>
      <xdr:row>29</xdr:row>
      <xdr:rowOff>100012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DB8309A-BFC5-48E6-AE1D-4D4C53E7F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257175</xdr:colOff>
      <xdr:row>29</xdr:row>
      <xdr:rowOff>147637</xdr:rowOff>
    </xdr:from>
    <xdr:to>
      <xdr:col>18</xdr:col>
      <xdr:colOff>257175</xdr:colOff>
      <xdr:row>44</xdr:row>
      <xdr:rowOff>33337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23CCE6E1-A263-4438-BF5B-332DE5895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685800</xdr:colOff>
      <xdr:row>4</xdr:row>
      <xdr:rowOff>147636</xdr:rowOff>
    </xdr:from>
    <xdr:to>
      <xdr:col>12</xdr:col>
      <xdr:colOff>0</xdr:colOff>
      <xdr:row>26</xdr:row>
      <xdr:rowOff>19049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15CA941-7BB5-48BB-85A1-9D8A475B3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371475</xdr:colOff>
      <xdr:row>27</xdr:row>
      <xdr:rowOff>119062</xdr:rowOff>
    </xdr:from>
    <xdr:to>
      <xdr:col>10</xdr:col>
      <xdr:colOff>219075</xdr:colOff>
      <xdr:row>42</xdr:row>
      <xdr:rowOff>4762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B160E37-FBB1-4409-9981-F9F6AB446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519112</xdr:colOff>
      <xdr:row>43</xdr:row>
      <xdr:rowOff>80962</xdr:rowOff>
    </xdr:from>
    <xdr:to>
      <xdr:col>10</xdr:col>
      <xdr:colOff>366712</xdr:colOff>
      <xdr:row>57</xdr:row>
      <xdr:rowOff>157162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D1943B51-9239-4AAF-BC11-BCF720734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10</xdr:row>
      <xdr:rowOff>147637</xdr:rowOff>
    </xdr:from>
    <xdr:to>
      <xdr:col>3</xdr:col>
      <xdr:colOff>1466850</xdr:colOff>
      <xdr:row>25</xdr:row>
      <xdr:rowOff>33337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A50C263-9ADF-4E16-8070-9E37F4CDD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10</xdr:row>
      <xdr:rowOff>147637</xdr:rowOff>
    </xdr:from>
    <xdr:to>
      <xdr:col>3</xdr:col>
      <xdr:colOff>1466850</xdr:colOff>
      <xdr:row>25</xdr:row>
      <xdr:rowOff>33337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175EFD7-326F-4379-BCAE-0EB15BACC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10</xdr:row>
      <xdr:rowOff>147637</xdr:rowOff>
    </xdr:from>
    <xdr:to>
      <xdr:col>3</xdr:col>
      <xdr:colOff>1466850</xdr:colOff>
      <xdr:row>25</xdr:row>
      <xdr:rowOff>33337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434152E-BA11-4151-ADD5-066CC4821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10</xdr:row>
      <xdr:rowOff>147637</xdr:rowOff>
    </xdr:from>
    <xdr:to>
      <xdr:col>3</xdr:col>
      <xdr:colOff>1466850</xdr:colOff>
      <xdr:row>25</xdr:row>
      <xdr:rowOff>33337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6CCFFA2-9583-4A0F-9FA4-3E6DA528A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10</xdr:row>
      <xdr:rowOff>147637</xdr:rowOff>
    </xdr:from>
    <xdr:to>
      <xdr:col>3</xdr:col>
      <xdr:colOff>1466850</xdr:colOff>
      <xdr:row>25</xdr:row>
      <xdr:rowOff>33337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FDAA1DA-3063-40D7-B285-E5C3507BF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 ANSELME" refreshedDate="45084.583088657404" createdVersion="6" refreshedVersion="6" minRefreshableVersion="3" recordCount="300" xr:uid="{AA4E268E-AA11-431C-B453-F399C2017395}">
  <cacheSource type="worksheet">
    <worksheetSource ref="B1:L301" sheet="Test"/>
  </cacheSource>
  <cacheFields count="10">
    <cacheField name="Test" numFmtId="0">
      <sharedItems containsSemiMixedTypes="0" containsString="0" containsNumber="1" containsInteger="1" minValue="1" maxValue="300" count="3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</sharedItems>
    </cacheField>
    <cacheField name="image" numFmtId="0">
      <sharedItems count="15">
        <s v="pc00"/>
        <s v="pc01"/>
        <s v="pc02"/>
        <s v="pc03"/>
        <s v="pc04"/>
        <s v="pc05"/>
        <s v="pc06"/>
        <s v="pc07"/>
        <s v="pc08"/>
        <s v="pc09"/>
        <s v="pc10"/>
        <s v="pc11"/>
        <s v="pc12"/>
        <s v="pc13"/>
        <s v="pc14"/>
      </sharedItems>
    </cacheField>
    <cacheField name="angle (deg)" numFmtId="0">
      <sharedItems containsSemiMixedTypes="0" containsString="0" containsNumber="1" minValue="3.1485884964764603E-14" maxValue="86.957377644081603"/>
    </cacheField>
    <cacheField name="longueur" numFmtId="0">
      <sharedItems containsSemiMixedTypes="0" containsString="0" containsNumber="1" minValue="9.1754914607631896E-2" maxValue="0.44674099898564801"/>
    </cacheField>
    <cacheField name="Err (inliers)" numFmtId="0">
      <sharedItems containsSemiMixedTypes="0" containsString="0" containsNumber="1" minValue="2.2412028180233299E-3" maxValue="5.5879644789594902E-2"/>
    </cacheField>
    <cacheField name="Err (all)" numFmtId="0">
      <sharedItems containsSemiMixedTypes="0" containsString="0" containsNumber="1" minValue="4.2979851187249802E-3" maxValue="0.24492401858076401"/>
    </cacheField>
    <cacheField name="temps" numFmtId="0">
      <sharedItems containsSemiMixedTypes="0" containsString="0" containsNumber="1" minValue="1.2811767689998901" maxValue="5.2658719559999501" count="300">
        <n v="4.2597793399999597"/>
        <n v="3.6454587710000501"/>
        <n v="4.0462192400000196"/>
        <n v="3.6780518389999699"/>
        <n v="3.71237072299999"/>
        <n v="3.939908086"/>
        <n v="4.2011782030000404"/>
        <n v="4.0330573369999998"/>
        <n v="4.0729803330000296"/>
        <n v="4.08863586400002"/>
        <n v="3.7180093350000298"/>
        <n v="3.9932135549999499"/>
        <n v="4.0405181999999504"/>
        <n v="3.9213766380000199"/>
        <n v="3.815459223"/>
        <n v="3.7133347190000401"/>
        <n v="3.9041669929999898"/>
        <n v="3.9598147760000302"/>
        <n v="3.9491261609999802"/>
        <n v="3.7286771110000201"/>
        <n v="4.0040642719999902"/>
        <n v="4.2567852199999798"/>
        <n v="4.28780766099998"/>
        <n v="4.2718427629999898"/>
        <n v="4.1644880660000396"/>
        <n v="4.3761365810000203"/>
        <n v="4.3712432889999402"/>
        <n v="4.2919359300000197"/>
        <n v="4.3352611720000001"/>
        <n v="4.5378307189999898"/>
        <n v="4.3047687509999797"/>
        <n v="4.142663475"/>
        <n v="4.4815570609999797"/>
        <n v="4.3814607570000099"/>
        <n v="4.3021336140000104"/>
        <n v="4.3471096069999904"/>
        <n v="4.4721507879999596"/>
        <n v="4.37146252600001"/>
        <n v="4.3000830990000001"/>
        <n v="4.2856737980000004"/>
        <n v="4.4615437069999704"/>
        <n v="4.6191194120000301"/>
        <n v="4.6025425820000097"/>
        <n v="4.5771494350000204"/>
        <n v="4.5803554149999801"/>
        <n v="4.7117754189999896"/>
        <n v="4.4884244489999698"/>
        <n v="4.5726475769999899"/>
        <n v="4.7766081700000296"/>
        <n v="4.3929634749999797"/>
        <n v="4.7798018060000196"/>
        <n v="4.3514063100000104"/>
        <n v="4.6106363420000198"/>
        <n v="4.5221794969999598"/>
        <n v="4.5249654220000304"/>
        <n v="4.3916222459999901"/>
        <n v="4.4387522909998998"/>
        <n v="4.69045413499998"/>
        <n v="4.70609681799999"/>
        <n v="4.6875444470000502"/>
        <n v="3.8517818899999798"/>
        <n v="3.7871541829999802"/>
        <n v="3.1467355220000801"/>
        <n v="3.4888121820000602"/>
        <n v="3.5259974910001102"/>
        <n v="3.6173337469999698"/>
        <n v="3.5713790050000398"/>
        <n v="3.4956724550000899"/>
        <n v="3.82941877199994"/>
        <n v="3.5243609849999298"/>
        <n v="3.5560409189999902"/>
        <n v="3.5665290580000102"/>
        <n v="3.5622499969999799"/>
        <n v="3.5368268340000601"/>
        <n v="3.4914166259999302"/>
        <n v="3.3844516679999899"/>
        <n v="3.2713590119999401"/>
        <n v="3.4179830929999699"/>
        <n v="3.55202346500004"/>
        <n v="3.4870891179999699"/>
        <n v="2.3928418330000301"/>
        <n v="2.1986901889999899"/>
        <n v="2.5269959289999999"/>
        <n v="2.2197425080000799"/>
        <n v="2.2035587860000301"/>
        <n v="2.1424176359999998"/>
        <n v="2.1231341960000201"/>
        <n v="2.1165600949999499"/>
        <n v="2.1606845479999399"/>
        <n v="2.5189844139999802"/>
        <n v="2.5197231089999801"/>
        <n v="2.28389266800002"/>
        <n v="2.1484997679999598"/>
        <n v="2.2302665140000499"/>
        <n v="2.3418374919999598"/>
        <n v="2.4565822719999901"/>
        <n v="2.59826142399992"/>
        <n v="2.7691577790000101"/>
        <n v="2.1322458880000501"/>
        <n v="2.5106755090000599"/>
        <n v="3.7950082269999199"/>
        <n v="2.9593080820000002"/>
        <n v="3.2538558370000601"/>
        <n v="3.0634413289999398"/>
        <n v="2.9978450360000499"/>
        <n v="2.77426805200002"/>
        <n v="2.91879601899995"/>
        <n v="2.7817349309999599"/>
        <n v="3.06983797199995"/>
        <n v="2.9591163979999902"/>
        <n v="2.68627825800001"/>
        <n v="2.9873198330000101"/>
        <n v="2.9360387739999299"/>
        <n v="2.6457280939999901"/>
        <n v="2.8156656079998998"/>
        <n v="2.7726857280000501"/>
        <n v="3.5661408390000102"/>
        <n v="3.68608724"/>
        <n v="3.28891706700005"/>
        <n v="2.9513991570000799"/>
        <n v="3.3608264129999199"/>
        <n v="3.2701867399999802"/>
        <n v="3.6290176429999899"/>
        <n v="3.8780290289999999"/>
        <n v="4.4670662680000497"/>
        <n v="3.8856652079999701"/>
        <n v="3.56342737099998"/>
        <n v="3.8697812839999401"/>
        <n v="3.6006071289999602"/>
        <n v="4.0575999080000402"/>
        <n v="4.3662745029999996"/>
        <n v="3.9498065189999298"/>
        <n v="3.6799784339999602"/>
        <n v="3.81128086399996"/>
        <n v="3.72073186399995"/>
        <n v="3.47072001499998"/>
        <n v="3.3440089909999999"/>
        <n v="3.23504013800004"/>
        <n v="3.5286281789999498"/>
        <n v="3.5341453979999602"/>
        <n v="2.81975025500003"/>
        <n v="2.6694641870000102"/>
        <n v="2.6584474820000401"/>
        <n v="2.51225348000002"/>
        <n v="2.3363773099999801"/>
        <n v="2.33941970399996"/>
        <n v="2.5861398540000602"/>
        <n v="2.5663172660000502"/>
        <n v="2.2668757779999802"/>
        <n v="2.57772029600005"/>
        <n v="2.472967315"/>
        <n v="2.2132426059999899"/>
        <n v="2.2378143670000501"/>
        <n v="2.32164269600002"/>
        <n v="2.3083189940000399"/>
        <n v="2.2118959209999498"/>
        <n v="2.49701065600004"/>
        <n v="2.4692316929999798"/>
        <n v="2.6570610129999701"/>
        <n v="2.4500372990000798"/>
        <n v="1.92014988099992"/>
        <n v="1.98019114999999"/>
        <n v="1.83097901999997"/>
        <n v="1.5595235330000601"/>
        <n v="1.8709916469999801"/>
        <n v="1.8904814620000201"/>
        <n v="1.9042903519999701"/>
        <n v="1.9184564199999801"/>
        <n v="1.8952133930000601"/>
        <n v="1.86598885700004"/>
        <n v="1.7954664119999899"/>
        <n v="1.87637375400004"/>
        <n v="1.9501343539999401"/>
        <n v="1.802268572"/>
        <n v="1.82192637500008"/>
        <n v="1.8423401289999199"/>
        <n v="1.96184379700002"/>
        <n v="1.9814008959999601"/>
        <n v="1.93098978"/>
        <n v="1.9193116190000401"/>
        <n v="1.5611154089999599"/>
        <n v="1.644723494"/>
        <n v="1.4712526899999101"/>
        <n v="1.38482582299991"/>
        <n v="1.2811767689998901"/>
        <n v="1.39296407299991"/>
        <n v="1.4543422560000101"/>
        <n v="1.3450697689999001"/>
        <n v="1.47272078100002"/>
        <n v="1.4251511600000399"/>
        <n v="1.7817692669999501"/>
        <n v="1.6232724330000099"/>
        <n v="1.5672849420000099"/>
        <n v="1.45370710599991"/>
        <n v="1.42279686999995"/>
        <n v="1.36525620200006"/>
        <n v="1.53239817300004"/>
        <n v="1.59584333299994"/>
        <n v="1.50620421299993"/>
        <n v="1.3858706519999899"/>
        <n v="3.8095563910000001"/>
        <n v="3.9745284270001"/>
        <n v="4.3688328539999404"/>
        <n v="4.0258935079999603"/>
        <n v="4.2268938439999602"/>
        <n v="4.0835934689999904"/>
        <n v="4.3752778540000401"/>
        <n v="3.75863531499999"/>
        <n v="4.2533182480000198"/>
        <n v="4.50074981699992"/>
        <n v="4.6449643559999396"/>
        <n v="4.3166754920000496"/>
        <n v="4.1904472590000497"/>
        <n v="3.9800399039998999"/>
        <n v="4.1635136290000201"/>
        <n v="4.0466483050000699"/>
        <n v="4.0835912880000897"/>
        <n v="4.0201211549999698"/>
        <n v="4.2910666949999197"/>
        <n v="4.3914121530000303"/>
        <n v="3.8322893489999998"/>
        <n v="3.9524061680000302"/>
        <n v="3.6412467940000299"/>
        <n v="4.08908371299992"/>
        <n v="3.7520350199999899"/>
        <n v="3.9225324200000302"/>
        <n v="3.92132296099998"/>
        <n v="3.7141751359999899"/>
        <n v="3.6532062649999899"/>
        <n v="4.1997449130001296"/>
        <n v="3.8299503910000099"/>
        <n v="3.7878355160000798"/>
        <n v="3.7910547890000998"/>
        <n v="3.9220782489999202"/>
        <n v="3.7604205359998502"/>
        <n v="3.9049190929999802"/>
        <n v="3.8998792709999099"/>
        <n v="3.8036467690001201"/>
        <n v="3.9228265460001199"/>
        <n v="3.7227584580000399"/>
        <n v="3.9437307579999001"/>
        <n v="4.0425463579999796"/>
        <n v="4.1821360750000096"/>
        <n v="4.0298086650000098"/>
        <n v="3.94374416200003"/>
        <n v="3.6021387849998501"/>
        <n v="3.9513183490000698"/>
        <n v="3.9208638900001902"/>
        <n v="3.6812738470000501"/>
        <n v="3.90820041000006"/>
        <n v="3.9009740750000201"/>
        <n v="4.02007815699994"/>
        <n v="3.9883420510000098"/>
        <n v="4.0427596539998296"/>
        <n v="4.11177355000018"/>
        <n v="3.9540200940000401"/>
        <n v="3.97897684000008"/>
        <n v="4.0030331610000696"/>
        <n v="3.86249815400015"/>
        <n v="3.9756045120000101"/>
        <n v="4.4300224599999103"/>
        <n v="4.7780778569999702"/>
        <n v="4.5701328000000103"/>
        <n v="4.39778103499998"/>
        <n v="4.1773263729999099"/>
        <n v="4.6954197460001899"/>
        <n v="4.4419619139998696"/>
        <n v="4.5941550669999698"/>
        <n v="4.6407408810000499"/>
        <n v="4.8994473360000903"/>
        <n v="4.6249550930001497"/>
        <n v="4.6521273109999504"/>
        <n v="4.7975516770000004"/>
        <n v="4.5529300680000198"/>
        <n v="4.4976210709999096"/>
        <n v="4.3851222840000901"/>
        <n v="4.5884678539998696"/>
        <n v="4.24443695700006"/>
        <n v="4.3481484349999802"/>
        <n v="4.2098456220000999"/>
        <n v="4.6621308819999197"/>
        <n v="4.8811613509999399"/>
        <n v="4.8545234910000001"/>
        <n v="4.9467179059999999"/>
        <n v="5.0707521039998902"/>
        <n v="4.7216333730000297"/>
        <n v="5.1580412330001701"/>
        <n v="4.9970979939998799"/>
        <n v="5.0168169910000397"/>
        <n v="4.9646745330000996"/>
        <n v="4.7538094819999497"/>
        <n v="4.8688888840001701"/>
        <n v="4.9881004989999802"/>
        <n v="4.8201311529999202"/>
        <n v="5.2658719559999501"/>
        <n v="4.5595718550000504"/>
        <n v="4.6742136539999102"/>
        <n v="4.83292062000009"/>
        <n v="4.8453468979998799"/>
        <n v="4.6068481600000197"/>
      </sharedItems>
    </cacheField>
    <cacheField name="longueur cm" numFmtId="0">
      <sharedItems containsSemiMixedTypes="0" containsString="0" containsNumber="1" minValue="10.426694841776353" maxValue="50.766022612005457"/>
    </cacheField>
    <cacheField name="Err(I) cm" numFmtId="0">
      <sharedItems containsSemiMixedTypes="0" containsString="0" containsNumber="1" minValue="0.25468213841174203" maxValue="6.3499596351812393"/>
    </cacheField>
    <cacheField name="Err(A) cm" numFmtId="0">
      <sharedItems containsSemiMixedTypes="0" containsString="0" containsNumber="1" minValue="0.48840739985511139" maxValue="27.8322748387231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 ANSELME" refreshedDate="45084.600668287036" createdVersion="6" refreshedVersion="6" minRefreshableVersion="3" recordCount="300" xr:uid="{3011DD31-195B-4651-822A-ABFCDBA72559}">
  <cacheSource type="worksheet">
    <worksheetSource name="Data"/>
  </cacheSource>
  <cacheFields count="11">
    <cacheField name="Test" numFmtId="0">
      <sharedItems containsSemiMixedTypes="0" containsString="0" containsNumber="1" containsInteger="1" minValue="1" maxValue="300"/>
    </cacheField>
    <cacheField name="Test mod" numFmtId="0">
      <sharedItems containsSemiMixedTypes="0" containsString="0" containsNumber="1" containsInteger="1" minValue="1" maxValue="20"/>
    </cacheField>
    <cacheField name="image" numFmtId="0">
      <sharedItems count="15">
        <s v="pc00"/>
        <s v="pc01"/>
        <s v="pc02"/>
        <s v="pc03"/>
        <s v="pc04"/>
        <s v="pc05"/>
        <s v="pc06"/>
        <s v="pc07"/>
        <s v="pc08"/>
        <s v="pc09"/>
        <s v="pc10"/>
        <s v="pc11"/>
        <s v="pc12"/>
        <s v="pc13"/>
        <s v="pc14"/>
      </sharedItems>
    </cacheField>
    <cacheField name="angle (deg)" numFmtId="0">
      <sharedItems containsSemiMixedTypes="0" containsString="0" containsNumber="1" minValue="3.1485884964764603E-14" maxValue="86.957377644081603"/>
    </cacheField>
    <cacheField name="longueur" numFmtId="0">
      <sharedItems containsSemiMixedTypes="0" containsString="0" containsNumber="1" minValue="9.1754914607631896E-2" maxValue="0.44674099898564801"/>
    </cacheField>
    <cacheField name="Err (inliers)" numFmtId="0">
      <sharedItems containsSemiMixedTypes="0" containsString="0" containsNumber="1" minValue="2.2412028180233299E-3" maxValue="5.5879644789594902E-2"/>
    </cacheField>
    <cacheField name="Err (all)" numFmtId="0">
      <sharedItems containsSemiMixedTypes="0" containsString="0" containsNumber="1" minValue="4.2979851187249802E-3" maxValue="0.24492401858076401"/>
    </cacheField>
    <cacheField name="temps" numFmtId="0">
      <sharedItems containsSemiMixedTypes="0" containsString="0" containsNumber="1" minValue="1.2811767689998901" maxValue="5.2658719559999501"/>
    </cacheField>
    <cacheField name="longueur cm" numFmtId="0">
      <sharedItems containsSemiMixedTypes="0" containsString="0" containsNumber="1" minValue="10.426694841776353" maxValue="50.766022612005457" count="300">
        <n v="34.408706803814432"/>
        <n v="35.808054164093747"/>
        <n v="37.846367167750685"/>
        <n v="35.542857547054545"/>
        <n v="36.878956838022958"/>
        <n v="36.448364369773074"/>
        <n v="30.390455236780912"/>
        <n v="38.383222017716136"/>
        <n v="38.309117627509544"/>
        <n v="32.885251037046366"/>
        <n v="35.436058451580571"/>
        <n v="31.999921185327953"/>
        <n v="32.422747615355227"/>
        <n v="39.345367351695685"/>
        <n v="30.03491682657398"/>
        <n v="34.621212206605797"/>
        <n v="35.742396081096253"/>
        <n v="33.295879496720346"/>
        <n v="43.185990829389546"/>
        <n v="14.472586899721138"/>
        <n v="26.626091580254318"/>
        <n v="42.326335750474655"/>
        <n v="32.911024223006251"/>
        <n v="35.839186950466477"/>
        <n v="36.566683067443975"/>
        <n v="37.274673140985911"/>
        <n v="29.652831024037159"/>
        <n v="28.361661680984092"/>
        <n v="31.957971668322276"/>
        <n v="18.994886903560907"/>
        <n v="26.171467482109659"/>
        <n v="33.717920355145914"/>
        <n v="17.887725813502271"/>
        <n v="42.355689265879434"/>
        <n v="20.014416265792953"/>
        <n v="38.935116151288071"/>
        <n v="32.012350307321817"/>
        <n v="39.581048809071369"/>
        <n v="37.182658539641025"/>
        <n v="21.097866450503638"/>
        <n v="40.358502584093188"/>
        <n v="34.838566239721025"/>
        <n v="22.262343003674548"/>
        <n v="37.519696287540683"/>
        <n v="25.273051323696023"/>
        <n v="33.427648065099433"/>
        <n v="39.656253628427955"/>
        <n v="43.523654760980683"/>
        <n v="37.721857202554546"/>
        <n v="39.663700820122273"/>
        <n v="38.941983809428066"/>
        <n v="41.810698353441133"/>
        <n v="41.354888584154885"/>
        <n v="33.108806225497617"/>
        <n v="37.715069464884664"/>
        <n v="25.725974131061253"/>
        <n v="36.246316007757272"/>
        <n v="31.618353178171823"/>
        <n v="39.058920847342385"/>
        <n v="40.452471352962846"/>
        <n v="41.007621600266816"/>
        <n v="34.775017495481933"/>
        <n v="41.832512068290455"/>
        <n v="47.036678310280458"/>
        <n v="42.726101071956705"/>
        <n v="25.492828599979774"/>
        <n v="27.712001202056818"/>
        <n v="26.07740595490182"/>
        <n v="34.626146162638975"/>
        <n v="28.637830972433637"/>
        <n v="29.283292112129207"/>
        <n v="28.714965042960454"/>
        <n v="28.407677917561024"/>
        <n v="29.934644473081931"/>
        <n v="28.478086923303866"/>
        <n v="45.836720297938413"/>
        <n v="28.205602775873409"/>
        <n v="32.902757784482503"/>
        <n v="31.214849836458185"/>
        <n v="45.681580995558413"/>
        <n v="42.84003646251432"/>
        <n v="46.000813635732158"/>
        <n v="16.636858258928864"/>
        <n v="46.54917861581432"/>
        <n v="14.325563757247728"/>
        <n v="46.295986437272845"/>
        <n v="44.505197016148863"/>
        <n v="46.719726315705003"/>
        <n v="16.560975964262955"/>
        <n v="14.458334887854205"/>
        <n v="50.766022612005457"/>
        <n v="11.591359090422728"/>
        <n v="38.460386734176481"/>
        <n v="17.325843876713975"/>
        <n v="16.660374692488293"/>
        <n v="19.467186757616933"/>
        <n v="12.627921038580569"/>
        <n v="16.602800407193524"/>
        <n v="44.414893246947159"/>
        <n v="43.360189157486701"/>
        <n v="39.816737971921704"/>
        <n v="39.691171801197044"/>
        <n v="42.38862600500466"/>
        <n v="19.97329345661807"/>
        <n v="38.987719364047614"/>
        <n v="46.852339468535114"/>
        <n v="36.579235017915344"/>
        <n v="36.081294900332047"/>
        <n v="33.960766365350906"/>
        <n v="44.676186409457728"/>
        <n v="34.74205837611057"/>
        <n v="31.891558698292162"/>
        <n v="26.016546533360572"/>
        <n v="39.018268118321252"/>
        <n v="40.113907679260336"/>
        <n v="43.044766595655112"/>
        <n v="50.191406007681138"/>
        <n v="33.815767119664891"/>
        <n v="25.429359998375794"/>
        <n v="28.867510469346026"/>
        <n v="20.298838100142387"/>
        <n v="38.313849684173412"/>
        <n v="32.857050602055686"/>
        <n v="40.809543011086369"/>
        <n v="29.418262204269777"/>
        <n v="37.525746785266136"/>
        <n v="22.708872572216933"/>
        <n v="15.907093665205682"/>
        <n v="24.417731345597048"/>
        <n v="23.412132364169434"/>
        <n v="37.251362699352612"/>
        <n v="24.466529565251594"/>
        <n v="39.590176581447615"/>
        <n v="21.529316548654773"/>
        <n v="35.497858839143866"/>
        <n v="16.804096982742387"/>
        <n v="34.182091164079544"/>
        <n v="19.578170173756476"/>
        <n v="40.212393530506141"/>
        <n v="29.51300626585364"/>
        <n v="28.638766369055002"/>
        <n v="28.585448274331025"/>
        <n v="23.939909984877843"/>
        <n v="21.734386892925457"/>
        <n v="21.884646979734544"/>
        <n v="10.443842762487693"/>
        <n v="11.088328917066091"/>
        <n v="18.617657261793294"/>
        <n v="16.84314219679375"/>
        <n v="21.677560503424203"/>
        <n v="21.975067717817272"/>
        <n v="14.93472233477398"/>
        <n v="23.888017314703067"/>
        <n v="23.626317112419322"/>
        <n v="18.888821829537498"/>
        <n v="15.845559151338978"/>
        <n v="10.426694841776353"/>
        <n v="20.938081066102047"/>
        <n v="21.991371610479092"/>
        <n v="19.238299919549544"/>
        <n v="14.00927856584341"/>
        <n v="14.141832065898182"/>
        <n v="16.414460764269773"/>
        <n v="14.93684117966284"/>
        <n v="16.223378249251819"/>
        <n v="21.049635141406025"/>
        <n v="41.69155197167057"/>
        <n v="21.074177961744432"/>
        <n v="47.605748821311138"/>
        <n v="12.462801005951251"/>
        <n v="25.748240772105458"/>
        <n v="16.229989371025908"/>
        <n v="44.321700223917389"/>
        <n v="27.663515378770001"/>
        <n v="14.172450438684091"/>
        <n v="19.222877561854322"/>
        <n v="21.069408605208977"/>
        <n v="43.497031260562842"/>
        <n v="15.02679366441091"/>
        <n v="25.722796564242614"/>
        <n v="13.919716186641024"/>
        <n v="14.219776549251817"/>
        <n v="22.449771363025455"/>
        <n v="22.010766479631478"/>
        <n v="37.000635561023984"/>
        <n v="19.330836900980795"/>
        <n v="12.634312696972728"/>
        <n v="11.481867123830682"/>
        <n v="42.803701341658524"/>
        <n v="19.298942125233523"/>
        <n v="39.060657206829433"/>
        <n v="13.144000594998637"/>
        <n v="11.227114802389181"/>
        <n v="37.006941995606475"/>
        <n v="16.722153274848978"/>
        <n v="16.319858313061822"/>
        <n v="13.321366740671705"/>
        <n v="14.227432513013635"/>
        <n v="14.655029868030226"/>
        <n v="14.633420063114773"/>
        <n v="34.547846679808636"/>
        <n v="27.985823444200683"/>
        <n v="34.032299276600682"/>
        <n v="40.55039096846091"/>
        <n v="31.927134409471595"/>
        <n v="34.96619800788568"/>
        <n v="34.339813035347497"/>
        <n v="35.845837206165456"/>
        <n v="29.223412686080909"/>
        <n v="36.038607515640685"/>
        <n v="37.086290451933976"/>
        <n v="35.41935495715159"/>
        <n v="35.571733030639663"/>
        <n v="23.927624899956477"/>
        <n v="23.464017283209319"/>
        <n v="38.86010769082818"/>
        <n v="41.874033202634998"/>
        <n v="40.521198097611133"/>
        <n v="35.293558144857052"/>
        <n v="30.44361310993375"/>
        <n v="27.989516905886479"/>
        <n v="38.157609550796245"/>
        <n v="35.688017032704437"/>
        <n v="27.060969064034204"/>
        <n v="38.659586325957953"/>
        <n v="36.278393235384996"/>
        <n v="34.26798054463773"/>
        <n v="40.550132116337167"/>
        <n v="32.553010979293866"/>
        <n v="30.057874408200117"/>
        <n v="35.092104056960117"/>
        <n v="30.822675640857273"/>
        <n v="29.9195795478525"/>
        <n v="33.72743992156807"/>
        <n v="26.241861725974776"/>
        <n v="26.947451306140454"/>
        <n v="26.832632140991933"/>
        <n v="36.997494974951479"/>
        <n v="36.723197684451705"/>
        <n v="33.997995702732162"/>
        <n v="38.299803372979206"/>
        <n v="38.656659180799551"/>
        <n v="40.971266038987956"/>
        <n v="39.956773482793182"/>
        <n v="40.256729530219999"/>
        <n v="40.853252023526935"/>
        <n v="40.698571927808189"/>
        <n v="43.386437552120007"/>
        <n v="36.487361661622842"/>
        <n v="44.746342624221931"/>
        <n v="41.563482971212274"/>
        <n v="45.575559724030114"/>
        <n v="43.868929589475457"/>
        <n v="41.042249464631475"/>
        <n v="19.795181968987048"/>
        <n v="43.448784567797276"/>
        <n v="41.665459372910568"/>
        <n v="25.859168953758068"/>
        <n v="44.922084908808074"/>
        <n v="37.240217086262618"/>
        <n v="39.787322088488068"/>
        <n v="31.969617825524775"/>
        <n v="27.264297662649774"/>
        <n v="34.731915533182843"/>
        <n v="38.107416367180456"/>
        <n v="33.025904741515113"/>
        <n v="30.038675084837386"/>
        <n v="26.580726991732956"/>
        <n v="31.866341339389095"/>
        <n v="42.110177456257389"/>
        <n v="40.751798907722275"/>
        <n v="24.863847468669547"/>
        <n v="26.160343899822617"/>
        <n v="40.072267806046256"/>
        <n v="31.175834665137614"/>
        <n v="26.28710288968875"/>
        <n v="46.996028803981595"/>
        <n v="31.045525956023639"/>
        <n v="39.768662414604321"/>
        <n v="42.742357157681028"/>
        <n v="25.76743597997023"/>
        <n v="22.229571939392955"/>
        <n v="41.471632954200913"/>
        <n v="27.412187697996252"/>
        <n v="31.17601032260205"/>
        <n v="30.577757233798522"/>
        <n v="32.636660935005793"/>
        <n v="23.04193303609523"/>
        <n v="39.610107464144889"/>
        <n v="30.663824614665003"/>
        <n v="25.222291131996251"/>
        <n v="38.270043477970795"/>
        <n v="35.608616253869435"/>
        <n v="21.355537556624093"/>
        <n v="36.447262614373869"/>
        <n v="38.302205669981475"/>
        <n v="31.636087232807046"/>
        <n v="37.922401977132957"/>
        <n v="31.345219525825797"/>
        <n v="33.235750931804439"/>
      </sharedItems>
    </cacheField>
    <cacheField name="Err(I) cm" numFmtId="0">
      <sharedItems containsSemiMixedTypes="0" containsString="0" containsNumber="1" minValue="0.25468213841174203" maxValue="6.3499596351812393"/>
    </cacheField>
    <cacheField name="Err(A) cm" numFmtId="0">
      <sharedItems containsSemiMixedTypes="0" containsString="0" containsNumber="1" minValue="0.48840739985511139" maxValue="27.8322748387231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n v="57.887455778143398"/>
    <n v="0.30279661987356699"/>
    <n v="7.4796788714935796E-3"/>
    <n v="1.0615175715053301E-2"/>
    <x v="0"/>
    <n v="34.408706803814432"/>
    <n v="0.84996350812427046"/>
    <n v="1.2062699676196933"/>
  </r>
  <r>
    <x v="1"/>
    <x v="0"/>
    <n v="58.1093465126309"/>
    <n v="0.31511087664402498"/>
    <n v="6.0416711842808503E-3"/>
    <n v="8.7803862329628394E-3"/>
    <x v="1"/>
    <n v="35.808054164093747"/>
    <n v="0.68655354366827848"/>
    <n v="0.99777116283668632"/>
  </r>
  <r>
    <x v="2"/>
    <x v="0"/>
    <n v="64.861268246565899"/>
    <n v="0.33304803107620601"/>
    <n v="7.5185172567629396E-3"/>
    <n v="9.8116233943964393E-3"/>
    <x v="2"/>
    <n v="37.846367167750685"/>
    <n v="0.85437696099578864"/>
    <n v="1.1149572039086864"/>
  </r>
  <r>
    <x v="3"/>
    <x v="0"/>
    <n v="50.798045830251901"/>
    <n v="0.31277714641408"/>
    <n v="5.3139675602808497E-3"/>
    <n v="8.7974119743916904E-3"/>
    <x v="3"/>
    <n v="35.542857547054545"/>
    <n v="0.60385995003191473"/>
    <n v="0.99970590618087396"/>
  </r>
  <r>
    <x v="4"/>
    <x v="0"/>
    <n v="46.874833790398"/>
    <n v="0.324534820174602"/>
    <n v="5.5043331410993997E-3"/>
    <n v="8.0912487431430199E-3"/>
    <x v="4"/>
    <n v="36.878956838022958"/>
    <n v="0.62549240239765902"/>
    <n v="0.91946008444807048"/>
  </r>
  <r>
    <x v="5"/>
    <x v="0"/>
    <n v="44.065571896517902"/>
    <n v="0.32074560645400302"/>
    <n v="6.0545123213446598E-3"/>
    <n v="8.6472014060412494E-3"/>
    <x v="5"/>
    <n v="36.448364369773074"/>
    <n v="0.68801276378916587"/>
    <n v="0.98263652341377838"/>
  </r>
  <r>
    <x v="6"/>
    <x v="0"/>
    <n v="42.978239473027898"/>
    <n v="0.26743600608367202"/>
    <n v="1.3844260237663501E-2"/>
    <n v="1.7487518707876699E-2"/>
    <x v="6"/>
    <n v="30.390455236780912"/>
    <n v="1.5732113906435796"/>
    <n v="1.9872180349859885"/>
  </r>
  <r>
    <x v="7"/>
    <x v="0"/>
    <n v="61.499555529194801"/>
    <n v="0.33777235375590198"/>
    <n v="6.7758099658987497E-3"/>
    <n v="8.61308615072294E-3"/>
    <x v="7"/>
    <n v="38.383222017716136"/>
    <n v="0.76997840521576699"/>
    <n v="0.97875978985487955"/>
  </r>
  <r>
    <x v="8"/>
    <x v="0"/>
    <n v="36.121812311791601"/>
    <n v="0.337120235122084"/>
    <n v="5.9277477183036099E-3"/>
    <n v="8.1784008697835201E-3"/>
    <x v="8"/>
    <n v="38.309117627509544"/>
    <n v="0.67360769526177389"/>
    <n v="0.92936373520267279"/>
  </r>
  <r>
    <x v="9"/>
    <x v="0"/>
    <n v="62.821277032767803"/>
    <n v="0.28939020912600799"/>
    <n v="8.28379271424615E-3"/>
    <n v="1.66942870096351E-2"/>
    <x v="9"/>
    <n v="32.885251037046366"/>
    <n v="0.94134008116433521"/>
    <n v="1.897078069276716"/>
  </r>
  <r>
    <x v="10"/>
    <x v="0"/>
    <n v="55.291219800786202"/>
    <n v="0.31183731437390899"/>
    <n v="5.4318026304145299E-3"/>
    <n v="9.9694937073869297E-3"/>
    <x v="10"/>
    <n v="35.436058451580571"/>
    <n v="0.61725029891074201"/>
    <n v="1.1328970122030602"/>
  </r>
  <r>
    <x v="11"/>
    <x v="0"/>
    <n v="51.0964144443968"/>
    <n v="0.28159930643088599"/>
    <n v="7.1279003704796898E-3"/>
    <n v="1.6600750144118898E-2"/>
    <x v="11"/>
    <n v="31.999921185327953"/>
    <n v="0.80998867846360112"/>
    <n v="1.8864488800135113"/>
  </r>
  <r>
    <x v="12"/>
    <x v="0"/>
    <n v="51.787678987987597"/>
    <n v="0.28532017901512602"/>
    <n v="7.2372320401746897E-3"/>
    <n v="1.1586674705392101E-2"/>
    <x v="12"/>
    <n v="32.422747615355227"/>
    <n v="0.82241273183803298"/>
    <n v="1.3166675801581933"/>
  </r>
  <r>
    <x v="13"/>
    <x v="0"/>
    <n v="48.842264615718001"/>
    <n v="0.34623923269492202"/>
    <n v="4.1938064641226097E-3"/>
    <n v="6.0638679620849999E-3"/>
    <x v="13"/>
    <n v="39.345367351695685"/>
    <n v="0.47656891637756932"/>
    <n v="0.68907590478238634"/>
  </r>
  <r>
    <x v="14"/>
    <x v="0"/>
    <n v="54.083755331083204"/>
    <n v="0.26430726807385102"/>
    <n v="8.4944268043969096E-3"/>
    <n v="1.5894704925354001E-2"/>
    <x v="14"/>
    <n v="30.03491682657398"/>
    <n v="0.9652757732269216"/>
    <n v="1.8062164687902273"/>
  </r>
  <r>
    <x v="15"/>
    <x v="0"/>
    <n v="54.578240783703997"/>
    <n v="0.30466666741813098"/>
    <n v="6.14270334175463E-3"/>
    <n v="1.1695667013119899E-2"/>
    <x v="15"/>
    <n v="34.621212206605797"/>
    <n v="0.6980344706539352"/>
    <n v="1.3290530696727159"/>
  </r>
  <r>
    <x v="16"/>
    <x v="0"/>
    <n v="54.856723435288799"/>
    <n v="0.314533085513647"/>
    <n v="8.5450464416535303E-3"/>
    <n v="1.0364904191497701E-2"/>
    <x v="16"/>
    <n v="35.742396081096253"/>
    <n v="0.97102800473335571"/>
    <n v="1.1778300217611024"/>
  </r>
  <r>
    <x v="17"/>
    <x v="0"/>
    <n v="61.416819823984497"/>
    <n v="0.29300373957113901"/>
    <n v="8.8898624696897993E-3"/>
    <n v="1.18055501094685E-2"/>
    <x v="17"/>
    <n v="33.295879496720346"/>
    <n v="1.0102116442829319"/>
    <n v="1.3415397851668751"/>
  </r>
  <r>
    <x v="18"/>
    <x v="0"/>
    <n v="86.957377644081603"/>
    <n v="0.38003671929862798"/>
    <n v="1.2037949861674301E-2"/>
    <n v="1.2632183517382101E-2"/>
    <x v="18"/>
    <n v="43.185990829389546"/>
    <n v="1.3679488479175341"/>
    <n v="1.4354753997025116"/>
  </r>
  <r>
    <x v="19"/>
    <x v="0"/>
    <n v="1.8659131419144299"/>
    <n v="0.12735876471754601"/>
    <n v="4.5924629030732002E-2"/>
    <n v="5.7649882657480001E-2"/>
    <x v="19"/>
    <n v="14.472586899721138"/>
    <n v="5.2187078444013641"/>
    <n v="6.5511230292590916"/>
  </r>
  <r>
    <x v="20"/>
    <x v="1"/>
    <n v="56.441641183683601"/>
    <n v="0.23430960590623801"/>
    <n v="1.9632084053592E-2"/>
    <n v="2.15862287451343E-2"/>
    <x v="20"/>
    <n v="26.626091580254318"/>
    <n v="2.2309186424536365"/>
    <n v="2.4529805392198067"/>
  </r>
  <r>
    <x v="21"/>
    <x v="1"/>
    <n v="66.090738734889598"/>
    <n v="0.37247175460417697"/>
    <n v="6.67671657340747E-3"/>
    <n v="5.3303720480410597E-3"/>
    <x v="21"/>
    <n v="42.326335750474655"/>
    <n v="0.75871779243266713"/>
    <n v="0.60572409636830227"/>
  </r>
  <r>
    <x v="22"/>
    <x v="1"/>
    <n v="70.770755794797097"/>
    <n v="0.28961701316245497"/>
    <n v="8.5787948270297197E-3"/>
    <n v="1.2068511024078901E-2"/>
    <x v="22"/>
    <n v="32.911024223006251"/>
    <n v="0.9748630485261045"/>
    <n v="1.3714217072816932"/>
  </r>
  <r>
    <x v="23"/>
    <x v="1"/>
    <n v="53.349668884526601"/>
    <n v="0.31538484516410498"/>
    <n v="8.2414744382567507E-3"/>
    <n v="7.9468742352434805E-3"/>
    <x v="23"/>
    <n v="35.839186950466477"/>
    <n v="0.93653118616553988"/>
    <n v="0.90305389036857742"/>
  </r>
  <r>
    <x v="24"/>
    <x v="1"/>
    <n v="57.173691569337102"/>
    <n v="0.32178681099350698"/>
    <n v="6.2989602868358998E-3"/>
    <n v="6.3333237240628601E-3"/>
    <x v="24"/>
    <n v="36.566683067443975"/>
    <n v="0.71579094168589774"/>
    <n v="0.7196958777344159"/>
  </r>
  <r>
    <x v="25"/>
    <x v="1"/>
    <n v="55.835371333245398"/>
    <n v="0.32801712364067598"/>
    <n v="4.9332909468421402E-3"/>
    <n v="7.0818016344146896E-3"/>
    <x v="25"/>
    <n v="37.274673140985911"/>
    <n v="0.56060124395933408"/>
    <n v="0.80475018572894208"/>
  </r>
  <r>
    <x v="26"/>
    <x v="1"/>
    <n v="39.593985743013803"/>
    <n v="0.260944913011527"/>
    <n v="2.3092735537914199E-2"/>
    <n v="2.4815627659839998E-2"/>
    <x v="26"/>
    <n v="29.652831024037159"/>
    <n v="2.6241744929447952"/>
    <n v="2.8199576886181816"/>
  </r>
  <r>
    <x v="27"/>
    <x v="1"/>
    <n v="41.689950537520602"/>
    <n v="0.24958262279266"/>
    <n v="1.22379189671198E-2"/>
    <n v="2.1138915546059799E-2"/>
    <x v="27"/>
    <n v="28.361661680984092"/>
    <n v="1.3906726098999773"/>
    <n v="2.4021494938704318"/>
  </r>
  <r>
    <x v="28"/>
    <x v="1"/>
    <n v="51.829744368018702"/>
    <n v="0.28123015068123602"/>
    <n v="1.33267050854575E-2"/>
    <n v="1.31601165428765E-2"/>
    <x v="28"/>
    <n v="31.957971668322276"/>
    <n v="1.5143983051656251"/>
    <n v="1.4954677889632386"/>
  </r>
  <r>
    <x v="29"/>
    <x v="1"/>
    <n v="41.044174837769297"/>
    <n v="0.16715500475133599"/>
    <n v="3.4026484379247497E-2"/>
    <n v="3.9957979563655703E-2"/>
    <x v="29"/>
    <n v="18.994886903560907"/>
    <n v="3.8666459521872159"/>
    <n v="4.5406794958699663"/>
  </r>
  <r>
    <x v="30"/>
    <x v="1"/>
    <n v="51.5941364266411"/>
    <n v="0.23030891384256499"/>
    <n v="1.7945913627757101E-2"/>
    <n v="2.2662152255198999E-2"/>
    <x v="30"/>
    <n v="26.171467482109659"/>
    <n v="2.0393083667905798"/>
    <n v="2.5752445744544317"/>
  </r>
  <r>
    <x v="31"/>
    <x v="1"/>
    <n v="58.671456387796397"/>
    <n v="0.29671769912528401"/>
    <n v="9.9864105048747993E-3"/>
    <n v="1.299328927095E-2"/>
    <x v="31"/>
    <n v="33.717920355145914"/>
    <n v="1.1348193755539544"/>
    <n v="1.4765101444261364"/>
  </r>
  <r>
    <x v="32"/>
    <x v="1"/>
    <n v="52.027844082442499"/>
    <n v="0.15741198715881999"/>
    <n v="3.50828388335052E-2"/>
    <n v="4.1120943775147599E-2"/>
    <x v="32"/>
    <n v="17.887725813502271"/>
    <n v="3.9866862310801365"/>
    <n v="4.6728345199031365"/>
  </r>
  <r>
    <x v="33"/>
    <x v="1"/>
    <n v="62.003402316881299"/>
    <n v="0.37273006553973898"/>
    <n v="5.1231641637544297E-3"/>
    <n v="5.5702672915912601E-3"/>
    <x v="33"/>
    <n v="42.355689265879434"/>
    <n v="0.5821777458811852"/>
    <n v="0.63298491949900682"/>
  </r>
  <r>
    <x v="34"/>
    <x v="1"/>
    <n v="13.446832880475601"/>
    <n v="0.17612686313897799"/>
    <n v="4.3252813815338603E-2"/>
    <n v="5.9430038823324503E-2"/>
    <x v="34"/>
    <n v="20.014416265792953"/>
    <n v="4.9150924790157502"/>
    <n v="6.7534135026505115"/>
  </r>
  <r>
    <x v="35"/>
    <x v="1"/>
    <n v="45.553029149333398"/>
    <n v="0.342629022131335"/>
    <n v="7.9836839369037595E-3"/>
    <n v="7.1917515154784799E-3"/>
    <x v="35"/>
    <n v="38.935116151288071"/>
    <n v="0.90723681101179088"/>
    <n v="0.8172444903952818"/>
  </r>
  <r>
    <x v="36"/>
    <x v="1"/>
    <n v="51.001715212835002"/>
    <n v="0.281708682704432"/>
    <n v="1.13961299345507E-2"/>
    <n v="1.3063693485466E-2"/>
    <x v="36"/>
    <n v="32.012350307321817"/>
    <n v="1.2950147652898523"/>
    <n v="1.4845106233484091"/>
  </r>
  <r>
    <x v="37"/>
    <x v="1"/>
    <n v="57.951522019143297"/>
    <n v="0.34831322951982802"/>
    <n v="6.16281088499975E-3"/>
    <n v="5.7370301242893199E-3"/>
    <x v="37"/>
    <n v="39.581048809071369"/>
    <n v="0.70031941874997161"/>
    <n v="0.6519352413965136"/>
  </r>
  <r>
    <x v="38"/>
    <x v="1"/>
    <n v="60.316809039546499"/>
    <n v="0.32720739514884101"/>
    <n v="6.8535819386964696E-3"/>
    <n v="6.5474614899856398E-3"/>
    <x v="38"/>
    <n v="37.182658539641025"/>
    <n v="0.77881612939732614"/>
    <n v="0.74402971477109547"/>
  </r>
  <r>
    <x v="39"/>
    <x v="1"/>
    <n v="39.945504423129499"/>
    <n v="0.185661224764432"/>
    <n v="2.7691745236882601E-2"/>
    <n v="3.20209273705159E-2"/>
    <x v="39"/>
    <n v="21.097866450503638"/>
    <n v="3.1467892314639321"/>
    <n v="3.6387417466495342"/>
  </r>
  <r>
    <x v="40"/>
    <x v="2"/>
    <n v="64.493984438365999"/>
    <n v="0.35515482274002003"/>
    <n v="7.2480920769141298E-3"/>
    <n v="8.4610848255957192E-3"/>
    <x v="40"/>
    <n v="40.358502584093188"/>
    <n v="0.82364682692206026"/>
    <n v="0.96148691199951353"/>
  </r>
  <r>
    <x v="41"/>
    <x v="2"/>
    <n v="51.476828247785001"/>
    <n v="0.30657938290954501"/>
    <n v="6.3523022966908201E-3"/>
    <n v="8.9205818130007192E-3"/>
    <x v="41"/>
    <n v="34.838566239721025"/>
    <n v="0.72185253371486591"/>
    <n v="1.0137024787500817"/>
  </r>
  <r>
    <x v="42"/>
    <x v="2"/>
    <n v="46.117642503210803"/>
    <n v="0.19590861843233601"/>
    <n v="3.5861549971422997E-2"/>
    <n v="4.1637177957078199E-2"/>
    <x v="42"/>
    <n v="22.262343003674548"/>
    <n v="4.0751761331162495"/>
    <n v="4.7314974951225226"/>
  </r>
  <r>
    <x v="43"/>
    <x v="2"/>
    <n v="53.781354900681301"/>
    <n v="0.33017332733035798"/>
    <n v="6.9878970081501696E-3"/>
    <n v="7.0191632868766103E-3"/>
    <x v="43"/>
    <n v="37.519696287540683"/>
    <n v="0.79407920547161026"/>
    <n v="0.79763219169052391"/>
  </r>
  <r>
    <x v="44"/>
    <x v="2"/>
    <n v="51.129484724323497"/>
    <n v="0.222402851648525"/>
    <n v="2.8138925644891299E-2"/>
    <n v="3.1385865516555603E-2"/>
    <x v="44"/>
    <n v="25.273051323696023"/>
    <n v="3.1976051869194659"/>
    <n v="3.5665756268813187"/>
  </r>
  <r>
    <x v="45"/>
    <x v="2"/>
    <n v="57.278910144732599"/>
    <n v="0.29416330297287502"/>
    <n v="1.19480304614082E-2"/>
    <n v="1.15118535132572E-2"/>
    <x v="45"/>
    <n v="33.427648065099433"/>
    <n v="1.3577307342509319"/>
    <n v="1.3081651719610454"/>
  </r>
  <r>
    <x v="46"/>
    <x v="2"/>
    <n v="59.7746453939193"/>
    <n v="0.34897503193016599"/>
    <n v="4.4794334858825804E-3"/>
    <n v="6.1376075264696697E-3"/>
    <x v="46"/>
    <n v="39.656253628427955"/>
    <n v="0.50902653248665686"/>
    <n v="0.69745540073518975"/>
  </r>
  <r>
    <x v="47"/>
    <x v="2"/>
    <n v="84.291358906194105"/>
    <n v="0.38300816189663001"/>
    <n v="6.4069733875463603E-3"/>
    <n v="8.2987403391021498E-3"/>
    <x v="47"/>
    <n v="43.523654760980683"/>
    <n v="0.72806515767572277"/>
    <n v="0.94303867489797155"/>
  </r>
  <r>
    <x v="48"/>
    <x v="2"/>
    <n v="38.194588009447898"/>
    <n v="0.33195234338247998"/>
    <n v="5.4136002646602401E-3"/>
    <n v="8.4944847043253308E-3"/>
    <x v="48"/>
    <n v="37.721857202554546"/>
    <n v="0.61518184825684552"/>
    <n v="0.96528235276424212"/>
  </r>
  <r>
    <x v="49"/>
    <x v="2"/>
    <n v="55.9745897936548"/>
    <n v="0.34904056721707599"/>
    <n v="4.0070242921381302E-3"/>
    <n v="6.3889808767299402E-3"/>
    <x v="49"/>
    <n v="39.663700820122273"/>
    <n v="0.45534366956115119"/>
    <n v="0.72602055417385691"/>
  </r>
  <r>
    <x v="50"/>
    <x v="2"/>
    <n v="45.563354503340797"/>
    <n v="0.34268945752296698"/>
    <n v="4.8955207820334003E-3"/>
    <n v="7.0379310061579603E-3"/>
    <x v="50"/>
    <n v="38.941983809428066"/>
    <n v="0.55630917977652272"/>
    <n v="0.79976488706340465"/>
  </r>
  <r>
    <x v="51"/>
    <x v="2"/>
    <n v="61.306948584165902"/>
    <n v="0.36793414551028197"/>
    <n v="4.3786607148194401E-3"/>
    <n v="6.2329691287100397E-3"/>
    <x v="51"/>
    <n v="41.810698353441133"/>
    <n v="0.49757508122948185"/>
    <n v="0.7082919464443227"/>
  </r>
  <r>
    <x v="52"/>
    <x v="2"/>
    <n v="80.515060267641502"/>
    <n v="0.363923019540563"/>
    <n v="6.8633263367659904E-3"/>
    <n v="7.8231095897442308E-3"/>
    <x v="52"/>
    <n v="41.354888584154885"/>
    <n v="0.7799234473597717"/>
    <n v="0.88898972610729898"/>
  </r>
  <r>
    <x v="53"/>
    <x v="2"/>
    <n v="48.899006196214202"/>
    <n v="0.291357494784379"/>
    <n v="1.1546739343126699E-2"/>
    <n v="1.14050174220676E-2"/>
    <x v="53"/>
    <n v="33.108806225497617"/>
    <n v="1.3121294708098523"/>
    <n v="1.2960247070531363"/>
  </r>
  <r>
    <x v="54"/>
    <x v="2"/>
    <n v="60.6273147827713"/>
    <n v="0.33189261129098502"/>
    <n v="7.8675671138733905E-3"/>
    <n v="7.9068500110896899E-3"/>
    <x v="54"/>
    <n v="37.715069464884664"/>
    <n v="0.89404171748561256"/>
    <n v="0.89850568307837386"/>
  </r>
  <r>
    <x v="55"/>
    <x v="2"/>
    <n v="30.748091795153702"/>
    <n v="0.22638857235333901"/>
    <n v="2.54149223267628E-2"/>
    <n v="3.7706774711964201E-2"/>
    <x v="55"/>
    <n v="25.725974131061253"/>
    <n v="2.8880593553139549"/>
    <n v="4.2848607627232047"/>
  </r>
  <r>
    <x v="56"/>
    <x v="2"/>
    <n v="49.590363933544999"/>
    <n v="0.31896758086826399"/>
    <n v="8.1637972442486304E-3"/>
    <n v="1.02999405954194E-2"/>
    <x v="56"/>
    <n v="36.246316007757272"/>
    <n v="0.92770423230098076"/>
    <n v="1.1704477949340228"/>
  </r>
  <r>
    <x v="57"/>
    <x v="2"/>
    <n v="38.948720443586403"/>
    <n v="0.27824150796791203"/>
    <n v="9.4053234954778707E-3"/>
    <n v="1.2653779120056099E-2"/>
    <x v="57"/>
    <n v="31.618353178171823"/>
    <n v="1.0687867608497581"/>
    <n v="1.4379294454609204"/>
  </r>
  <r>
    <x v="58"/>
    <x v="2"/>
    <n v="51.681394096375698"/>
    <n v="0.34371850345661298"/>
    <n v="3.7679036546541299E-3"/>
    <n v="6.66321651541045E-3"/>
    <x v="58"/>
    <n v="39.058920847342385"/>
    <n v="0.42817086984706021"/>
    <n v="0.75718369493300575"/>
  </r>
  <r>
    <x v="59"/>
    <x v="2"/>
    <n v="47.280273422570502"/>
    <n v="0.35598174790607301"/>
    <n v="4.0199879701077997E-3"/>
    <n v="5.4651792315938696E-3"/>
    <x v="59"/>
    <n v="40.452471352962846"/>
    <n v="0.45681681478497727"/>
    <n v="0.62104309449930339"/>
  </r>
  <r>
    <x v="60"/>
    <x v="3"/>
    <n v="56.574267899263901"/>
    <n v="0.36086707008234797"/>
    <n v="7.2514267727135503E-3"/>
    <n v="1.1542102038169799E-2"/>
    <x v="60"/>
    <n v="41.007621600266816"/>
    <n v="0.82402576962653984"/>
    <n v="1.3116025043374773"/>
  </r>
  <r>
    <x v="61"/>
    <x v="3"/>
    <n v="34.205692416373203"/>
    <n v="0.30602015396024101"/>
    <n v="1.20875505742084E-2"/>
    <n v="3.6438356682403902E-2"/>
    <x v="61"/>
    <n v="34.775017495481933"/>
    <n v="1.373585292523682"/>
    <n v="4.1407223502731707"/>
  </r>
  <r>
    <x v="62"/>
    <x v="3"/>
    <n v="51.8956566934215"/>
    <n v="0.36812610620095598"/>
    <n v="5.5710697372958699E-3"/>
    <n v="1.09788311040227E-2"/>
    <x v="62"/>
    <n v="41.832512068290455"/>
    <n v="0.6330761065108943"/>
    <n v="1.2475944436389432"/>
  </r>
  <r>
    <x v="63"/>
    <x v="3"/>
    <n v="72.822563716760001"/>
    <n v="0.41392276913046799"/>
    <n v="6.9923908671882997E-3"/>
    <n v="9.5022703402090607E-3"/>
    <x v="63"/>
    <n v="47.036678310280458"/>
    <n v="0.79458987127139769"/>
    <n v="1.0798034477510297"/>
  </r>
  <r>
    <x v="64"/>
    <x v="3"/>
    <n v="61.150096960843797"/>
    <n v="0.37598968943321898"/>
    <n v="6.0250582217316198E-3"/>
    <n v="1.8388942016576999E-2"/>
    <x v="64"/>
    <n v="42.726101071956705"/>
    <n v="0.68466570701495677"/>
    <n v="2.0896525018837497"/>
  </r>
  <r>
    <x v="65"/>
    <x v="3"/>
    <n v="17.229455385122101"/>
    <n v="0.22433689167982199"/>
    <n v="2.06871285739487E-2"/>
    <n v="6.7630231809890404E-2"/>
    <x v="65"/>
    <n v="25.492828599979774"/>
    <n v="2.3508100652214434"/>
    <n v="7.6852536147602732"/>
  </r>
  <r>
    <x v="66"/>
    <x v="3"/>
    <n v="29.572700358459802"/>
    <n v="0.24386561057809999"/>
    <n v="1.74363754556453E-2"/>
    <n v="7.2424498404066104E-2"/>
    <x v="66"/>
    <n v="27.712001202056818"/>
    <n v="1.9814063017778751"/>
    <n v="8.2300566368256938"/>
  </r>
  <r>
    <x v="67"/>
    <x v="3"/>
    <n v="31.093783969121699"/>
    <n v="0.22948117240313601"/>
    <n v="2.9240519748576901E-2"/>
    <n v="7.4971710470669001E-2"/>
    <x v="67"/>
    <n v="26.07740595490182"/>
    <n v="3.3227863350655569"/>
    <n v="8.5195125534851144"/>
  </r>
  <r>
    <x v="68"/>
    <x v="3"/>
    <n v="53.906774501048098"/>
    <n v="0.30471008623122298"/>
    <n v="1.49733736155919E-2"/>
    <n v="1.6460175436445401E-2"/>
    <x v="68"/>
    <n v="34.626146162638975"/>
    <n v="1.7015197290445341"/>
    <n v="1.8704744814142502"/>
  </r>
  <r>
    <x v="69"/>
    <x v="3"/>
    <n v="21.3299617800992"/>
    <n v="0.25201291255741598"/>
    <n v="1.7375611801710499E-2"/>
    <n v="6.0865171180434503E-2"/>
    <x v="69"/>
    <n v="28.637830972433637"/>
    <n v="1.974501341103466"/>
    <n v="6.9164967250493756"/>
  </r>
  <r>
    <x v="70"/>
    <x v="3"/>
    <n v="44.636128599314503"/>
    <n v="0.25769297058673701"/>
    <n v="1.9268344732379698E-2"/>
    <n v="6.3793306604445807E-2"/>
    <x v="70"/>
    <n v="29.283292112129207"/>
    <n v="2.1895846286795111"/>
    <n v="7.2492393868688421"/>
  </r>
  <r>
    <x v="71"/>
    <x v="3"/>
    <n v="22.7842949680978"/>
    <n v="0.252691692378052"/>
    <n v="2.0591962340808099E-2"/>
    <n v="6.6446037785967901E-2"/>
    <x v="71"/>
    <n v="28.714965042960454"/>
    <n v="2.3399957205463751"/>
    <n v="7.5506861120418076"/>
  </r>
  <r>
    <x v="72"/>
    <x v="3"/>
    <n v="48.140533017582797"/>
    <n v="0.249987565674537"/>
    <n v="1.44434150489594E-2"/>
    <n v="3.9799631663261198E-2"/>
    <x v="72"/>
    <n v="28.407677917561024"/>
    <n v="1.6412971646544774"/>
    <n v="4.5226854162796819"/>
  </r>
  <r>
    <x v="73"/>
    <x v="3"/>
    <n v="57.9015327002014"/>
    <n v="0.26342487136312098"/>
    <n v="1.9325433909092599E-2"/>
    <n v="3.2052385206376599E-2"/>
    <x v="73"/>
    <n v="29.934644473081931"/>
    <n v="2.1960720351241592"/>
    <n v="3.6423165007246134"/>
  </r>
  <r>
    <x v="74"/>
    <x v="3"/>
    <n v="26.415031362744099"/>
    <n v="0.25060716492507401"/>
    <n v="2.2011942495086301E-2"/>
    <n v="6.7407123753062695E-2"/>
    <x v="74"/>
    <n v="28.478086923303866"/>
    <n v="2.5013571017143525"/>
    <n v="7.6599004264843975"/>
  </r>
  <r>
    <x v="75"/>
    <x v="3"/>
    <n v="63.683799973450597"/>
    <n v="0.40336313862185802"/>
    <n v="5.6317531471102604E-3"/>
    <n v="1.09494810283466E-2"/>
    <x v="75"/>
    <n v="45.836720297938413"/>
    <n v="0.63997194853525685"/>
    <n v="1.2442592077666592"/>
  </r>
  <r>
    <x v="76"/>
    <x v="3"/>
    <n v="34.5590832895221"/>
    <n v="0.24820930442768599"/>
    <n v="2.5430229017805801E-2"/>
    <n v="7.0543361670299495E-2"/>
    <x v="76"/>
    <n v="28.205602775873409"/>
    <n v="2.8897987520233865"/>
    <n v="8.0162910988976694"/>
  </r>
  <r>
    <x v="77"/>
    <x v="3"/>
    <n v="52.972526716452897"/>
    <n v="0.289544268503446"/>
    <n v="2.0658286435769901E-2"/>
    <n v="1.9188809689974499E-2"/>
    <x v="77"/>
    <n v="32.902757784482503"/>
    <n v="2.3475325495193071"/>
    <n v="2.1805465556789203"/>
  </r>
  <r>
    <x v="78"/>
    <x v="3"/>
    <n v="33.85414101496"/>
    <n v="0.27469067856083201"/>
    <n v="1.26686300743092E-2"/>
    <n v="5.5815750716357602E-2"/>
    <x v="78"/>
    <n v="31.214849836458185"/>
    <n v="1.4396170538987727"/>
    <n v="6.3426989450406372"/>
  </r>
  <r>
    <x v="79"/>
    <x v="3"/>
    <n v="63.145597470907802"/>
    <n v="0.40199791276091401"/>
    <n v="5.5630229635023698E-3"/>
    <n v="1.1320816454001899E-2"/>
    <x v="79"/>
    <n v="45.681580995558413"/>
    <n v="0.63216170039799657"/>
    <n v="1.2864564152274887"/>
  </r>
  <r>
    <x v="80"/>
    <x v="4"/>
    <n v="48.353172804191203"/>
    <n v="0.37699232087012602"/>
    <n v="1.35610702112283E-2"/>
    <n v="1.1148876521409499E-2"/>
    <x v="80"/>
    <n v="42.84003646251432"/>
    <n v="1.5410307058213979"/>
    <n v="1.2669177865238068"/>
  </r>
  <r>
    <x v="81"/>
    <x v="4"/>
    <n v="45.562376560184298"/>
    <n v="0.404807159994443"/>
    <n v="4.7733284407750999E-3"/>
    <n v="1.86443048833504E-2"/>
    <x v="81"/>
    <n v="46.000813635732158"/>
    <n v="0.5424236864517159"/>
    <n v="2.1186710094716363"/>
  </r>
  <r>
    <x v="82"/>
    <x v="4"/>
    <n v="1.16203682930868"/>
    <n v="0.14640435267857399"/>
    <n v="1.9108735847641601E-2"/>
    <n v="0.199627143846385"/>
    <x v="82"/>
    <n v="16.636858258928864"/>
    <n v="2.1714472554138182"/>
    <n v="22.684902709816477"/>
  </r>
  <r>
    <x v="83"/>
    <x v="4"/>
    <n v="51.555463238888201"/>
    <n v="0.40963277181916602"/>
    <n v="5.2123220546765898E-3"/>
    <n v="1.9134200990403999E-2"/>
    <x v="83"/>
    <n v="46.54917861581432"/>
    <n v="0.59230932439506701"/>
    <n v="2.1743410216368182"/>
  </r>
  <r>
    <x v="84"/>
    <x v="4"/>
    <n v="47.446452105244099"/>
    <n v="0.12606496106378001"/>
    <n v="2.53931586208671E-2"/>
    <n v="0.173229462968191"/>
    <x v="84"/>
    <n v="14.325563757247728"/>
    <n v="2.8855862069167162"/>
    <n v="19.685166246385343"/>
  </r>
  <r>
    <x v="85"/>
    <x v="4"/>
    <n v="46.382300627946996"/>
    <n v="0.40740468064800101"/>
    <n v="4.8923977005274899E-3"/>
    <n v="9.6763957191726493E-3"/>
    <x v="85"/>
    <n v="46.295986437272845"/>
    <n v="0.55595428415085113"/>
    <n v="1.0995904226332556"/>
  </r>
  <r>
    <x v="86"/>
    <x v="4"/>
    <n v="51.845631442413797"/>
    <n v="0.39164573374210998"/>
    <n v="1.0386666042564901E-2"/>
    <n v="1.06248755485475E-2"/>
    <x v="86"/>
    <n v="44.505197016148863"/>
    <n v="1.1803029593823751"/>
    <n v="1.2073722214258522"/>
  </r>
  <r>
    <x v="87"/>
    <x v="4"/>
    <n v="52.522343470352702"/>
    <n v="0.41113359157820401"/>
    <n v="4.70866903020395E-3"/>
    <n v="9.8044218802113402E-3"/>
    <x v="87"/>
    <n v="46.719726315705003"/>
    <n v="0.53507602615953975"/>
    <n v="1.1141388500240159"/>
  </r>
  <r>
    <x v="88"/>
    <x v="4"/>
    <n v="7.6389013799129204"/>
    <n v="0.14573658848551399"/>
    <n v="1.8214396085539701E-2"/>
    <n v="0.20121743477096099"/>
    <x v="88"/>
    <n v="16.560975964262955"/>
    <n v="2.0698177369931479"/>
    <n v="22.865617587609204"/>
  </r>
  <r>
    <x v="89"/>
    <x v="4"/>
    <n v="19.834444135578899"/>
    <n v="0.127233347013117"/>
    <n v="1.73576925099907E-2"/>
    <n v="0.19611554379763299"/>
    <x v="89"/>
    <n v="14.458334887854205"/>
    <n v="1.9724650579534886"/>
    <n v="22.285857249731023"/>
  </r>
  <r>
    <x v="90"/>
    <x v="4"/>
    <n v="47.1137740804053"/>
    <n v="0.44674099898564801"/>
    <n v="4.10032007740538E-3"/>
    <n v="9.1059734373672707E-3"/>
    <x v="90"/>
    <n v="50.766022612005457"/>
    <n v="0.46594546334152048"/>
    <n v="1.0347697087917354"/>
  </r>
  <r>
    <x v="91"/>
    <x v="4"/>
    <n v="11.413981687888199"/>
    <n v="0.10200395999572"/>
    <n v="1.16838279674145E-2"/>
    <n v="0.18556346130521201"/>
    <x v="91"/>
    <n v="11.591359090422728"/>
    <n v="1.3277077235698296"/>
    <n v="21.086756966501365"/>
  </r>
  <r>
    <x v="92"/>
    <x v="4"/>
    <n v="52.713017082928097"/>
    <n v="0.33845140326075301"/>
    <n v="2.21927594646971E-2"/>
    <n v="1.5799544175687699E-2"/>
    <x v="92"/>
    <n v="38.460386734176481"/>
    <n v="2.5219044846246703"/>
    <n v="1.7954027472372387"/>
  </r>
  <r>
    <x v="93"/>
    <x v="4"/>
    <n v="11.675084483962699"/>
    <n v="0.15246742611508299"/>
    <n v="4.3951646308488896E-3"/>
    <n v="0.195161656536679"/>
    <x v="93"/>
    <n v="17.325843876713975"/>
    <n v="0.49945052623282837"/>
    <n v="22.17746097007716"/>
  </r>
  <r>
    <x v="94"/>
    <x v="4"/>
    <n v="9.85678362223927"/>
    <n v="0.14661129729389699"/>
    <n v="2.2412028180233299E-3"/>
    <n v="0.18203165953672601"/>
    <x v="94"/>
    <n v="16.660374692488293"/>
    <n v="0.25468213841174203"/>
    <n v="20.685415856446138"/>
  </r>
  <r>
    <x v="95"/>
    <x v="4"/>
    <n v="2.1025873770305399"/>
    <n v="0.171311243467029"/>
    <n v="1.46303380534018E-2"/>
    <n v="0.18294440911328699"/>
    <x v="95"/>
    <n v="19.467186757616933"/>
    <n v="1.6625384151592955"/>
    <n v="20.789137399237159"/>
  </r>
  <r>
    <x v="96"/>
    <x v="4"/>
    <n v="4.70944388874205"/>
    <n v="0.11112570513950901"/>
    <n v="1.86053809389005E-2"/>
    <n v="0.18530204882075099"/>
    <x v="96"/>
    <n v="12.627921038580569"/>
    <n v="2.1142478339659658"/>
    <n v="21.057051002358069"/>
  </r>
  <r>
    <x v="97"/>
    <x v="4"/>
    <n v="2.4890588491874701"/>
    <n v="0.146104643583303"/>
    <n v="4.8336805179204001E-3"/>
    <n v="0.20001023993160799"/>
    <x v="97"/>
    <n v="16.602800407193524"/>
    <n v="0.54928187703640907"/>
    <n v="22.728436355864545"/>
  </r>
  <r>
    <x v="98"/>
    <x v="4"/>
    <n v="46.8665722991568"/>
    <n v="0.39085106057313501"/>
    <n v="9.1825206573551092E-3"/>
    <n v="1.0481503877299901E-2"/>
    <x v="98"/>
    <n v="44.414893246947159"/>
    <n v="1.0434682565176261"/>
    <n v="1.1910799860568069"/>
  </r>
  <r>
    <x v="99"/>
    <x v="4"/>
    <n v="50.050653547746201"/>
    <n v="0.38156966458588298"/>
    <n v="4.2575070697840897E-3"/>
    <n v="1.85758292771275E-2"/>
    <x v="99"/>
    <n v="43.360189157486701"/>
    <n v="0.48380762156637386"/>
    <n v="2.1108896905826704"/>
  </r>
  <r>
    <x v="100"/>
    <x v="5"/>
    <n v="59.688162958837502"/>
    <n v="0.35038729415291098"/>
    <n v="8.7857229773936393E-3"/>
    <n v="2.2929980264457101E-2"/>
    <x v="100"/>
    <n v="39.816737971921704"/>
    <n v="0.99837761106745904"/>
    <n v="2.605679575506489"/>
  </r>
  <r>
    <x v="101"/>
    <x v="5"/>
    <n v="49.754347717951703"/>
    <n v="0.34928231185053399"/>
    <n v="8.3346030447514503E-3"/>
    <n v="2.1939420502108498E-2"/>
    <x v="101"/>
    <n v="39.691171801197044"/>
    <n v="0.94711398235811939"/>
    <n v="2.493115966148693"/>
  </r>
  <r>
    <x v="102"/>
    <x v="5"/>
    <n v="59.303437657814001"/>
    <n v="0.37301990884404101"/>
    <n v="7.9466730713430005E-3"/>
    <n v="1.48909927836464E-2"/>
    <x v="102"/>
    <n v="42.38862600500466"/>
    <n v="0.90303103083443192"/>
    <n v="1.6921582708689091"/>
  </r>
  <r>
    <x v="103"/>
    <x v="5"/>
    <n v="51.049990036181697"/>
    <n v="0.17576498241823901"/>
    <n v="5.5879644789594902E-2"/>
    <n v="2.3419506836057698E-2"/>
    <x v="103"/>
    <n v="19.97329345661807"/>
    <n v="6.3499596351812393"/>
    <n v="2.6613075950065568"/>
  </r>
  <r>
    <x v="104"/>
    <x v="5"/>
    <n v="48.876299080809403"/>
    <n v="0.34309193040361902"/>
    <n v="1.05596685719241E-2"/>
    <n v="2.34808645896032E-2"/>
    <x v="104"/>
    <n v="38.987719364047614"/>
    <n v="1.1999623377186477"/>
    <n v="2.6682800670003637"/>
  </r>
  <r>
    <x v="105"/>
    <x v="5"/>
    <n v="54.668856529736701"/>
    <n v="0.41230058732310898"/>
    <n v="8.8512967446572003E-3"/>
    <n v="8.6649109915515506E-3"/>
    <x v="105"/>
    <n v="46.852339468535114"/>
    <n v="1.0058291755292272"/>
    <n v="0.98464897631267623"/>
  </r>
  <r>
    <x v="106"/>
    <x v="5"/>
    <n v="55.117436853832899"/>
    <n v="0.32189726815765501"/>
    <n v="1.45730364104579E-2"/>
    <n v="3.87198041688602E-2"/>
    <x v="106"/>
    <n v="36.579235017915344"/>
    <n v="1.6560268648247614"/>
    <n v="4.3999777464613867"/>
  </r>
  <r>
    <x v="107"/>
    <x v="5"/>
    <n v="47.579297983817298"/>
    <n v="0.31751539512292198"/>
    <n v="1.1848512296771301E-2"/>
    <n v="3.8532904724055801E-2"/>
    <x v="107"/>
    <n v="36.081294900332047"/>
    <n v="1.3464218519058297"/>
    <n v="4.3787391731881593"/>
  </r>
  <r>
    <x v="108"/>
    <x v="5"/>
    <n v="43.579916278216402"/>
    <n v="0.29885474401508799"/>
    <n v="1.9461587227655501E-2"/>
    <n v="5.2464491078160702E-2"/>
    <x v="108"/>
    <n v="33.960766365350906"/>
    <n v="2.2115440031426705"/>
    <n v="5.9618739861546253"/>
  </r>
  <r>
    <x v="109"/>
    <x v="5"/>
    <n v="67.073007501460594"/>
    <n v="0.393150440403228"/>
    <n v="9.7972042459587103E-3"/>
    <n v="1.53482090025042E-2"/>
    <x v="109"/>
    <n v="44.676186409457728"/>
    <n v="1.1133186643134898"/>
    <n v="1.7441146593754773"/>
  </r>
  <r>
    <x v="110"/>
    <x v="5"/>
    <n v="68.772583991204201"/>
    <n v="0.30573011370977299"/>
    <n v="2.3506803256964099E-2"/>
    <n v="7.2480389110830601E-2"/>
    <x v="110"/>
    <n v="34.74205837611057"/>
    <n v="2.6712276428368296"/>
    <n v="8.2364078535034775"/>
  </r>
  <r>
    <x v="111"/>
    <x v="5"/>
    <n v="50.6438920420212"/>
    <n v="0.280645716544971"/>
    <n v="2.0673788677681802E-2"/>
    <n v="1.66298747306418E-2"/>
    <x v="111"/>
    <n v="31.891558698292162"/>
    <n v="2.3492941679183867"/>
    <n v="1.8897584921183863"/>
  </r>
  <r>
    <x v="112"/>
    <x v="5"/>
    <n v="19.934526095484198"/>
    <n v="0.22894560949357301"/>
    <n v="4.17366615788166E-2"/>
    <n v="0.103113633754241"/>
    <x v="112"/>
    <n v="26.016546533360572"/>
    <n v="4.7428024521382506"/>
    <n v="11.71745838116375"/>
  </r>
  <r>
    <x v="113"/>
    <x v="5"/>
    <n v="49.517151070043603"/>
    <n v="0.34336075944122701"/>
    <n v="9.3538207493222003E-3"/>
    <n v="2.3152899129117398E-2"/>
    <x v="113"/>
    <n v="39.018268118321252"/>
    <n v="1.0629341760593409"/>
    <n v="2.6310112646724315"/>
  </r>
  <r>
    <x v="114"/>
    <x v="5"/>
    <n v="73.469396961590505"/>
    <n v="0.35300238757749097"/>
    <n v="1.5664584363469101E-2"/>
    <n v="4.0280061039487502E-2"/>
    <x v="114"/>
    <n v="40.113907679260336"/>
    <n v="1.7800664049396706"/>
    <n v="4.5772796635781257"/>
  </r>
  <r>
    <x v="115"/>
    <x v="5"/>
    <n v="71.836628446299102"/>
    <n v="0.37879394604176497"/>
    <n v="8.32745066155249E-3"/>
    <n v="2.1702138546770101E-2"/>
    <x v="115"/>
    <n v="43.044766595655112"/>
    <n v="0.94630121154005575"/>
    <n v="2.4661521075875115"/>
  </r>
  <r>
    <x v="116"/>
    <x v="5"/>
    <n v="72.694709349898602"/>
    <n v="0.44168437286759399"/>
    <n v="8.2072417739415208E-3"/>
    <n v="9.5190770787744895E-3"/>
    <x v="116"/>
    <n v="50.191406007681138"/>
    <n v="0.93264111067517286"/>
    <n v="1.081713304406192"/>
  </r>
  <r>
    <x v="117"/>
    <x v="5"/>
    <n v="35.460465429908297"/>
    <n v="0.29757875065305101"/>
    <n v="1.7878251397560701E-2"/>
    <n v="1.57208175002711E-2"/>
    <x v="117"/>
    <n v="33.815767119664891"/>
    <n v="2.0316194769955342"/>
    <n v="1.786456534121716"/>
  </r>
  <r>
    <x v="118"/>
    <x v="5"/>
    <n v="46.121955138458802"/>
    <n v="0.22377836798570699"/>
    <n v="2.5510329212978199E-2"/>
    <n v="4.1073547754129899E-2"/>
    <x v="118"/>
    <n v="25.429359998375794"/>
    <n v="2.8989010469293408"/>
    <n v="4.667448608423852"/>
  </r>
  <r>
    <x v="119"/>
    <x v="5"/>
    <n v="45.070154923279702"/>
    <n v="0.25403409213024503"/>
    <n v="1.9305295956265799E-2"/>
    <n v="2.3975019792678302E-2"/>
    <x v="119"/>
    <n v="28.867510469346026"/>
    <n v="2.193783631393841"/>
    <n v="2.7244340673498071"/>
  </r>
  <r>
    <x v="120"/>
    <x v="6"/>
    <n v="3.44072191154642"/>
    <n v="0.17862977528125301"/>
    <n v="2.6301540095624298E-2"/>
    <n v="1.5690521656424102E-2"/>
    <x v="120"/>
    <n v="20.298838100142387"/>
    <n v="2.9888113745027614"/>
    <n v="1.783013824593648"/>
  </r>
  <r>
    <x v="121"/>
    <x v="6"/>
    <n v="51.441797904235401"/>
    <n v="0.33716187722072599"/>
    <n v="5.4894444124630598E-3"/>
    <n v="1.4888966309062401E-2"/>
    <x v="121"/>
    <n v="38.313849684173412"/>
    <n v="0.62380050141625687"/>
    <n v="1.6919279896661819"/>
  </r>
  <r>
    <x v="122"/>
    <x v="6"/>
    <n v="49.060465184574198"/>
    <n v="0.28914204529809001"/>
    <n v="1.8813964129794799E-2"/>
    <n v="4.0129568046637198E-2"/>
    <x v="122"/>
    <n v="32.857050602055686"/>
    <n v="2.1379504692948634"/>
    <n v="4.5601781871178639"/>
  </r>
  <r>
    <x v="123"/>
    <x v="6"/>
    <n v="64.043604880404104"/>
    <n v="0.35912397849756"/>
    <n v="6.5485269990107299E-3"/>
    <n v="1.1015705272043199E-2"/>
    <x v="123"/>
    <n v="40.809543011086369"/>
    <n v="0.74415079534212847"/>
    <n v="1.251784690004909"/>
  </r>
  <r>
    <x v="124"/>
    <x v="6"/>
    <n v="12.4224716127748"/>
    <n v="0.25888070739757402"/>
    <n v="3.9860750462892197E-2"/>
    <n v="2.33405264406913E-2"/>
    <x v="124"/>
    <n v="29.418262204269777"/>
    <n v="4.5296307344195679"/>
    <n v="2.6523325500785568"/>
  </r>
  <r>
    <x v="125"/>
    <x v="6"/>
    <n v="32.256952868116798"/>
    <n v="0.33022657171034198"/>
    <n v="9.7486794021475892E-3"/>
    <n v="1.7689549040944299E-2"/>
    <x v="125"/>
    <n v="37.525746785266136"/>
    <n v="1.1078044775167715"/>
    <n v="2.0101760273800342"/>
  </r>
  <r>
    <x v="126"/>
    <x v="6"/>
    <n v="34.929790779428103"/>
    <n v="0.19983807863550901"/>
    <n v="2.6492229182461999E-2"/>
    <n v="1.6615837999980201E-2"/>
    <x v="126"/>
    <n v="22.708872572216933"/>
    <n v="3.0104805889161366"/>
    <n v="1.8881634090886592"/>
  </r>
  <r>
    <x v="127"/>
    <x v="6"/>
    <n v="19.231495978369701"/>
    <n v="0.13998242425380999"/>
    <n v="3.4368931743117198E-2"/>
    <n v="2.49221945860548E-2"/>
    <x v="127"/>
    <n v="15.907093665205682"/>
    <n v="3.9055604253542273"/>
    <n v="2.8320675665971367"/>
  </r>
  <r>
    <x v="128"/>
    <x v="6"/>
    <n v="6.2991847012752404E-14"/>
    <n v="0.214876035841254"/>
    <n v="2.4667140498938301E-2"/>
    <n v="1.5556429062311901E-2"/>
    <x v="128"/>
    <n v="24.417731345597048"/>
    <n v="2.8030841476066253"/>
    <n v="1.7677760298081706"/>
  </r>
  <r>
    <x v="129"/>
    <x v="6"/>
    <n v="26.766098058619399"/>
    <n v="0.20602676480469101"/>
    <n v="3.3997504547373297E-2"/>
    <n v="1.6517172323817601E-2"/>
    <x v="129"/>
    <n v="23.412132364169434"/>
    <n v="3.8633527894742383"/>
    <n v="1.8769514004338184"/>
  </r>
  <r>
    <x v="130"/>
    <x v="6"/>
    <n v="60.665264965455599"/>
    <n v="0.32781199175430298"/>
    <n v="8.0681365896529897E-3"/>
    <n v="1.9777112542866199E-2"/>
    <x v="130"/>
    <n v="37.251362699352612"/>
    <n v="0.91683370336965797"/>
    <n v="2.2473991525984318"/>
  </r>
  <r>
    <x v="131"/>
    <x v="6"/>
    <n v="16.479999252630201"/>
    <n v="0.21530546017421401"/>
    <n v="2.3026334270173501E-2"/>
    <n v="1.46612327359178E-2"/>
    <x v="131"/>
    <n v="24.466529565251594"/>
    <n v="2.6166288943378979"/>
    <n v="1.6660491745361137"/>
  </r>
  <r>
    <x v="132"/>
    <x v="6"/>
    <n v="44.445806314638503"/>
    <n v="0.34839355391673898"/>
    <n v="6.6406422242922198E-3"/>
    <n v="1.1493883224044901E-2"/>
    <x v="132"/>
    <n v="39.590176581447615"/>
    <n v="0.7546184345786614"/>
    <n v="1.3061230936414661"/>
  </r>
  <r>
    <x v="133"/>
    <x v="6"/>
    <n v="12.719193712596701"/>
    <n v="0.18945798562816199"/>
    <n v="3.0419708398769101E-2"/>
    <n v="1.7057864345525399E-2"/>
    <x v="133"/>
    <n v="21.529316548654773"/>
    <n v="3.4567850453146707"/>
    <n v="1.9383936756278863"/>
  </r>
  <r>
    <x v="134"/>
    <x v="6"/>
    <n v="52.157993476431699"/>
    <n v="0.31238115778446601"/>
    <n v="1.13673900643019E-2"/>
    <n v="2.7085465880078499E-2"/>
    <x v="134"/>
    <n v="35.497858839143866"/>
    <n v="1.2917488709433977"/>
    <n v="3.0778938500089206"/>
  </r>
  <r>
    <x v="135"/>
    <x v="6"/>
    <n v="30.320838434248099"/>
    <n v="0.14787605344813301"/>
    <n v="3.2588052633663399E-2"/>
    <n v="2.27578815113735E-2"/>
    <x v="135"/>
    <n v="16.804096982742387"/>
    <n v="3.7031877992799318"/>
    <n v="2.586122899019716"/>
  </r>
  <r>
    <x v="136"/>
    <x v="6"/>
    <n v="51.9092389147158"/>
    <n v="0.30080240224389998"/>
    <n v="6.4423567709138404E-3"/>
    <n v="2.1302549728003401E-2"/>
    <x v="136"/>
    <n v="34.182091164079544"/>
    <n v="0.7320859966947546"/>
    <n v="2.4207442872731137"/>
  </r>
  <r>
    <x v="137"/>
    <x v="6"/>
    <n v="7.6090216249466698"/>
    <n v="0.17228789752905699"/>
    <n v="2.3639349117639302E-2"/>
    <n v="1.8029596743300399E-2"/>
    <x v="137"/>
    <n v="19.578170173756476"/>
    <n v="2.6862896724590115"/>
    <n v="2.0488178117386817"/>
  </r>
  <r>
    <x v="138"/>
    <x v="6"/>
    <n v="39.658198175795299"/>
    <n v="0.353869063068454"/>
    <n v="7.3881847181727703E-3"/>
    <n v="9.8017122879117801E-3"/>
    <x v="138"/>
    <n v="40.212393530506141"/>
    <n v="0.83956644524690571"/>
    <n v="1.1138309418081569"/>
  </r>
  <r>
    <x v="139"/>
    <x v="6"/>
    <n v="30.585001812741201"/>
    <n v="0.25971445513951202"/>
    <n v="1.63959009302461E-2"/>
    <n v="1.3333533418726E-2"/>
    <x v="139"/>
    <n v="29.51300626585364"/>
    <n v="1.8631705602552386"/>
    <n v="1.5151742521279545"/>
  </r>
  <r>
    <x v="140"/>
    <x v="7"/>
    <n v="20.676192218560299"/>
    <n v="0.252021144047684"/>
    <n v="5.0229125043147202E-3"/>
    <n v="1.15678146003108E-2"/>
    <x v="140"/>
    <n v="28.638766369055002"/>
    <n v="0.57078551185394555"/>
    <n v="1.3145243863989546"/>
  </r>
  <r>
    <x v="141"/>
    <x v="7"/>
    <n v="18.279247203471101"/>
    <n v="0.25155194481411303"/>
    <n v="8.1743427121233805E-3"/>
    <n v="1.4006296118816401E-2"/>
    <x v="141"/>
    <n v="28.585448274331025"/>
    <n v="0.9289025809231114"/>
    <n v="1.5916245589564093"/>
  </r>
  <r>
    <x v="142"/>
    <x v="7"/>
    <n v="45.263155943175001"/>
    <n v="0.210671207866925"/>
    <n v="7.0272446738069696E-3"/>
    <n v="1.5897592658903802E-2"/>
    <x v="142"/>
    <n v="23.939909984877843"/>
    <n v="0.79855053111442842"/>
    <n v="1.8065446203299775"/>
  </r>
  <r>
    <x v="143"/>
    <x v="7"/>
    <n v="30.773406045602702"/>
    <n v="0.191262604657744"/>
    <n v="3.9005638094244E-3"/>
    <n v="2.2118760498385001E-2"/>
    <x v="143"/>
    <n v="21.734386892925457"/>
    <n v="0.44324588743459092"/>
    <n v="2.5134955111801141"/>
  </r>
  <r>
    <x v="144"/>
    <x v="7"/>
    <n v="37.9613087665481"/>
    <n v="0.19258489342166399"/>
    <n v="2.8572682605367198E-3"/>
    <n v="2.2283043210431602E-2"/>
    <x v="144"/>
    <n v="21.884646979734544"/>
    <n v="0.32468957506099089"/>
    <n v="2.5321640011854094"/>
  </r>
  <r>
    <x v="145"/>
    <x v="7"/>
    <n v="29.678915175353598"/>
    <n v="9.1905816309891697E-2"/>
    <n v="1.6215996301516399E-2"/>
    <n v="4.1849345130820698E-2"/>
    <x v="145"/>
    <n v="10.443842762487693"/>
    <n v="1.8427268524450453"/>
    <n v="4.755607401229625"/>
  </r>
  <r>
    <x v="146"/>
    <x v="7"/>
    <n v="14.8964992027857"/>
    <n v="9.7577294470181597E-2"/>
    <n v="1.2777409865887299E-2"/>
    <n v="3.9878514534233203E-2"/>
    <x v="146"/>
    <n v="11.088328917066091"/>
    <n v="1.4519783938508295"/>
    <n v="4.5316493788901369"/>
  </r>
  <r>
    <x v="147"/>
    <x v="7"/>
    <n v="3.1485884964764603E-14"/>
    <n v="0.163835383903781"/>
    <n v="3.5117812004694699E-3"/>
    <n v="3.6262648369332802E-2"/>
    <x v="147"/>
    <n v="18.617657261793294"/>
    <n v="0.39906604550789432"/>
    <n v="4.1207554965150912"/>
  </r>
  <r>
    <x v="148"/>
    <x v="7"/>
    <n v="24.963357546857701"/>
    <n v="0.148219651331785"/>
    <n v="7.8394682579529893E-3"/>
    <n v="1.9031935018772199E-2"/>
    <x v="148"/>
    <n v="16.84314219679375"/>
    <n v="0.89084866567647614"/>
    <n v="2.162719888496841"/>
  </r>
  <r>
    <x v="149"/>
    <x v="7"/>
    <n v="29.800370316922901"/>
    <n v="0.190762532430133"/>
    <n v="2.9227236249540901E-3"/>
    <n v="2.2188487425028301E-2"/>
    <x v="149"/>
    <n v="21.677560503424203"/>
    <n v="0.33212768465387388"/>
    <n v="2.5214190255713977"/>
  </r>
  <r>
    <x v="150"/>
    <x v="7"/>
    <n v="62.414363060746602"/>
    <n v="0.19338059591679199"/>
    <n v="3.5239248184784099E-3"/>
    <n v="2.0766947327513399E-2"/>
    <x v="150"/>
    <n v="21.975067717817272"/>
    <n v="0.40044600209981934"/>
    <n v="2.3598803781265225"/>
  </r>
  <r>
    <x v="151"/>
    <x v="7"/>
    <n v="19.331179507584402"/>
    <n v="0.13142555654601101"/>
    <n v="8.3606545217070304E-3"/>
    <n v="2.44979811868998E-2"/>
    <x v="151"/>
    <n v="14.93472233477398"/>
    <n v="0.95007437746670798"/>
    <n v="2.783861498511341"/>
  </r>
  <r>
    <x v="152"/>
    <x v="7"/>
    <n v="44.688749718584901"/>
    <n v="0.21021455236938699"/>
    <n v="6.8798178974464703E-3"/>
    <n v="1.67765773306E-2"/>
    <x v="152"/>
    <n v="23.888017314703067"/>
    <n v="0.78179748834618978"/>
    <n v="1.9064292421136364"/>
  </r>
  <r>
    <x v="153"/>
    <x v="7"/>
    <n v="17.481186857360299"/>
    <n v="0.20791159058929001"/>
    <n v="9.5624241772957596E-3"/>
    <n v="1.8103874424954799E-2"/>
    <x v="153"/>
    <n v="23.626317112419322"/>
    <n v="1.0866391110563363"/>
    <n v="2.0572584573812271"/>
  </r>
  <r>
    <x v="154"/>
    <x v="7"/>
    <n v="29.868726283563401"/>
    <n v="0.16622163209992999"/>
    <n v="1.21886925856255E-2"/>
    <n v="3.6789384427956297E-2"/>
    <x v="154"/>
    <n v="18.888821829537498"/>
    <n v="1.3850787029119886"/>
    <n v="4.1806118668132157"/>
  </r>
  <r>
    <x v="155"/>
    <x v="7"/>
    <n v="13.5798500944547"/>
    <n v="0.139440920531783"/>
    <n v="1.3179265304646699E-2"/>
    <n v="2.06487895672436E-2"/>
    <x v="155"/>
    <n v="15.845559151338978"/>
    <n v="1.4976437846189432"/>
    <n v="2.3464533599140456"/>
  </r>
  <r>
    <x v="156"/>
    <x v="7"/>
    <n v="20.284389090036601"/>
    <n v="9.1754914607631896E-2"/>
    <n v="1.9496841787556798E-2"/>
    <n v="2.6638023075210401E-2"/>
    <x v="156"/>
    <n v="10.426694841776353"/>
    <n v="2.2155502031314542"/>
    <n v="3.0270480767284549"/>
  </r>
  <r>
    <x v="157"/>
    <x v="7"/>
    <n v="26.427713634638899"/>
    <n v="0.184255113381698"/>
    <n v="7.9415054043369699E-3"/>
    <n v="1.43512407101578E-2"/>
    <x v="157"/>
    <n v="20.938081066102047"/>
    <n v="0.902443795947383"/>
    <n v="1.6308228079724774"/>
  </r>
  <r>
    <x v="158"/>
    <x v="7"/>
    <n v="63.502679584456899"/>
    <n v="0.19352407017221601"/>
    <n v="3.7136760128402501E-3"/>
    <n v="2.0944823962295401E-2"/>
    <x v="158"/>
    <n v="21.991371610479092"/>
    <n v="0.42200863782275572"/>
    <n v="2.3800936320790229"/>
  </r>
  <r>
    <x v="159"/>
    <x v="7"/>
    <n v="45.934339229481502"/>
    <n v="0.16929703929203599"/>
    <n v="1.20300316780802E-2"/>
    <n v="3.6865987842270603E-2"/>
    <x v="159"/>
    <n v="19.238299919549544"/>
    <n v="1.3670490543272955"/>
    <n v="4.1893168002580232"/>
  </r>
  <r>
    <x v="160"/>
    <x v="8"/>
    <n v="17.6651626832519"/>
    <n v="0.123281651379422"/>
    <n v="2.1131217648466701E-2"/>
    <n v="0.19950129139790099"/>
    <x v="160"/>
    <n v="14.00927856584341"/>
    <n v="2.401274732780307"/>
    <n v="22.670601295216024"/>
  </r>
  <r>
    <x v="161"/>
    <x v="8"/>
    <n v="20.0790993975553"/>
    <n v="0.124448122179904"/>
    <n v="2.2550003838718299E-2"/>
    <n v="0.19880804969319699"/>
    <x v="161"/>
    <n v="14.141832065898182"/>
    <n v="2.5625004362179884"/>
    <n v="22.591823828772387"/>
  </r>
  <r>
    <x v="162"/>
    <x v="8"/>
    <n v="33.515657086599099"/>
    <n v="0.14444725472557399"/>
    <n v="1.6203173450700999E-2"/>
    <n v="0.18129306063627901"/>
    <x v="162"/>
    <n v="16.414460764269773"/>
    <n v="1.8412697103069318"/>
    <n v="20.601484163213524"/>
  </r>
  <r>
    <x v="163"/>
    <x v="8"/>
    <n v="5.4113024505580798"/>
    <n v="0.13144420238103299"/>
    <n v="1.6869463785569201E-2"/>
    <n v="0.191791545902678"/>
    <x v="163"/>
    <n v="14.93684117966284"/>
    <n v="1.9169845210874092"/>
    <n v="21.794493852577045"/>
  </r>
  <r>
    <x v="164"/>
    <x v="8"/>
    <n v="18.463189638614999"/>
    <n v="0.14276572859341599"/>
    <n v="1.61749761531647E-2"/>
    <n v="0.183384625441633"/>
    <x v="164"/>
    <n v="16.223378249251819"/>
    <n v="1.8380654719505343"/>
    <n v="20.839161982003752"/>
  </r>
  <r>
    <x v="165"/>
    <x v="8"/>
    <n v="5.6035283551732196"/>
    <n v="0.18523678924437301"/>
    <n v="1.2304007320550999E-2"/>
    <n v="0.15488841299973199"/>
    <x v="165"/>
    <n v="21.049635141406025"/>
    <n v="1.3981826500626136"/>
    <n v="17.600956022696817"/>
  </r>
  <r>
    <x v="166"/>
    <x v="8"/>
    <n v="49.5701921768201"/>
    <n v="0.366885657350701"/>
    <n v="6.1730463188774797E-3"/>
    <n v="1.95336001362869E-2"/>
    <x v="166"/>
    <n v="41.69155197167057"/>
    <n v="0.70148253623607726"/>
    <n v="2.2197272882144206"/>
  </r>
  <r>
    <x v="167"/>
    <x v="8"/>
    <n v="5.4321635242592397"/>
    <n v="0.18545276606335101"/>
    <n v="1.23826236377982E-2"/>
    <n v="0.15485432305148999"/>
    <x v="167"/>
    <n v="21.074177961744432"/>
    <n v="1.4071163224770682"/>
    <n v="17.597082164942044"/>
  </r>
  <r>
    <x v="168"/>
    <x v="8"/>
    <n v="55.910512380428699"/>
    <n v="0.41893058962753799"/>
    <n v="4.1441137943234799E-3"/>
    <n v="9.1403534969114603E-3"/>
    <x v="168"/>
    <n v="47.605748821311138"/>
    <n v="0.47092202208221362"/>
    <n v="1.0386765337399386"/>
  </r>
  <r>
    <x v="169"/>
    <x v="8"/>
    <n v="21.606206129908301"/>
    <n v="0.109672648852371"/>
    <n v="2.2351264027276298E-2"/>
    <n v="0.19941805380204899"/>
    <x v="169"/>
    <n v="12.462801005951251"/>
    <n v="2.5399163667359432"/>
    <n v="22.661142477505567"/>
  </r>
  <r>
    <x v="170"/>
    <x v="8"/>
    <n v="11.5567927827666"/>
    <n v="0.22658451879452801"/>
    <n v="1.7809086917342599E-2"/>
    <n v="0.19630574488192401"/>
    <x v="170"/>
    <n v="25.748240772105458"/>
    <n v="2.0237598769707499"/>
    <n v="22.307471009309548"/>
  </r>
  <r>
    <x v="171"/>
    <x v="8"/>
    <n v="13.0600706587954"/>
    <n v="0.14282390646502799"/>
    <n v="1.8578606288468701E-2"/>
    <n v="0.157444573063727"/>
    <x v="171"/>
    <n v="16.229989371025908"/>
    <n v="2.1112052600532616"/>
    <n v="17.891428757241705"/>
  </r>
  <r>
    <x v="172"/>
    <x v="8"/>
    <n v="79.576714844499605"/>
    <n v="0.39003096197047299"/>
    <n v="6.0306732552866203E-3"/>
    <n v="1.9202558630792101E-2"/>
    <x v="172"/>
    <n v="44.321700223917389"/>
    <n v="0.68530377900984318"/>
    <n v="2.1821089353172844"/>
  </r>
  <r>
    <x v="173"/>
    <x v="8"/>
    <n v="11.5908070176962"/>
    <n v="0.24343893533317601"/>
    <n v="1.8151760457940001E-2"/>
    <n v="0.187203061455298"/>
    <x v="173"/>
    <n v="27.663515378770001"/>
    <n v="2.0627000520386365"/>
    <n v="21.273075165374774"/>
  </r>
  <r>
    <x v="174"/>
    <x v="8"/>
    <n v="16.658580389210002"/>
    <n v="0.12471756386042"/>
    <n v="1.8214186928707399E-2"/>
    <n v="0.19849163686937499"/>
    <x v="174"/>
    <n v="14.172450438684091"/>
    <n v="2.0697939691712954"/>
    <n v="22.555867826065342"/>
  </r>
  <r>
    <x v="175"/>
    <x v="8"/>
    <n v="5.7108886295346899"/>
    <n v="0.16916132254431801"/>
    <n v="1.4178999092808E-2"/>
    <n v="0.155138391197994"/>
    <x v="175"/>
    <n v="19.222877561854322"/>
    <n v="1.61124989691"/>
    <n v="17.629362636135681"/>
  </r>
  <r>
    <x v="176"/>
    <x v="8"/>
    <n v="4.9235140702006799"/>
    <n v="0.18541079572583899"/>
    <n v="2.78780216231449E-2"/>
    <n v="0.154836776498572"/>
    <x v="176"/>
    <n v="21.069408605208977"/>
    <n v="3.1679570026301023"/>
    <n v="17.595088238474091"/>
  </r>
  <r>
    <x v="177"/>
    <x v="8"/>
    <n v="49.019586298462201"/>
    <n v="0.38277387509295302"/>
    <n v="5.3646427763149804E-3"/>
    <n v="1.8907078283755801E-2"/>
    <x v="177"/>
    <n v="43.497031260562842"/>
    <n v="0.60961849730852047"/>
    <n v="2.1485316231540685"/>
  </r>
  <r>
    <x v="178"/>
    <x v="8"/>
    <n v="5.68585188918148"/>
    <n v="0.13223578424681601"/>
    <n v="1.6467740077457101E-2"/>
    <n v="0.191409482388748"/>
    <x v="178"/>
    <n v="15.02679366441091"/>
    <n v="1.8713340997110344"/>
    <n v="21.75107754417591"/>
  </r>
  <r>
    <x v="179"/>
    <x v="8"/>
    <n v="11.741984220203101"/>
    <n v="0.22636060976533501"/>
    <n v="2.0052038393515301E-2"/>
    <n v="0.196316500096792"/>
    <x v="179"/>
    <n v="25.722796564242614"/>
    <n v="2.2786407265358299"/>
    <n v="22.308693192817273"/>
  </r>
  <r>
    <x v="180"/>
    <x v="9"/>
    <n v="5.9161736927643501E-14"/>
    <n v="0.122493502442441"/>
    <n v="1.1743670553190101E-2"/>
    <n v="0.17240333883857101"/>
    <x v="180"/>
    <n v="13.919716186641024"/>
    <n v="1.334508017407966"/>
    <n v="19.591288504383069"/>
  </r>
  <r>
    <x v="181"/>
    <x v="9"/>
    <n v="70.983290518776798"/>
    <n v="0.12513403363341599"/>
    <n v="1.2666426471555E-2"/>
    <n v="0.24492401858076401"/>
    <x v="181"/>
    <n v="14.219776549251817"/>
    <n v="1.4393666444948863"/>
    <n v="27.832274838723183"/>
  </r>
  <r>
    <x v="182"/>
    <x v="9"/>
    <n v="45.430642429770103"/>
    <n v="0.19755798799462401"/>
    <n v="4.6645181378080196E-3"/>
    <n v="0.171971829256964"/>
    <x v="182"/>
    <n v="22.449771363025455"/>
    <n v="0.53005887929636586"/>
    <n v="19.542253324655"/>
  </r>
  <r>
    <x v="183"/>
    <x v="9"/>
    <n v="68.677610071349903"/>
    <n v="0.19369474502075701"/>
    <n v="5.6803880947608604E-3"/>
    <n v="0.17247254472739701"/>
    <x v="183"/>
    <n v="22.010766479631478"/>
    <n v="0.64549864713191596"/>
    <n v="19.599152809931478"/>
  </r>
  <r>
    <x v="184"/>
    <x v="9"/>
    <n v="47.769653483179802"/>
    <n v="0.32560559293701102"/>
    <n v="1.557446110946E-2"/>
    <n v="2.08125784166081E-2"/>
    <x v="184"/>
    <n v="37.000635561023984"/>
    <n v="1.769825126075"/>
    <n v="2.3650657291600115"/>
  </r>
  <r>
    <x v="185"/>
    <x v="9"/>
    <n v="3.8307241046901099"/>
    <n v="0.170111364728631"/>
    <n v="3.8068812433908299E-3"/>
    <n v="0.17006929529971099"/>
    <x v="185"/>
    <n v="19.330836900980795"/>
    <n v="0.43260014129441249"/>
    <n v="19.326056284058069"/>
  </r>
  <r>
    <x v="186"/>
    <x v="9"/>
    <n v="11.078041999239"/>
    <n v="0.11118195173336"/>
    <n v="1.1584277673980301E-2"/>
    <n v="0.190291192891203"/>
    <x v="186"/>
    <n v="12.634312696972728"/>
    <n v="1.3163951902250342"/>
    <n v="21.623999192182161"/>
  </r>
  <r>
    <x v="187"/>
    <x v="9"/>
    <n v="47.360678466664297"/>
    <n v="0.10104043068971"/>
    <n v="3.5421770154954901E-2"/>
    <n v="0.222863625002889"/>
    <x v="187"/>
    <n v="11.481867123830682"/>
    <n v="4.0252011539721479"/>
    <n v="25.32541193214648"/>
  </r>
  <r>
    <x v="188"/>
    <x v="9"/>
    <n v="52.3415146152104"/>
    <n v="0.37667257180659502"/>
    <n v="5.2303615394079404E-3"/>
    <n v="1.8084335411797301E-2"/>
    <x v="188"/>
    <n v="42.803701341658524"/>
    <n v="0.59435926584181142"/>
    <n v="2.0550381149769663"/>
  </r>
  <r>
    <x v="189"/>
    <x v="9"/>
    <n v="5.0394321004905898"/>
    <n v="0.169830690702055"/>
    <n v="2.2514544879858401E-3"/>
    <n v="0.170255578046769"/>
    <x v="189"/>
    <n v="19.298942125233523"/>
    <n v="0.25584710090748186"/>
    <n v="19.347224778041934"/>
  </r>
  <r>
    <x v="190"/>
    <x v="9"/>
    <n v="50.411889470942299"/>
    <n v="0.34373378342009903"/>
    <n v="8.8319480586827696E-3"/>
    <n v="1.9741282405530199E-2"/>
    <x v="190"/>
    <n v="39.060657206829433"/>
    <n v="1.0036304612139511"/>
    <n v="2.2433275460829774"/>
  </r>
  <r>
    <x v="191"/>
    <x v="9"/>
    <n v="66.701034733073698"/>
    <n v="0.115667205235988"/>
    <n v="8.7932708344564403E-3"/>
    <n v="0.22825722737686999"/>
    <x v="191"/>
    <n v="13.144000594998637"/>
    <n v="0.9992353220973228"/>
    <n v="25.938321292826135"/>
  </r>
  <r>
    <x v="192"/>
    <x v="9"/>
    <n v="6.3973017743231102"/>
    <n v="9.8798610261024794E-2"/>
    <n v="2.3313712996221401E-3"/>
    <n v="0.223231942240364"/>
    <x v="192"/>
    <n v="11.227114802389181"/>
    <n v="0.26492855677524318"/>
    <n v="25.367266163677726"/>
  </r>
  <r>
    <x v="193"/>
    <x v="9"/>
    <n v="48.9442872220514"/>
    <n v="0.32566108956133699"/>
    <n v="1.8482242040184199E-2"/>
    <n v="2.0834076992728101E-2"/>
    <x v="193"/>
    <n v="37.006941995606475"/>
    <n v="2.1002547772936593"/>
    <n v="2.367508749173648"/>
  </r>
  <r>
    <x v="194"/>
    <x v="9"/>
    <n v="55.845810336456601"/>
    <n v="0.147154948818671"/>
    <n v="8.7558913145075294E-3"/>
    <n v="0.20567780560839"/>
    <x v="194"/>
    <n v="16.722153274848978"/>
    <n v="0.9949876493758556"/>
    <n v="23.372477910044317"/>
  </r>
  <r>
    <x v="195"/>
    <x v="9"/>
    <n v="19.736899623200699"/>
    <n v="0.14361475315494401"/>
    <n v="4.7858816799560503E-3"/>
    <n v="0.17010987790382601"/>
    <x v="195"/>
    <n v="16.319858313061822"/>
    <n v="0.5438501909040967"/>
    <n v="19.330667943616593"/>
  </r>
  <r>
    <x v="196"/>
    <x v="9"/>
    <n v="51.279321962756804"/>
    <n v="0.117228027317911"/>
    <n v="7.7860531531723301E-3"/>
    <n v="0.22421377929186101"/>
    <x v="196"/>
    <n v="13.321366740671705"/>
    <n v="0.88477876740594663"/>
    <n v="25.478838555893297"/>
  </r>
  <r>
    <x v="197"/>
    <x v="9"/>
    <n v="43.435446395820399"/>
    <n v="0.12520140611451999"/>
    <n v="4.2826587070359801E-3"/>
    <n v="0.22445378805187699"/>
    <x v="197"/>
    <n v="14.227432513013635"/>
    <n v="0.48666576216317958"/>
    <n v="25.506112278622386"/>
  </r>
  <r>
    <x v="198"/>
    <x v="9"/>
    <n v="61.165161324412701"/>
    <n v="0.12896426283866599"/>
    <n v="1.09129934856856E-2"/>
    <n v="0.22488941745368801"/>
    <x v="198"/>
    <n v="14.655029868030226"/>
    <n v="1.2401128961006365"/>
    <n v="25.555615619737274"/>
  </r>
  <r>
    <x v="199"/>
    <x v="9"/>
    <n v="52.487770139101698"/>
    <n v="0.12877409655541"/>
    <n v="8.9157558280358006E-3"/>
    <n v="0.22263565376827099"/>
    <x v="199"/>
    <n v="14.633420063114773"/>
    <n v="1.0131540713677047"/>
    <n v="25.299506110030794"/>
  </r>
  <r>
    <x v="200"/>
    <x v="10"/>
    <n v="49.687676300904201"/>
    <n v="0.304021050782316"/>
    <n v="9.1602643686256799E-3"/>
    <n v="1.62408243427359E-2"/>
    <x v="200"/>
    <n v="34.547846679808636"/>
    <n v="1.0409391327983728"/>
    <n v="1.8455482207654432"/>
  </r>
  <r>
    <x v="201"/>
    <x v="10"/>
    <n v="56.567874671187603"/>
    <n v="0.24627524630896599"/>
    <n v="1.9998635510913201E-2"/>
    <n v="3.0650116692459501E-2"/>
    <x v="201"/>
    <n v="27.985823444200683"/>
    <n v="2.2725722171492273"/>
    <n v="3.482967805961307"/>
  </r>
  <r>
    <x v="202"/>
    <x v="10"/>
    <n v="48.479381587567502"/>
    <n v="0.29948423363408599"/>
    <n v="1.0879930543842601E-2"/>
    <n v="1.6419131851835501E-2"/>
    <x v="202"/>
    <n v="34.032299276600682"/>
    <n v="1.2363557436184773"/>
    <n v="1.8658104377085798"/>
  </r>
  <r>
    <x v="203"/>
    <x v="10"/>
    <n v="58.522419811079899"/>
    <n v="0.35684344052245598"/>
    <n v="5.8039406562354501E-3"/>
    <n v="7.3388801390573801E-3"/>
    <x v="203"/>
    <n v="40.55039096846091"/>
    <n v="0.65953871093584659"/>
    <n v="0.83396365216561141"/>
  </r>
  <r>
    <x v="204"/>
    <x v="10"/>
    <n v="58.698386432363897"/>
    <n v="0.28095878280335002"/>
    <n v="1.3887570257487301E-2"/>
    <n v="1.8359663856349701E-2"/>
    <x v="204"/>
    <n v="31.927134409471595"/>
    <n v="1.578132983805375"/>
    <n v="2.0863254382215572"/>
  </r>
  <r>
    <x v="205"/>
    <x v="10"/>
    <n v="56.839980870957397"/>
    <n v="0.30770254246939399"/>
    <n v="1.0604006047300401E-2"/>
    <n v="1.2690544859898701E-2"/>
    <x v="205"/>
    <n v="34.96619800788568"/>
    <n v="1.2050006871932273"/>
    <n v="1.4421073704430343"/>
  </r>
  <r>
    <x v="206"/>
    <x v="10"/>
    <n v="44.658345156921399"/>
    <n v="0.30219035471105798"/>
    <n v="9.9013474766446001E-3"/>
    <n v="1.1805521310769399E-2"/>
    <x v="206"/>
    <n v="34.339813035347497"/>
    <n v="1.1251531223459774"/>
    <n v="1.3415365125874317"/>
  </r>
  <r>
    <x v="207"/>
    <x v="10"/>
    <n v="51.798320862111702"/>
    <n v="0.31544336741425599"/>
    <n v="7.0431216875827202E-3"/>
    <n v="8.8820446990619095E-3"/>
    <x v="207"/>
    <n v="35.845837206165456"/>
    <n v="0.80035473722530914"/>
    <n v="1.0093232612570353"/>
  </r>
  <r>
    <x v="208"/>
    <x v="10"/>
    <n v="47.194264474890097"/>
    <n v="0.257166031637512"/>
    <n v="1.26011243783612E-2"/>
    <n v="1.9530459224129399E-2"/>
    <x v="208"/>
    <n v="29.223412686080909"/>
    <n v="1.4319459520865001"/>
    <n v="2.2193703663783411"/>
  </r>
  <r>
    <x v="209"/>
    <x v="10"/>
    <n v="60.582534002150098"/>
    <n v="0.31713974613763801"/>
    <n v="8.8716279166847004E-3"/>
    <n v="1.6921062584035501E-2"/>
    <x v="209"/>
    <n v="36.038607515640685"/>
    <n v="1.0081395359868979"/>
    <n v="1.9228480209131251"/>
  </r>
  <r>
    <x v="210"/>
    <x v="10"/>
    <n v="48.188550723029699"/>
    <n v="0.32635935597701898"/>
    <n v="6.1514689448701398E-3"/>
    <n v="9.3006867354293397E-3"/>
    <x v="210"/>
    <n v="37.086290451933976"/>
    <n v="0.69903056191706137"/>
    <n v="1.0568962199351524"/>
  </r>
  <r>
    <x v="211"/>
    <x v="10"/>
    <n v="50.401166667466804"/>
    <n v="0.31169032362293397"/>
    <n v="7.3005722108733699E-3"/>
    <n v="1.3100453471495899E-2"/>
    <x v="211"/>
    <n v="35.41935495715159"/>
    <n v="0.82961047850833747"/>
    <n v="1.4886878944881705"/>
  </r>
  <r>
    <x v="212"/>
    <x v="10"/>
    <n v="50.360997466444097"/>
    <n v="0.313031250669629"/>
    <n v="9.98169946522179E-3"/>
    <n v="1.6447235365961699E-2"/>
    <x v="212"/>
    <n v="35.571733030639663"/>
    <n v="1.1342840301388397"/>
    <n v="1.869004018859284"/>
  </r>
  <r>
    <x v="213"/>
    <x v="10"/>
    <n v="21.643488917349099"/>
    <n v="0.21056309911961699"/>
    <n v="3.7354900311802497E-2"/>
    <n v="6.3113977801875804E-2"/>
    <x v="213"/>
    <n v="23.927624899956477"/>
    <n v="4.2448750354321021"/>
    <n v="7.1720429320313412"/>
  </r>
  <r>
    <x v="214"/>
    <x v="10"/>
    <n v="52.549022085375299"/>
    <n v="0.206483352092242"/>
    <n v="2.42631821202107E-2"/>
    <n v="3.4692460923131302E-2"/>
    <x v="214"/>
    <n v="23.464017283209319"/>
    <n v="2.7571797863875798"/>
    <n v="3.9423251049012844"/>
  </r>
  <r>
    <x v="215"/>
    <x v="10"/>
    <n v="46.323040082056799"/>
    <n v="0.34196894767928798"/>
    <n v="8.7869654546294893E-3"/>
    <n v="1.1252880570736701E-2"/>
    <x v="215"/>
    <n v="38.86010769082818"/>
    <n v="0.998518801662442"/>
    <n v="1.2787364284928069"/>
  </r>
  <r>
    <x v="216"/>
    <x v="10"/>
    <n v="22.820477803332999"/>
    <n v="0.368491492183188"/>
    <n v="2.10519867891545E-2"/>
    <n v="3.1714569117584197E-2"/>
    <x v="216"/>
    <n v="41.874033202634998"/>
    <n v="2.3922712260402843"/>
    <n v="3.603928308816386"/>
  </r>
  <r>
    <x v="217"/>
    <x v="10"/>
    <n v="59.299008040654797"/>
    <n v="0.35658654325897798"/>
    <n v="7.4208271059813397E-3"/>
    <n v="1.0381265657896E-2"/>
    <x v="217"/>
    <n v="40.521198097611133"/>
    <n v="0.84327580749787956"/>
    <n v="1.1796892793063638"/>
  </r>
  <r>
    <x v="218"/>
    <x v="10"/>
    <n v="36.1381184171711"/>
    <n v="0.31058331167474201"/>
    <n v="7.3031864291121301E-3"/>
    <n v="8.9784207151406802E-3"/>
    <x v="218"/>
    <n v="35.293558144857052"/>
    <n v="0.82990754876274209"/>
    <n v="1.0202750812659864"/>
  </r>
  <r>
    <x v="219"/>
    <x v="10"/>
    <n v="35.220983987946902"/>
    <n v="0.26790379536741699"/>
    <n v="1.1976255434873099E-2"/>
    <n v="1.44849587995972E-2"/>
    <x v="219"/>
    <n v="30.44361310993375"/>
    <n v="1.3609381175992159"/>
    <n v="1.6460180454087727"/>
  </r>
  <r>
    <x v="220"/>
    <x v="11"/>
    <n v="34.097965229565098"/>
    <n v="0.24630774877180101"/>
    <n v="2.3071511991415199E-2"/>
    <n v="3.7863650096441499E-2"/>
    <x v="220"/>
    <n v="27.989516905886479"/>
    <n v="2.6217627262971819"/>
    <n v="4.3026875109592613"/>
  </r>
  <r>
    <x v="221"/>
    <x v="11"/>
    <n v="61.169684063046098"/>
    <n v="0.33578696404700697"/>
    <n v="6.7857038158906499E-3"/>
    <n v="1.08040465577526E-2"/>
    <x v="221"/>
    <n v="38.157609550796245"/>
    <n v="0.77110270635121025"/>
    <n v="1.2277325633809775"/>
  </r>
  <r>
    <x v="222"/>
    <x v="11"/>
    <n v="47.832957358336898"/>
    <n v="0.31405454988779902"/>
    <n v="7.8117664841447698E-3"/>
    <n v="1.54584515043789E-2"/>
    <x v="222"/>
    <n v="35.688017032704437"/>
    <n v="0.88770073683463291"/>
    <n v="1.7566422164066933"/>
  </r>
  <r>
    <x v="223"/>
    <x v="11"/>
    <n v="22.611892281412199"/>
    <n v="0.238136527763501"/>
    <n v="2.62890353201603E-2"/>
    <n v="2.2101104009406399E-2"/>
    <x v="223"/>
    <n v="27.060969064034204"/>
    <n v="2.9873903772909434"/>
    <n v="2.511489091978"/>
  </r>
  <r>
    <x v="224"/>
    <x v="11"/>
    <n v="41.090395462304102"/>
    <n v="0.34020435966842999"/>
    <n v="6.5497534834569604E-3"/>
    <n v="8.6124719415545496E-3"/>
    <x v="224"/>
    <n v="38.659586325957953"/>
    <n v="0.74429016857465458"/>
    <n v="0.97868999335847162"/>
  </r>
  <r>
    <x v="225"/>
    <x v="11"/>
    <n v="54.534820867841802"/>
    <n v="0.31924986047138798"/>
    <n v="6.5574688413623603E-3"/>
    <n v="1.3124353977838701E-2"/>
    <x v="225"/>
    <n v="36.278393235384996"/>
    <n v="0.74516691379117739"/>
    <n v="1.4914038611180342"/>
  </r>
  <r>
    <x v="226"/>
    <x v="11"/>
    <n v="39.196392379410803"/>
    <n v="0.30155822879281202"/>
    <n v="1.0848927493488101E-2"/>
    <n v="1.1839935090044299E-2"/>
    <x v="226"/>
    <n v="34.26798054463773"/>
    <n v="1.2328326697145569"/>
    <n v="1.345447169323216"/>
  </r>
  <r>
    <x v="227"/>
    <x v="11"/>
    <n v="45.796724000565703"/>
    <n v="0.35684116262376703"/>
    <n v="6.6598822791352798E-3"/>
    <n v="8.3503188744538208E-3"/>
    <x v="227"/>
    <n v="40.550132116337167"/>
    <n v="0.75680480444719089"/>
    <n v="0.94889987209702509"/>
  </r>
  <r>
    <x v="228"/>
    <x v="11"/>
    <n v="54.564352476483698"/>
    <n v="0.286466496617786"/>
    <n v="8.4807973203375898E-3"/>
    <n v="1.25642575966482E-2"/>
    <x v="228"/>
    <n v="32.553010979293866"/>
    <n v="0.96372696822018067"/>
    <n v="1.4277565450736591"/>
  </r>
  <r>
    <x v="229"/>
    <x v="11"/>
    <n v="55.621672120644703"/>
    <n v="0.26450929479216101"/>
    <n v="1.1137144467001399E-2"/>
    <n v="2.1963700560962699E-2"/>
    <x v="229"/>
    <n v="30.057874408200117"/>
    <n v="1.2655845985228864"/>
    <n v="2.4958750637457614"/>
  </r>
  <r>
    <x v="230"/>
    <x v="11"/>
    <n v="46.661020169844498"/>
    <n v="0.30881051570124901"/>
    <n v="8.4231163761325206E-3"/>
    <n v="8.8507160084945399E-3"/>
    <x v="230"/>
    <n v="35.092104056960117"/>
    <n v="0.95717231546960468"/>
    <n v="1.0057631827834705"/>
  </r>
  <r>
    <x v="231"/>
    <x v="11"/>
    <n v="53.872530748980402"/>
    <n v="0.271239545639544"/>
    <n v="1.10776914064111E-2"/>
    <n v="1.8964348631113501E-2"/>
    <x v="231"/>
    <n v="30.822675640857273"/>
    <n v="1.2588285689103522"/>
    <n v="2.155039617171989"/>
  </r>
  <r>
    <x v="232"/>
    <x v="11"/>
    <n v="46.351186568458999"/>
    <n v="0.26329230002110199"/>
    <n v="1.0831084428193799E-2"/>
    <n v="1.6158212324580201E-2"/>
    <x v="232"/>
    <n v="29.9195795478525"/>
    <n v="1.2308050486583864"/>
    <n v="1.8361604914295684"/>
  </r>
  <r>
    <x v="233"/>
    <x v="11"/>
    <n v="32.059021538193299"/>
    <n v="0.296801471309799"/>
    <n v="9.9824565370252392E-3"/>
    <n v="1.0934434367245701E-2"/>
    <x v="233"/>
    <n v="33.72743992156807"/>
    <n v="1.1343700610255953"/>
    <n v="1.2425493599142843"/>
  </r>
  <r>
    <x v="234"/>
    <x v="11"/>
    <n v="48.1582980214977"/>
    <n v="0.230928383188578"/>
    <n v="1.5832622109272599E-2"/>
    <n v="2.6704077448422101E-2"/>
    <x v="234"/>
    <n v="26.241861725974776"/>
    <n v="1.7991616033264317"/>
    <n v="3.0345542555025116"/>
  </r>
  <r>
    <x v="235"/>
    <x v="11"/>
    <n v="45.681590336892"/>
    <n v="0.237137571494036"/>
    <n v="2.1348676877182001E-2"/>
    <n v="4.3790185290702499E-2"/>
    <x v="235"/>
    <n v="26.947451306140454"/>
    <n v="2.4259860087706819"/>
    <n v="4.9761574193980112"/>
  </r>
  <r>
    <x v="236"/>
    <x v="11"/>
    <n v="48.9697642856963"/>
    <n v="0.23612716284072899"/>
    <n v="2.8959433707258599E-2"/>
    <n v="4.6178607552506301E-2"/>
    <x v="236"/>
    <n v="26.832632140991933"/>
    <n v="3.2908447394612046"/>
    <n v="5.2475690400575346"/>
  </r>
  <r>
    <x v="237"/>
    <x v="11"/>
    <n v="54.751964930517801"/>
    <n v="0.32557795577957299"/>
    <n v="9.6411705933913006E-3"/>
    <n v="1.0379669363401499E-2"/>
    <x v="237"/>
    <n v="36.997494974951479"/>
    <n v="1.0955875674308297"/>
    <n v="1.1795078822047158"/>
  </r>
  <r>
    <x v="238"/>
    <x v="11"/>
    <n v="49.705812348672801"/>
    <n v="0.32316413962317497"/>
    <n v="7.6608037356175399E-3"/>
    <n v="9.1434822379271394E-3"/>
    <x v="238"/>
    <n v="36.723197684451705"/>
    <n v="0.87054587904744773"/>
    <n v="1.0390320724917204"/>
  </r>
  <r>
    <x v="239"/>
    <x v="11"/>
    <n v="57.693370154959702"/>
    <n v="0.29918236218404298"/>
    <n v="1.03406629908351E-2"/>
    <n v="1.97782870016881E-2"/>
    <x v="239"/>
    <n v="33.997995702732162"/>
    <n v="1.175075339867625"/>
    <n v="2.2475326138281932"/>
  </r>
  <r>
    <x v="240"/>
    <x v="12"/>
    <n v="45.6251804067374"/>
    <n v="0.33703826968221701"/>
    <n v="8.5433214089233201E-3"/>
    <n v="8.7618000791232203E-3"/>
    <x v="240"/>
    <n v="38.299803372979206"/>
    <n v="0.97083197828674095"/>
    <n v="0.99565909990036594"/>
  </r>
  <r>
    <x v="241"/>
    <x v="12"/>
    <n v="59.553781607760001"/>
    <n v="0.34017860079103601"/>
    <n v="6.64863779078645E-3"/>
    <n v="1.3350768182312E-2"/>
    <x v="241"/>
    <n v="38.656659180799551"/>
    <n v="0.75552702168027841"/>
    <n v="1.5171327479900001"/>
  </r>
  <r>
    <x v="242"/>
    <x v="12"/>
    <n v="46.284341334605401"/>
    <n v="0.360547141143094"/>
    <n v="3.4030099656933198E-3"/>
    <n v="7.26553942641593E-3"/>
    <x v="242"/>
    <n v="40.971266038987956"/>
    <n v="0.38670567791969546"/>
    <n v="0.82562948027453753"/>
  </r>
  <r>
    <x v="243"/>
    <x v="12"/>
    <n v="40.664171807745603"/>
    <n v="0.35161960664858"/>
    <n v="5.0943922486613204E-3"/>
    <n v="8.3675644739603598E-3"/>
    <x v="243"/>
    <n v="39.956773482793182"/>
    <n v="0.57890821007515003"/>
    <n v="0.95085959931367725"/>
  </r>
  <r>
    <x v="244"/>
    <x v="12"/>
    <n v="38.186166767894797"/>
    <n v="0.354259219865936"/>
    <n v="5.3870588324792801E-3"/>
    <n v="8.5804982712284397E-3"/>
    <x v="244"/>
    <n v="40.256729530219999"/>
    <n v="0.61216577641809999"/>
    <n v="0.97505662173050456"/>
  </r>
  <r>
    <x v="245"/>
    <x v="12"/>
    <n v="55.597971567935197"/>
    <n v="0.35950861780703702"/>
    <n v="5.2551126778657004E-3"/>
    <n v="8.1799963804139505E-3"/>
    <x v="245"/>
    <n v="40.853252023526935"/>
    <n v="0.59717189521201142"/>
    <n v="0.929545043228858"/>
  </r>
  <r>
    <x v="246"/>
    <x v="12"/>
    <n v="44.7681895724306"/>
    <n v="0.35814743296471202"/>
    <n v="4.6488837162078902E-3"/>
    <n v="7.9461883723557503E-3"/>
    <x v="246"/>
    <n v="40.698571927808189"/>
    <n v="0.52828224047816941"/>
    <n v="0.90297595140406262"/>
  </r>
  <r>
    <x v="247"/>
    <x v="12"/>
    <n v="54.232143512840203"/>
    <n v="0.38180065045865602"/>
    <n v="5.2039520772760202E-3"/>
    <n v="4.6901601245726496E-3"/>
    <x v="247"/>
    <n v="43.386437552120007"/>
    <n v="0.59135819059954775"/>
    <n v="0.53297274142871021"/>
  </r>
  <r>
    <x v="248"/>
    <x v="12"/>
    <n v="59.771519067224098"/>
    <n v="0.32108878262228102"/>
    <n v="1.5346819002669701E-2"/>
    <n v="1.6562512235491499E-2"/>
    <x v="248"/>
    <n v="36.487361661622842"/>
    <n v="1.7439567048488296"/>
    <n v="1.882103663124034"/>
  </r>
  <r>
    <x v="249"/>
    <x v="12"/>
    <n v="39.796549447281002"/>
    <n v="0.39376781509315301"/>
    <n v="4.7929293160676404E-3"/>
    <n v="5.8434931069381501E-3"/>
    <x v="249"/>
    <n v="44.746342624221931"/>
    <n v="0.54465105864405006"/>
    <n v="0.66403330760660795"/>
  </r>
  <r>
    <x v="250"/>
    <x v="12"/>
    <n v="59.111329250745897"/>
    <n v="0.36575865014666797"/>
    <n v="4.8584642773240204E-3"/>
    <n v="7.4302312432970299E-3"/>
    <x v="250"/>
    <n v="41.563482971212274"/>
    <n v="0.55209821333227505"/>
    <n v="0.84434445946557157"/>
  </r>
  <r>
    <x v="251"/>
    <x v="12"/>
    <n v="48.513008927856099"/>
    <n v="0.401064925571465"/>
    <n v="3.5165039093077101E-3"/>
    <n v="4.4722937065345397E-3"/>
    <x v="251"/>
    <n v="45.575559724030114"/>
    <n v="0.39960271696678523"/>
    <n v="0.50821519392437953"/>
  </r>
  <r>
    <x v="252"/>
    <x v="12"/>
    <n v="51.732530287629501"/>
    <n v="0.38604658038738399"/>
    <n v="4.2265405061636101E-3"/>
    <n v="4.2979851187249802E-3"/>
    <x v="252"/>
    <n v="43.868929589475457"/>
    <n v="0.48028869388222845"/>
    <n v="0.48840739985511139"/>
  </r>
  <r>
    <x v="253"/>
    <x v="12"/>
    <n v="47.285480462293101"/>
    <n v="0.36117179528875698"/>
    <n v="6.4823609176314001E-3"/>
    <n v="5.9442182086728301E-3"/>
    <x v="253"/>
    <n v="41.042249464631475"/>
    <n v="0.73663192245811371"/>
    <n v="0.67547934189463976"/>
  </r>
  <r>
    <x v="254"/>
    <x v="12"/>
    <n v="3.9324467105148799"/>
    <n v="0.174197601327086"/>
    <n v="5.4453044716042502E-2"/>
    <n v="5.8900409412516598E-2"/>
    <x v="254"/>
    <n v="19.795181968987048"/>
    <n v="6.1878459904593752"/>
    <n v="6.693228342331432"/>
  </r>
  <r>
    <x v="255"/>
    <x v="12"/>
    <n v="64.094485960750205"/>
    <n v="0.382349304196616"/>
    <n v="6.12627515540007E-3"/>
    <n v="6.5160144004615299E-3"/>
    <x v="255"/>
    <n v="43.448784567797276"/>
    <n v="0.69616763129546255"/>
    <n v="0.74045618187062845"/>
  </r>
  <r>
    <x v="256"/>
    <x v="12"/>
    <n v="48.799996644171301"/>
    <n v="0.36665604248161299"/>
    <n v="4.2695608240448102E-3"/>
    <n v="6.5796217472053904E-3"/>
    <x v="256"/>
    <n v="41.665459372910568"/>
    <n v="0.48517736636872844"/>
    <n v="0.74768428945515797"/>
  </r>
  <r>
    <x v="257"/>
    <x v="12"/>
    <n v="47.529409114725297"/>
    <n v="0.22756068679307101"/>
    <n v="3.3599580884151603E-2"/>
    <n v="2.98962664906882E-2"/>
    <x v="257"/>
    <n v="25.859168953758068"/>
    <n v="3.8181341913808642"/>
    <n v="3.3973030103054773"/>
  </r>
  <r>
    <x v="258"/>
    <x v="12"/>
    <n v="46.800837260055701"/>
    <n v="0.39531434719751102"/>
    <n v="4.88564458740049E-3"/>
    <n v="4.7152040913945098E-3"/>
    <x v="258"/>
    <n v="44.922084908808074"/>
    <n v="0.55518688493187385"/>
    <n v="0.53581864674937618"/>
  </r>
  <r>
    <x v="259"/>
    <x v="12"/>
    <n v="44.892818423041398"/>
    <n v="0.32771391035911102"/>
    <n v="8.35984546030865E-3"/>
    <n v="9.0184106136645195E-3"/>
    <x v="259"/>
    <n v="37.240217086262618"/>
    <n v="0.9499824386714375"/>
    <n v="1.0248193879164227"/>
  </r>
  <r>
    <x v="260"/>
    <x v="13"/>
    <n v="53.667094120300199"/>
    <n v="0.35012843437869501"/>
    <n v="5.8734639307980001E-3"/>
    <n v="8.0820185666356705E-3"/>
    <x v="260"/>
    <n v="39.787322088488068"/>
    <n v="0.66743908304522725"/>
    <n v="0.91841120075405347"/>
  </r>
  <r>
    <x v="261"/>
    <x v="13"/>
    <n v="48.800800404240199"/>
    <n v="0.28133263686461801"/>
    <n v="1.3558949644590101E-2"/>
    <n v="1.7776887761200701E-2"/>
    <x v="261"/>
    <n v="31.969617825524775"/>
    <n v="1.5407897323397843"/>
    <n v="2.0201008819546251"/>
  </r>
  <r>
    <x v="262"/>
    <x v="13"/>
    <n v="40.831262924654403"/>
    <n v="0.23992581943131799"/>
    <n v="2.01818655668899E-2"/>
    <n v="1.7000497329952E-2"/>
    <x v="262"/>
    <n v="27.264297662649774"/>
    <n v="2.2933938144193067"/>
    <n v="1.9318746965854545"/>
  </r>
  <r>
    <x v="263"/>
    <x v="13"/>
    <n v="51.128049397215896"/>
    <n v="0.30564085669200902"/>
    <n v="6.0061856723554298E-3"/>
    <n v="1.2994354891791999E-2"/>
    <x v="263"/>
    <n v="34.731915533182843"/>
    <n v="0.68252109913129888"/>
    <n v="1.4766312377036364"/>
  </r>
  <r>
    <x v="264"/>
    <x v="13"/>
    <n v="43.797855684369999"/>
    <n v="0.33534526403118797"/>
    <n v="6.0579291432039696E-3"/>
    <n v="7.3738591586418904E-3"/>
    <x v="264"/>
    <n v="38.107416367180456"/>
    <n v="0.68840103900045113"/>
    <n v="0.83793854075476026"/>
  </r>
  <r>
    <x v="265"/>
    <x v="13"/>
    <n v="39.727252541568397"/>
    <n v="0.29062796172533301"/>
    <n v="1.33018501988105E-2"/>
    <n v="1.1059414431813E-2"/>
    <x v="265"/>
    <n v="33.025904741515113"/>
    <n v="1.511573886228466"/>
    <n v="1.2567516399787502"/>
  </r>
  <r>
    <x v="266"/>
    <x v="13"/>
    <n v="35.7535903093762"/>
    <n v="0.26434034074656898"/>
    <n v="1.31826858508561E-2"/>
    <n v="1.4416086456458199E-2"/>
    <x v="266"/>
    <n v="30.038675084837386"/>
    <n v="1.4980324830518297"/>
    <n v="1.6381916427793408"/>
  </r>
  <r>
    <x v="267"/>
    <x v="13"/>
    <n v="27.374339327644599"/>
    <n v="0.23391039752725001"/>
    <n v="4.36591580003583E-2"/>
    <n v="2.8773137713838302E-2"/>
    <x v="267"/>
    <n v="26.580726991732956"/>
    <n v="4.9612679545861704"/>
    <n v="3.2696747402088979"/>
  </r>
  <r>
    <x v="268"/>
    <x v="13"/>
    <n v="53.382265763248398"/>
    <n v="0.28042380378662402"/>
    <n v="1.17056531142336E-2"/>
    <n v="1.48785519473163E-2"/>
    <x v="268"/>
    <n v="31.866341339389095"/>
    <n v="1.3301878538901819"/>
    <n v="1.6907445394677614"/>
  </r>
  <r>
    <x v="269"/>
    <x v="13"/>
    <n v="54.244269975807597"/>
    <n v="0.37056956161506499"/>
    <n v="4.2677383540637203E-3"/>
    <n v="5.9916052694032797E-3"/>
    <x v="269"/>
    <n v="42.110177456257389"/>
    <n v="0.48497026750724098"/>
    <n v="0.68086423515946359"/>
  </r>
  <r>
    <x v="270"/>
    <x v="13"/>
    <n v="52.103732399214699"/>
    <n v="0.35861583038795602"/>
    <n v="4.5574461652379203E-3"/>
    <n v="6.5046421315727802E-3"/>
    <x v="270"/>
    <n v="40.751798907722275"/>
    <n v="0.51789160968612735"/>
    <n v="0.73916387858781596"/>
  </r>
  <r>
    <x v="271"/>
    <x v="13"/>
    <n v="44.662267299522"/>
    <n v="0.218801857724292"/>
    <n v="2.5137999390754999E-2"/>
    <n v="4.20586830832409E-2"/>
    <x v="271"/>
    <n v="24.863847468669547"/>
    <n v="2.8565908398585229"/>
    <n v="4.7793958049137384"/>
  </r>
  <r>
    <x v="272"/>
    <x v="13"/>
    <n v="39.540949502026201"/>
    <n v="0.23021102631843901"/>
    <n v="1.9883365414765E-2"/>
    <n v="2.10141852693225E-2"/>
    <x v="272"/>
    <n v="26.160343899822617"/>
    <n v="2.259473342586932"/>
    <n v="2.3879755987866478"/>
  </r>
  <r>
    <x v="273"/>
    <x v="13"/>
    <n v="60.637245803276798"/>
    <n v="0.35263595669320702"/>
    <n v="4.7138863185480304E-3"/>
    <n v="7.9321374331890807E-3"/>
    <x v="273"/>
    <n v="40.072267806046256"/>
    <n v="0.53566889983500343"/>
    <n v="0.90137925377148642"/>
  </r>
  <r>
    <x v="274"/>
    <x v="13"/>
    <n v="41.759947481478399"/>
    <n v="0.27434734505321101"/>
    <n v="1.2650015328593301E-2"/>
    <n v="2.3109232196957701E-2"/>
    <x v="274"/>
    <n v="31.175834665137614"/>
    <n v="1.4375017418856024"/>
    <n v="2.6260491132906481"/>
  </r>
  <r>
    <x v="275"/>
    <x v="13"/>
    <n v="67.207752526891099"/>
    <n v="0.231326505429261"/>
    <n v="1.77394674245102E-2"/>
    <n v="2.5349333170834001E-2"/>
    <x v="275"/>
    <n v="26.28710288968875"/>
    <n v="2.0158485709670684"/>
    <n v="2.8806060421402275"/>
  </r>
  <r>
    <x v="276"/>
    <x v="13"/>
    <n v="51.5943250661985"/>
    <n v="0.41356505347503802"/>
    <n v="4.5874934373195701E-3"/>
    <n v="6.3191473002902404E-3"/>
    <x v="276"/>
    <n v="46.996028803981595"/>
    <n v="0.52130607242267846"/>
    <n v="0.71808492048752737"/>
  </r>
  <r>
    <x v="277"/>
    <x v="13"/>
    <n v="48.606970483861701"/>
    <n v="0.27320062841300802"/>
    <n v="1.52268741798417E-2"/>
    <n v="2.54466591715969E-2"/>
    <x v="277"/>
    <n v="31.045525956023639"/>
    <n v="1.7303266113456479"/>
    <n v="2.8916658149541932"/>
  </r>
  <r>
    <x v="278"/>
    <x v="13"/>
    <n v="57.137368288826103"/>
    <n v="0.349964229248518"/>
    <n v="4.5217374033644196E-3"/>
    <n v="7.7756881896855704E-3"/>
    <x v="278"/>
    <n v="39.768662414604321"/>
    <n v="0.51383379583686584"/>
    <n v="0.88360093064608758"/>
  </r>
  <r>
    <x v="279"/>
    <x v="13"/>
    <n v="62.125654872664398"/>
    <n v="0.37613274298759303"/>
    <n v="3.9567167354431897E-3"/>
    <n v="5.6351106854376203E-3"/>
    <x v="279"/>
    <n v="42.742357157681028"/>
    <n v="0.44962690175490794"/>
    <n v="0.64035348698154781"/>
  </r>
  <r>
    <x v="280"/>
    <x v="14"/>
    <n v="64.733756520555801"/>
    <n v="0.22675343662373801"/>
    <n v="1.40763485491627E-2"/>
    <n v="2.1594868031126601E-2"/>
    <x v="280"/>
    <n v="25.76743597997023"/>
    <n v="1.5995850624048524"/>
    <n v="2.4539622762643867"/>
  </r>
  <r>
    <x v="281"/>
    <x v="14"/>
    <n v="55.405392365272398"/>
    <n v="0.19562023306665799"/>
    <n v="2.1572589424732301E-2"/>
    <n v="3.17707541934657E-2"/>
    <x v="281"/>
    <n v="22.229571939392955"/>
    <n v="2.4514306164468525"/>
    <n v="3.6103129765301931"/>
  </r>
  <r>
    <x v="282"/>
    <x v="14"/>
    <n v="66.183481206414498"/>
    <n v="0.364950369996968"/>
    <n v="3.78291571020183E-3"/>
    <n v="7.0759158352316697E-3"/>
    <x v="282"/>
    <n v="41.471632954200913"/>
    <n v="0.42987678525020795"/>
    <n v="0.80408134491268979"/>
  </r>
  <r>
    <x v="283"/>
    <x v="14"/>
    <n v="28.231748421204699"/>
    <n v="0.241227251742367"/>
    <n v="2.6010279929931601E-2"/>
    <n v="1.8301044595188401E-2"/>
    <x v="283"/>
    <n v="27.412187697996252"/>
    <n v="2.9557136284013183"/>
    <n v="2.0796641585441367"/>
  </r>
  <r>
    <x v="284"/>
    <x v="14"/>
    <n v="56.988451816526201"/>
    <n v="0.27434889083889802"/>
    <n v="1.4115102273715501E-2"/>
    <n v="2.8344266748398E-2"/>
    <x v="284"/>
    <n v="31.17601032260205"/>
    <n v="1.603988894740398"/>
    <n v="3.2209394032270455"/>
  </r>
  <r>
    <x v="285"/>
    <x v="14"/>
    <n v="53.0277200588746"/>
    <n v="0.26908426365742699"/>
    <n v="1.12551885237459E-2"/>
    <n v="2.1663337486184601E-2"/>
    <x v="285"/>
    <n v="30.577757233798522"/>
    <n v="1.278998695880216"/>
    <n v="2.4617428961573409"/>
  </r>
  <r>
    <x v="286"/>
    <x v="14"/>
    <n v="66.789766173727202"/>
    <n v="0.28720261622805099"/>
    <n v="1.3714898359387899E-2"/>
    <n v="1.9369397008318402E-2"/>
    <x v="286"/>
    <n v="32.636660935005793"/>
    <n v="1.5585111772031703"/>
    <n v="2.2010678418543641"/>
  </r>
  <r>
    <x v="287"/>
    <x v="14"/>
    <n v="64.9248520891"/>
    <n v="0.202769010717638"/>
    <n v="2.27934691283865E-2"/>
    <n v="3.1500090397256097E-2"/>
    <x v="287"/>
    <n v="23.04193303609523"/>
    <n v="2.5901669464075567"/>
    <n v="3.5795557269609204"/>
  </r>
  <r>
    <x v="288"/>
    <x v="14"/>
    <n v="67.331564273029798"/>
    <n v="0.348568945684475"/>
    <n v="4.7663133233293896E-3"/>
    <n v="7.5071174985871401E-3"/>
    <x v="288"/>
    <n v="39.610107464144889"/>
    <n v="0.54162651401470341"/>
    <n v="0.85308153393035691"/>
  </r>
  <r>
    <x v="289"/>
    <x v="14"/>
    <n v="48.695535148419602"/>
    <n v="0.26984165660905202"/>
    <n v="9.8365532361301394E-3"/>
    <n v="1.19758611277406E-2"/>
    <x v="289"/>
    <n v="30.663824614665003"/>
    <n v="1.117790140469334"/>
    <n v="1.3608933099705227"/>
  </r>
  <r>
    <x v="290"/>
    <x v="14"/>
    <n v="34.9326231856476"/>
    <n v="0.22195616196156701"/>
    <n v="2.4412252337845899E-2"/>
    <n v="1.9901506598790801E-2"/>
    <x v="290"/>
    <n v="25.222291131996251"/>
    <n v="2.774119583846125"/>
    <n v="2.2615348407716822"/>
  </r>
  <r>
    <x v="291"/>
    <x v="14"/>
    <n v="53.474585957412103"/>
    <n v="0.33677638260614301"/>
    <n v="5.83945387292763E-3"/>
    <n v="9.0141742354562203E-3"/>
    <x v="291"/>
    <n v="38.270043477970795"/>
    <n v="0.66357430374177617"/>
    <n v="1.0243379813018432"/>
  </r>
  <r>
    <x v="292"/>
    <x v="14"/>
    <n v="41.101072025412599"/>
    <n v="0.31335582303405102"/>
    <n v="6.6093726667824197E-3"/>
    <n v="9.4585971096999896E-3"/>
    <x v="292"/>
    <n v="35.608616253869435"/>
    <n v="0.75106507577072956"/>
    <n v="1.0748405806477261"/>
  </r>
  <r>
    <x v="293"/>
    <x v="14"/>
    <n v="42.938039421763797"/>
    <n v="0.18792873049829201"/>
    <n v="2.0673897669436499E-2"/>
    <n v="2.6099286925331599E-2"/>
    <x v="293"/>
    <n v="21.355537556624093"/>
    <n v="2.3493065533450568"/>
    <n v="2.9658280596967725"/>
  </r>
  <r>
    <x v="294"/>
    <x v="14"/>
    <n v="58.228444992046597"/>
    <n v="0.32073591100649002"/>
    <n v="5.8927045503033302E-3"/>
    <n v="1.037374999267E-2"/>
    <x v="294"/>
    <n v="36.447262614373869"/>
    <n v="0.6696255170799239"/>
    <n v="1.1788352264397728"/>
  </r>
  <r>
    <x v="295"/>
    <x v="14"/>
    <n v="48.016588626720598"/>
    <n v="0.33705940989583699"/>
    <n v="4.5739076831314398E-3"/>
    <n v="6.8779042900899198E-3"/>
    <x v="295"/>
    <n v="38.302205669981475"/>
    <n v="0.51976223671948185"/>
    <n v="0.78158003296476364"/>
  </r>
  <r>
    <x v="296"/>
    <x v="14"/>
    <n v="49.076759188990103"/>
    <n v="0.27839756764870199"/>
    <n v="9.4346153464886194E-3"/>
    <n v="1.08169458100327E-2"/>
    <x v="296"/>
    <n v="31.636087232807046"/>
    <n v="1.0721153802827976"/>
    <n v="1.229198387503716"/>
  </r>
  <r>
    <x v="297"/>
    <x v="14"/>
    <n v="45.543945435361998"/>
    <n v="0.33371713739877001"/>
    <n v="5.8603406193975102E-3"/>
    <n v="8.9672235919057101E-3"/>
    <x v="297"/>
    <n v="37.922401977132957"/>
    <n v="0.66594779765880796"/>
    <n v="1.0190026808983761"/>
  </r>
  <r>
    <x v="298"/>
    <x v="14"/>
    <n v="51.483000652052802"/>
    <n v="0.27583793182726701"/>
    <n v="1.17956032974265E-2"/>
    <n v="2.15655747279828E-2"/>
    <x v="298"/>
    <n v="31.345219525825797"/>
    <n v="1.3404094656166479"/>
    <n v="2.4506334918162271"/>
  </r>
  <r>
    <x v="299"/>
    <x v="14"/>
    <n v="40.7223569814714"/>
    <n v="0.29247460819987903"/>
    <n v="9.2036498048227097E-3"/>
    <n v="1.6139674013312399E-2"/>
    <x v="299"/>
    <n v="33.235750931804439"/>
    <n v="1.0458692960025806"/>
    <n v="1.834053865149136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n v="1"/>
    <x v="0"/>
    <n v="57.887455778143398"/>
    <n v="0.30279661987356699"/>
    <n v="7.4796788714935796E-3"/>
    <n v="1.0615175715053301E-2"/>
    <n v="4.2597793399999597"/>
    <x v="0"/>
    <n v="0.84996350812427046"/>
    <n v="1.2062699676196933"/>
  </r>
  <r>
    <n v="2"/>
    <n v="2"/>
    <x v="0"/>
    <n v="58.1093465126309"/>
    <n v="0.31511087664402498"/>
    <n v="6.0416711842808503E-3"/>
    <n v="8.7803862329628394E-3"/>
    <n v="3.6454587710000501"/>
    <x v="1"/>
    <n v="0.68655354366827848"/>
    <n v="0.99777116283668632"/>
  </r>
  <r>
    <n v="3"/>
    <n v="3"/>
    <x v="0"/>
    <n v="64.861268246565899"/>
    <n v="0.33304803107620601"/>
    <n v="7.5185172567629396E-3"/>
    <n v="9.8116233943964393E-3"/>
    <n v="4.0462192400000196"/>
    <x v="2"/>
    <n v="0.85437696099578864"/>
    <n v="1.1149572039086864"/>
  </r>
  <r>
    <n v="4"/>
    <n v="4"/>
    <x v="0"/>
    <n v="50.798045830251901"/>
    <n v="0.31277714641408"/>
    <n v="5.3139675602808497E-3"/>
    <n v="8.7974119743916904E-3"/>
    <n v="3.6780518389999699"/>
    <x v="3"/>
    <n v="0.60385995003191473"/>
    <n v="0.99970590618087396"/>
  </r>
  <r>
    <n v="5"/>
    <n v="5"/>
    <x v="0"/>
    <n v="46.874833790398"/>
    <n v="0.324534820174602"/>
    <n v="5.5043331410993997E-3"/>
    <n v="8.0912487431430199E-3"/>
    <n v="3.71237072299999"/>
    <x v="4"/>
    <n v="0.62549240239765902"/>
    <n v="0.91946008444807048"/>
  </r>
  <r>
    <n v="6"/>
    <n v="6"/>
    <x v="0"/>
    <n v="44.065571896517902"/>
    <n v="0.32074560645400302"/>
    <n v="6.0545123213446598E-3"/>
    <n v="8.6472014060412494E-3"/>
    <n v="3.939908086"/>
    <x v="5"/>
    <n v="0.68801276378916587"/>
    <n v="0.98263652341377838"/>
  </r>
  <r>
    <n v="7"/>
    <n v="7"/>
    <x v="0"/>
    <n v="42.978239473027898"/>
    <n v="0.26743600608367202"/>
    <n v="1.3844260237663501E-2"/>
    <n v="1.7487518707876699E-2"/>
    <n v="4.2011782030000404"/>
    <x v="6"/>
    <n v="1.5732113906435796"/>
    <n v="1.9872180349859885"/>
  </r>
  <r>
    <n v="8"/>
    <n v="8"/>
    <x v="0"/>
    <n v="61.499555529194801"/>
    <n v="0.33777235375590198"/>
    <n v="6.7758099658987497E-3"/>
    <n v="8.61308615072294E-3"/>
    <n v="4.0330573369999998"/>
    <x v="7"/>
    <n v="0.76997840521576699"/>
    <n v="0.97875978985487955"/>
  </r>
  <r>
    <n v="9"/>
    <n v="9"/>
    <x v="0"/>
    <n v="36.121812311791601"/>
    <n v="0.337120235122084"/>
    <n v="5.9277477183036099E-3"/>
    <n v="8.1784008697835201E-3"/>
    <n v="4.0729803330000296"/>
    <x v="8"/>
    <n v="0.67360769526177389"/>
    <n v="0.92936373520267279"/>
  </r>
  <r>
    <n v="10"/>
    <n v="10"/>
    <x v="0"/>
    <n v="62.821277032767803"/>
    <n v="0.28939020912600799"/>
    <n v="8.28379271424615E-3"/>
    <n v="1.66942870096351E-2"/>
    <n v="4.08863586400002"/>
    <x v="9"/>
    <n v="0.94134008116433521"/>
    <n v="1.897078069276716"/>
  </r>
  <r>
    <n v="11"/>
    <n v="11"/>
    <x v="0"/>
    <n v="55.291219800786202"/>
    <n v="0.31183731437390899"/>
    <n v="5.4318026304145299E-3"/>
    <n v="9.9694937073869297E-3"/>
    <n v="3.7180093350000298"/>
    <x v="10"/>
    <n v="0.61725029891074201"/>
    <n v="1.1328970122030602"/>
  </r>
  <r>
    <n v="12"/>
    <n v="12"/>
    <x v="0"/>
    <n v="51.0964144443968"/>
    <n v="0.28159930643088599"/>
    <n v="7.1279003704796898E-3"/>
    <n v="1.6600750144118898E-2"/>
    <n v="3.9932135549999499"/>
    <x v="11"/>
    <n v="0.80998867846360112"/>
    <n v="1.8864488800135113"/>
  </r>
  <r>
    <n v="13"/>
    <n v="13"/>
    <x v="0"/>
    <n v="51.787678987987597"/>
    <n v="0.28532017901512602"/>
    <n v="7.2372320401746897E-3"/>
    <n v="1.1586674705392101E-2"/>
    <n v="4.0405181999999504"/>
    <x v="12"/>
    <n v="0.82241273183803298"/>
    <n v="1.3166675801581933"/>
  </r>
  <r>
    <n v="14"/>
    <n v="14"/>
    <x v="0"/>
    <n v="48.842264615718001"/>
    <n v="0.34623923269492202"/>
    <n v="4.1938064641226097E-3"/>
    <n v="6.0638679620849999E-3"/>
    <n v="3.9213766380000199"/>
    <x v="13"/>
    <n v="0.47656891637756932"/>
    <n v="0.68907590478238634"/>
  </r>
  <r>
    <n v="15"/>
    <n v="15"/>
    <x v="0"/>
    <n v="54.083755331083204"/>
    <n v="0.26430726807385102"/>
    <n v="8.4944268043969096E-3"/>
    <n v="1.5894704925354001E-2"/>
    <n v="3.815459223"/>
    <x v="14"/>
    <n v="0.9652757732269216"/>
    <n v="1.8062164687902273"/>
  </r>
  <r>
    <n v="16"/>
    <n v="16"/>
    <x v="0"/>
    <n v="54.578240783703997"/>
    <n v="0.30466666741813098"/>
    <n v="6.14270334175463E-3"/>
    <n v="1.1695667013119899E-2"/>
    <n v="3.7133347190000401"/>
    <x v="15"/>
    <n v="0.6980344706539352"/>
    <n v="1.3290530696727159"/>
  </r>
  <r>
    <n v="17"/>
    <n v="17"/>
    <x v="0"/>
    <n v="54.856723435288799"/>
    <n v="0.314533085513647"/>
    <n v="8.5450464416535303E-3"/>
    <n v="1.0364904191497701E-2"/>
    <n v="3.9041669929999898"/>
    <x v="16"/>
    <n v="0.97102800473335571"/>
    <n v="1.1778300217611024"/>
  </r>
  <r>
    <n v="18"/>
    <n v="18"/>
    <x v="0"/>
    <n v="61.416819823984497"/>
    <n v="0.29300373957113901"/>
    <n v="8.8898624696897993E-3"/>
    <n v="1.18055501094685E-2"/>
    <n v="3.9598147760000302"/>
    <x v="17"/>
    <n v="1.0102116442829319"/>
    <n v="1.3415397851668751"/>
  </r>
  <r>
    <n v="19"/>
    <n v="19"/>
    <x v="0"/>
    <n v="86.957377644081603"/>
    <n v="0.38003671929862798"/>
    <n v="1.2037949861674301E-2"/>
    <n v="1.2632183517382101E-2"/>
    <n v="3.9491261609999802"/>
    <x v="18"/>
    <n v="1.3679488479175341"/>
    <n v="1.4354753997025116"/>
  </r>
  <r>
    <n v="20"/>
    <n v="20"/>
    <x v="0"/>
    <n v="1.8659131419144299"/>
    <n v="0.12735876471754601"/>
    <n v="4.5924629030732002E-2"/>
    <n v="5.7649882657480001E-2"/>
    <n v="3.7286771110000201"/>
    <x v="19"/>
    <n v="5.2187078444013641"/>
    <n v="6.5511230292590916"/>
  </r>
  <r>
    <n v="21"/>
    <n v="1"/>
    <x v="1"/>
    <n v="56.441641183683601"/>
    <n v="0.23430960590623801"/>
    <n v="1.9632084053592E-2"/>
    <n v="2.15862287451343E-2"/>
    <n v="4.0040642719999902"/>
    <x v="20"/>
    <n v="2.2309186424536365"/>
    <n v="2.4529805392198067"/>
  </r>
  <r>
    <n v="22"/>
    <n v="2"/>
    <x v="1"/>
    <n v="66.090738734889598"/>
    <n v="0.37247175460417697"/>
    <n v="6.67671657340747E-3"/>
    <n v="5.3303720480410597E-3"/>
    <n v="4.2567852199999798"/>
    <x v="21"/>
    <n v="0.75871779243266713"/>
    <n v="0.60572409636830227"/>
  </r>
  <r>
    <n v="23"/>
    <n v="3"/>
    <x v="1"/>
    <n v="70.770755794797097"/>
    <n v="0.28961701316245497"/>
    <n v="8.5787948270297197E-3"/>
    <n v="1.2068511024078901E-2"/>
    <n v="4.28780766099998"/>
    <x v="22"/>
    <n v="0.9748630485261045"/>
    <n v="1.3714217072816932"/>
  </r>
  <r>
    <n v="24"/>
    <n v="4"/>
    <x v="1"/>
    <n v="53.349668884526601"/>
    <n v="0.31538484516410498"/>
    <n v="8.2414744382567507E-3"/>
    <n v="7.9468742352434805E-3"/>
    <n v="4.2718427629999898"/>
    <x v="23"/>
    <n v="0.93653118616553988"/>
    <n v="0.90305389036857742"/>
  </r>
  <r>
    <n v="25"/>
    <n v="5"/>
    <x v="1"/>
    <n v="57.173691569337102"/>
    <n v="0.32178681099350698"/>
    <n v="6.2989602868358998E-3"/>
    <n v="6.3333237240628601E-3"/>
    <n v="4.1644880660000396"/>
    <x v="24"/>
    <n v="0.71579094168589774"/>
    <n v="0.7196958777344159"/>
  </r>
  <r>
    <n v="26"/>
    <n v="6"/>
    <x v="1"/>
    <n v="55.835371333245398"/>
    <n v="0.32801712364067598"/>
    <n v="4.9332909468421402E-3"/>
    <n v="7.0818016344146896E-3"/>
    <n v="4.3761365810000203"/>
    <x v="25"/>
    <n v="0.56060124395933408"/>
    <n v="0.80475018572894208"/>
  </r>
  <r>
    <n v="27"/>
    <n v="7"/>
    <x v="1"/>
    <n v="39.593985743013803"/>
    <n v="0.260944913011527"/>
    <n v="2.3092735537914199E-2"/>
    <n v="2.4815627659839998E-2"/>
    <n v="4.3712432889999402"/>
    <x v="26"/>
    <n v="2.6241744929447952"/>
    <n v="2.8199576886181816"/>
  </r>
  <r>
    <n v="28"/>
    <n v="8"/>
    <x v="1"/>
    <n v="41.689950537520602"/>
    <n v="0.24958262279266"/>
    <n v="1.22379189671198E-2"/>
    <n v="2.1138915546059799E-2"/>
    <n v="4.2919359300000197"/>
    <x v="27"/>
    <n v="1.3906726098999773"/>
    <n v="2.4021494938704318"/>
  </r>
  <r>
    <n v="29"/>
    <n v="9"/>
    <x v="1"/>
    <n v="51.829744368018702"/>
    <n v="0.28123015068123602"/>
    <n v="1.33267050854575E-2"/>
    <n v="1.31601165428765E-2"/>
    <n v="4.3352611720000001"/>
    <x v="28"/>
    <n v="1.5143983051656251"/>
    <n v="1.4954677889632386"/>
  </r>
  <r>
    <n v="30"/>
    <n v="10"/>
    <x v="1"/>
    <n v="41.044174837769297"/>
    <n v="0.16715500475133599"/>
    <n v="3.4026484379247497E-2"/>
    <n v="3.9957979563655703E-2"/>
    <n v="4.5378307189999898"/>
    <x v="29"/>
    <n v="3.8666459521872159"/>
    <n v="4.5406794958699663"/>
  </r>
  <r>
    <n v="31"/>
    <n v="11"/>
    <x v="1"/>
    <n v="51.5941364266411"/>
    <n v="0.23030891384256499"/>
    <n v="1.7945913627757101E-2"/>
    <n v="2.2662152255198999E-2"/>
    <n v="4.3047687509999797"/>
    <x v="30"/>
    <n v="2.0393083667905798"/>
    <n v="2.5752445744544317"/>
  </r>
  <r>
    <n v="32"/>
    <n v="12"/>
    <x v="1"/>
    <n v="58.671456387796397"/>
    <n v="0.29671769912528401"/>
    <n v="9.9864105048747993E-3"/>
    <n v="1.299328927095E-2"/>
    <n v="4.142663475"/>
    <x v="31"/>
    <n v="1.1348193755539544"/>
    <n v="1.4765101444261364"/>
  </r>
  <r>
    <n v="33"/>
    <n v="13"/>
    <x v="1"/>
    <n v="52.027844082442499"/>
    <n v="0.15741198715881999"/>
    <n v="3.50828388335052E-2"/>
    <n v="4.1120943775147599E-2"/>
    <n v="4.4815570609999797"/>
    <x v="32"/>
    <n v="3.9866862310801365"/>
    <n v="4.6728345199031365"/>
  </r>
  <r>
    <n v="34"/>
    <n v="14"/>
    <x v="1"/>
    <n v="62.003402316881299"/>
    <n v="0.37273006553973898"/>
    <n v="5.1231641637544297E-3"/>
    <n v="5.5702672915912601E-3"/>
    <n v="4.3814607570000099"/>
    <x v="33"/>
    <n v="0.5821777458811852"/>
    <n v="0.63298491949900682"/>
  </r>
  <r>
    <n v="35"/>
    <n v="15"/>
    <x v="1"/>
    <n v="13.446832880475601"/>
    <n v="0.17612686313897799"/>
    <n v="4.3252813815338603E-2"/>
    <n v="5.9430038823324503E-2"/>
    <n v="4.3021336140000104"/>
    <x v="34"/>
    <n v="4.9150924790157502"/>
    <n v="6.7534135026505115"/>
  </r>
  <r>
    <n v="36"/>
    <n v="16"/>
    <x v="1"/>
    <n v="45.553029149333398"/>
    <n v="0.342629022131335"/>
    <n v="7.9836839369037595E-3"/>
    <n v="7.1917515154784799E-3"/>
    <n v="4.3471096069999904"/>
    <x v="35"/>
    <n v="0.90723681101179088"/>
    <n v="0.8172444903952818"/>
  </r>
  <r>
    <n v="37"/>
    <n v="17"/>
    <x v="1"/>
    <n v="51.001715212835002"/>
    <n v="0.281708682704432"/>
    <n v="1.13961299345507E-2"/>
    <n v="1.3063693485466E-2"/>
    <n v="4.4721507879999596"/>
    <x v="36"/>
    <n v="1.2950147652898523"/>
    <n v="1.4845106233484091"/>
  </r>
  <r>
    <n v="38"/>
    <n v="18"/>
    <x v="1"/>
    <n v="57.951522019143297"/>
    <n v="0.34831322951982802"/>
    <n v="6.16281088499975E-3"/>
    <n v="5.7370301242893199E-3"/>
    <n v="4.37146252600001"/>
    <x v="37"/>
    <n v="0.70031941874997161"/>
    <n v="0.6519352413965136"/>
  </r>
  <r>
    <n v="39"/>
    <n v="19"/>
    <x v="1"/>
    <n v="60.316809039546499"/>
    <n v="0.32720739514884101"/>
    <n v="6.8535819386964696E-3"/>
    <n v="6.5474614899856398E-3"/>
    <n v="4.3000830990000001"/>
    <x v="38"/>
    <n v="0.77881612939732614"/>
    <n v="0.74402971477109547"/>
  </r>
  <r>
    <n v="40"/>
    <n v="20"/>
    <x v="1"/>
    <n v="39.945504423129499"/>
    <n v="0.185661224764432"/>
    <n v="2.7691745236882601E-2"/>
    <n v="3.20209273705159E-2"/>
    <n v="4.2856737980000004"/>
    <x v="39"/>
    <n v="3.1467892314639321"/>
    <n v="3.6387417466495342"/>
  </r>
  <r>
    <n v="41"/>
    <n v="1"/>
    <x v="2"/>
    <n v="64.493984438365999"/>
    <n v="0.35515482274002003"/>
    <n v="7.2480920769141298E-3"/>
    <n v="8.4610848255957192E-3"/>
    <n v="4.4615437069999704"/>
    <x v="40"/>
    <n v="0.82364682692206026"/>
    <n v="0.96148691199951353"/>
  </r>
  <r>
    <n v="42"/>
    <n v="2"/>
    <x v="2"/>
    <n v="51.476828247785001"/>
    <n v="0.30657938290954501"/>
    <n v="6.3523022966908201E-3"/>
    <n v="8.9205818130007192E-3"/>
    <n v="4.6191194120000301"/>
    <x v="41"/>
    <n v="0.72185253371486591"/>
    <n v="1.0137024787500817"/>
  </r>
  <r>
    <n v="43"/>
    <n v="3"/>
    <x v="2"/>
    <n v="46.117642503210803"/>
    <n v="0.19590861843233601"/>
    <n v="3.5861549971422997E-2"/>
    <n v="4.1637177957078199E-2"/>
    <n v="4.6025425820000097"/>
    <x v="42"/>
    <n v="4.0751761331162495"/>
    <n v="4.7314974951225226"/>
  </r>
  <r>
    <n v="44"/>
    <n v="4"/>
    <x v="2"/>
    <n v="53.781354900681301"/>
    <n v="0.33017332733035798"/>
    <n v="6.9878970081501696E-3"/>
    <n v="7.0191632868766103E-3"/>
    <n v="4.5771494350000204"/>
    <x v="43"/>
    <n v="0.79407920547161026"/>
    <n v="0.79763219169052391"/>
  </r>
  <r>
    <n v="45"/>
    <n v="5"/>
    <x v="2"/>
    <n v="51.129484724323497"/>
    <n v="0.222402851648525"/>
    <n v="2.8138925644891299E-2"/>
    <n v="3.1385865516555603E-2"/>
    <n v="4.5803554149999801"/>
    <x v="44"/>
    <n v="3.1976051869194659"/>
    <n v="3.5665756268813187"/>
  </r>
  <r>
    <n v="46"/>
    <n v="6"/>
    <x v="2"/>
    <n v="57.278910144732599"/>
    <n v="0.29416330297287502"/>
    <n v="1.19480304614082E-2"/>
    <n v="1.15118535132572E-2"/>
    <n v="4.7117754189999896"/>
    <x v="45"/>
    <n v="1.3577307342509319"/>
    <n v="1.3081651719610454"/>
  </r>
  <r>
    <n v="47"/>
    <n v="7"/>
    <x v="2"/>
    <n v="59.7746453939193"/>
    <n v="0.34897503193016599"/>
    <n v="4.4794334858825804E-3"/>
    <n v="6.1376075264696697E-3"/>
    <n v="4.4884244489999698"/>
    <x v="46"/>
    <n v="0.50902653248665686"/>
    <n v="0.69745540073518975"/>
  </r>
  <r>
    <n v="48"/>
    <n v="8"/>
    <x v="2"/>
    <n v="84.291358906194105"/>
    <n v="0.38300816189663001"/>
    <n v="6.4069733875463603E-3"/>
    <n v="8.2987403391021498E-3"/>
    <n v="4.5726475769999899"/>
    <x v="47"/>
    <n v="0.72806515767572277"/>
    <n v="0.94303867489797155"/>
  </r>
  <r>
    <n v="49"/>
    <n v="9"/>
    <x v="2"/>
    <n v="38.194588009447898"/>
    <n v="0.33195234338247998"/>
    <n v="5.4136002646602401E-3"/>
    <n v="8.4944847043253308E-3"/>
    <n v="4.7766081700000296"/>
    <x v="48"/>
    <n v="0.61518184825684552"/>
    <n v="0.96528235276424212"/>
  </r>
  <r>
    <n v="50"/>
    <n v="10"/>
    <x v="2"/>
    <n v="55.9745897936548"/>
    <n v="0.34904056721707599"/>
    <n v="4.0070242921381302E-3"/>
    <n v="6.3889808767299402E-3"/>
    <n v="4.3929634749999797"/>
    <x v="49"/>
    <n v="0.45534366956115119"/>
    <n v="0.72602055417385691"/>
  </r>
  <r>
    <n v="51"/>
    <n v="11"/>
    <x v="2"/>
    <n v="45.563354503340797"/>
    <n v="0.34268945752296698"/>
    <n v="4.8955207820334003E-3"/>
    <n v="7.0379310061579603E-3"/>
    <n v="4.7798018060000196"/>
    <x v="50"/>
    <n v="0.55630917977652272"/>
    <n v="0.79976488706340465"/>
  </r>
  <r>
    <n v="52"/>
    <n v="12"/>
    <x v="2"/>
    <n v="61.306948584165902"/>
    <n v="0.36793414551028197"/>
    <n v="4.3786607148194401E-3"/>
    <n v="6.2329691287100397E-3"/>
    <n v="4.3514063100000104"/>
    <x v="51"/>
    <n v="0.49757508122948185"/>
    <n v="0.7082919464443227"/>
  </r>
  <r>
    <n v="53"/>
    <n v="13"/>
    <x v="2"/>
    <n v="80.515060267641502"/>
    <n v="0.363923019540563"/>
    <n v="6.8633263367659904E-3"/>
    <n v="7.8231095897442308E-3"/>
    <n v="4.6106363420000198"/>
    <x v="52"/>
    <n v="0.7799234473597717"/>
    <n v="0.88898972610729898"/>
  </r>
  <r>
    <n v="54"/>
    <n v="14"/>
    <x v="2"/>
    <n v="48.899006196214202"/>
    <n v="0.291357494784379"/>
    <n v="1.1546739343126699E-2"/>
    <n v="1.14050174220676E-2"/>
    <n v="4.5221794969999598"/>
    <x v="53"/>
    <n v="1.3121294708098523"/>
    <n v="1.2960247070531363"/>
  </r>
  <r>
    <n v="55"/>
    <n v="15"/>
    <x v="2"/>
    <n v="60.6273147827713"/>
    <n v="0.33189261129098502"/>
    <n v="7.8675671138733905E-3"/>
    <n v="7.9068500110896899E-3"/>
    <n v="4.5249654220000304"/>
    <x v="54"/>
    <n v="0.89404171748561256"/>
    <n v="0.89850568307837386"/>
  </r>
  <r>
    <n v="56"/>
    <n v="16"/>
    <x v="2"/>
    <n v="30.748091795153702"/>
    <n v="0.22638857235333901"/>
    <n v="2.54149223267628E-2"/>
    <n v="3.7706774711964201E-2"/>
    <n v="4.3916222459999901"/>
    <x v="55"/>
    <n v="2.8880593553139549"/>
    <n v="4.2848607627232047"/>
  </r>
  <r>
    <n v="57"/>
    <n v="17"/>
    <x v="2"/>
    <n v="49.590363933544999"/>
    <n v="0.31896758086826399"/>
    <n v="8.1637972442486304E-3"/>
    <n v="1.02999405954194E-2"/>
    <n v="4.4387522909998998"/>
    <x v="56"/>
    <n v="0.92770423230098076"/>
    <n v="1.1704477949340228"/>
  </r>
  <r>
    <n v="58"/>
    <n v="18"/>
    <x v="2"/>
    <n v="38.948720443586403"/>
    <n v="0.27824150796791203"/>
    <n v="9.4053234954778707E-3"/>
    <n v="1.2653779120056099E-2"/>
    <n v="4.69045413499998"/>
    <x v="57"/>
    <n v="1.0687867608497581"/>
    <n v="1.4379294454609204"/>
  </r>
  <r>
    <n v="59"/>
    <n v="19"/>
    <x v="2"/>
    <n v="51.681394096375698"/>
    <n v="0.34371850345661298"/>
    <n v="3.7679036546541299E-3"/>
    <n v="6.66321651541045E-3"/>
    <n v="4.70609681799999"/>
    <x v="58"/>
    <n v="0.42817086984706021"/>
    <n v="0.75718369493300575"/>
  </r>
  <r>
    <n v="60"/>
    <n v="20"/>
    <x v="2"/>
    <n v="47.280273422570502"/>
    <n v="0.35598174790607301"/>
    <n v="4.0199879701077997E-3"/>
    <n v="5.4651792315938696E-3"/>
    <n v="4.6875444470000502"/>
    <x v="59"/>
    <n v="0.45681681478497727"/>
    <n v="0.62104309449930339"/>
  </r>
  <r>
    <n v="61"/>
    <n v="1"/>
    <x v="3"/>
    <n v="56.574267899263901"/>
    <n v="0.36086707008234797"/>
    <n v="7.2514267727135503E-3"/>
    <n v="1.1542102038169799E-2"/>
    <n v="3.8517818899999798"/>
    <x v="60"/>
    <n v="0.82402576962653984"/>
    <n v="1.3116025043374773"/>
  </r>
  <r>
    <n v="62"/>
    <n v="2"/>
    <x v="3"/>
    <n v="34.205692416373203"/>
    <n v="0.30602015396024101"/>
    <n v="1.20875505742084E-2"/>
    <n v="3.6438356682403902E-2"/>
    <n v="3.7871541829999802"/>
    <x v="61"/>
    <n v="1.373585292523682"/>
    <n v="4.1407223502731707"/>
  </r>
  <r>
    <n v="63"/>
    <n v="3"/>
    <x v="3"/>
    <n v="51.8956566934215"/>
    <n v="0.36812610620095598"/>
    <n v="5.5710697372958699E-3"/>
    <n v="1.09788311040227E-2"/>
    <n v="3.1467355220000801"/>
    <x v="62"/>
    <n v="0.6330761065108943"/>
    <n v="1.2475944436389432"/>
  </r>
  <r>
    <n v="64"/>
    <n v="4"/>
    <x v="3"/>
    <n v="72.822563716760001"/>
    <n v="0.41392276913046799"/>
    <n v="6.9923908671882997E-3"/>
    <n v="9.5022703402090607E-3"/>
    <n v="3.4888121820000602"/>
    <x v="63"/>
    <n v="0.79458987127139769"/>
    <n v="1.0798034477510297"/>
  </r>
  <r>
    <n v="65"/>
    <n v="5"/>
    <x v="3"/>
    <n v="61.150096960843797"/>
    <n v="0.37598968943321898"/>
    <n v="6.0250582217316198E-3"/>
    <n v="1.8388942016576999E-2"/>
    <n v="3.5259974910001102"/>
    <x v="64"/>
    <n v="0.68466570701495677"/>
    <n v="2.0896525018837497"/>
  </r>
  <r>
    <n v="66"/>
    <n v="6"/>
    <x v="3"/>
    <n v="17.229455385122101"/>
    <n v="0.22433689167982199"/>
    <n v="2.06871285739487E-2"/>
    <n v="6.7630231809890404E-2"/>
    <n v="3.6173337469999698"/>
    <x v="65"/>
    <n v="2.3508100652214434"/>
    <n v="7.6852536147602732"/>
  </r>
  <r>
    <n v="67"/>
    <n v="7"/>
    <x v="3"/>
    <n v="29.572700358459802"/>
    <n v="0.24386561057809999"/>
    <n v="1.74363754556453E-2"/>
    <n v="7.2424498404066104E-2"/>
    <n v="3.5713790050000398"/>
    <x v="66"/>
    <n v="1.9814063017778751"/>
    <n v="8.2300566368256938"/>
  </r>
  <r>
    <n v="68"/>
    <n v="8"/>
    <x v="3"/>
    <n v="31.093783969121699"/>
    <n v="0.22948117240313601"/>
    <n v="2.9240519748576901E-2"/>
    <n v="7.4971710470669001E-2"/>
    <n v="3.4956724550000899"/>
    <x v="67"/>
    <n v="3.3227863350655569"/>
    <n v="8.5195125534851144"/>
  </r>
  <r>
    <n v="69"/>
    <n v="9"/>
    <x v="3"/>
    <n v="53.906774501048098"/>
    <n v="0.30471008623122298"/>
    <n v="1.49733736155919E-2"/>
    <n v="1.6460175436445401E-2"/>
    <n v="3.82941877199994"/>
    <x v="68"/>
    <n v="1.7015197290445341"/>
    <n v="1.8704744814142502"/>
  </r>
  <r>
    <n v="70"/>
    <n v="10"/>
    <x v="3"/>
    <n v="21.3299617800992"/>
    <n v="0.25201291255741598"/>
    <n v="1.7375611801710499E-2"/>
    <n v="6.0865171180434503E-2"/>
    <n v="3.5243609849999298"/>
    <x v="69"/>
    <n v="1.974501341103466"/>
    <n v="6.9164967250493756"/>
  </r>
  <r>
    <n v="71"/>
    <n v="11"/>
    <x v="3"/>
    <n v="44.636128599314503"/>
    <n v="0.25769297058673701"/>
    <n v="1.9268344732379698E-2"/>
    <n v="6.3793306604445807E-2"/>
    <n v="3.5560409189999902"/>
    <x v="70"/>
    <n v="2.1895846286795111"/>
    <n v="7.2492393868688421"/>
  </r>
  <r>
    <n v="72"/>
    <n v="12"/>
    <x v="3"/>
    <n v="22.7842949680978"/>
    <n v="0.252691692378052"/>
    <n v="2.0591962340808099E-2"/>
    <n v="6.6446037785967901E-2"/>
    <n v="3.5665290580000102"/>
    <x v="71"/>
    <n v="2.3399957205463751"/>
    <n v="7.5506861120418076"/>
  </r>
  <r>
    <n v="73"/>
    <n v="13"/>
    <x v="3"/>
    <n v="48.140533017582797"/>
    <n v="0.249987565674537"/>
    <n v="1.44434150489594E-2"/>
    <n v="3.9799631663261198E-2"/>
    <n v="3.5622499969999799"/>
    <x v="72"/>
    <n v="1.6412971646544774"/>
    <n v="4.5226854162796819"/>
  </r>
  <r>
    <n v="74"/>
    <n v="14"/>
    <x v="3"/>
    <n v="57.9015327002014"/>
    <n v="0.26342487136312098"/>
    <n v="1.9325433909092599E-2"/>
    <n v="3.2052385206376599E-2"/>
    <n v="3.5368268340000601"/>
    <x v="73"/>
    <n v="2.1960720351241592"/>
    <n v="3.6423165007246134"/>
  </r>
  <r>
    <n v="75"/>
    <n v="15"/>
    <x v="3"/>
    <n v="26.415031362744099"/>
    <n v="0.25060716492507401"/>
    <n v="2.2011942495086301E-2"/>
    <n v="6.7407123753062695E-2"/>
    <n v="3.4914166259999302"/>
    <x v="74"/>
    <n v="2.5013571017143525"/>
    <n v="7.6599004264843975"/>
  </r>
  <r>
    <n v="76"/>
    <n v="16"/>
    <x v="3"/>
    <n v="63.683799973450597"/>
    <n v="0.40336313862185802"/>
    <n v="5.6317531471102604E-3"/>
    <n v="1.09494810283466E-2"/>
    <n v="3.3844516679999899"/>
    <x v="75"/>
    <n v="0.63997194853525685"/>
    <n v="1.2442592077666592"/>
  </r>
  <r>
    <n v="77"/>
    <n v="17"/>
    <x v="3"/>
    <n v="34.5590832895221"/>
    <n v="0.24820930442768599"/>
    <n v="2.5430229017805801E-2"/>
    <n v="7.0543361670299495E-2"/>
    <n v="3.2713590119999401"/>
    <x v="76"/>
    <n v="2.8897987520233865"/>
    <n v="8.0162910988976694"/>
  </r>
  <r>
    <n v="78"/>
    <n v="18"/>
    <x v="3"/>
    <n v="52.972526716452897"/>
    <n v="0.289544268503446"/>
    <n v="2.0658286435769901E-2"/>
    <n v="1.9188809689974499E-2"/>
    <n v="3.4179830929999699"/>
    <x v="77"/>
    <n v="2.3475325495193071"/>
    <n v="2.1805465556789203"/>
  </r>
  <r>
    <n v="79"/>
    <n v="19"/>
    <x v="3"/>
    <n v="33.85414101496"/>
    <n v="0.27469067856083201"/>
    <n v="1.26686300743092E-2"/>
    <n v="5.5815750716357602E-2"/>
    <n v="3.55202346500004"/>
    <x v="78"/>
    <n v="1.4396170538987727"/>
    <n v="6.3426989450406372"/>
  </r>
  <r>
    <n v="80"/>
    <n v="20"/>
    <x v="3"/>
    <n v="63.145597470907802"/>
    <n v="0.40199791276091401"/>
    <n v="5.5630229635023698E-3"/>
    <n v="1.1320816454001899E-2"/>
    <n v="3.4870891179999699"/>
    <x v="79"/>
    <n v="0.63216170039799657"/>
    <n v="1.2864564152274887"/>
  </r>
  <r>
    <n v="81"/>
    <n v="1"/>
    <x v="4"/>
    <n v="48.353172804191203"/>
    <n v="0.37699232087012602"/>
    <n v="1.35610702112283E-2"/>
    <n v="1.1148876521409499E-2"/>
    <n v="2.3928418330000301"/>
    <x v="80"/>
    <n v="1.5410307058213979"/>
    <n v="1.2669177865238068"/>
  </r>
  <r>
    <n v="82"/>
    <n v="2"/>
    <x v="4"/>
    <n v="45.562376560184298"/>
    <n v="0.404807159994443"/>
    <n v="4.7733284407750999E-3"/>
    <n v="1.86443048833504E-2"/>
    <n v="2.1986901889999899"/>
    <x v="81"/>
    <n v="0.5424236864517159"/>
    <n v="2.1186710094716363"/>
  </r>
  <r>
    <n v="83"/>
    <n v="3"/>
    <x v="4"/>
    <n v="1.16203682930868"/>
    <n v="0.14640435267857399"/>
    <n v="1.9108735847641601E-2"/>
    <n v="0.199627143846385"/>
    <n v="2.5269959289999999"/>
    <x v="82"/>
    <n v="2.1714472554138182"/>
    <n v="22.684902709816477"/>
  </r>
  <r>
    <n v="84"/>
    <n v="4"/>
    <x v="4"/>
    <n v="51.555463238888201"/>
    <n v="0.40963277181916602"/>
    <n v="5.2123220546765898E-3"/>
    <n v="1.9134200990403999E-2"/>
    <n v="2.2197425080000799"/>
    <x v="83"/>
    <n v="0.59230932439506701"/>
    <n v="2.1743410216368182"/>
  </r>
  <r>
    <n v="85"/>
    <n v="5"/>
    <x v="4"/>
    <n v="47.446452105244099"/>
    <n v="0.12606496106378001"/>
    <n v="2.53931586208671E-2"/>
    <n v="0.173229462968191"/>
    <n v="2.2035587860000301"/>
    <x v="84"/>
    <n v="2.8855862069167162"/>
    <n v="19.685166246385343"/>
  </r>
  <r>
    <n v="86"/>
    <n v="6"/>
    <x v="4"/>
    <n v="46.382300627946996"/>
    <n v="0.40740468064800101"/>
    <n v="4.8923977005274899E-3"/>
    <n v="9.6763957191726493E-3"/>
    <n v="2.1424176359999998"/>
    <x v="85"/>
    <n v="0.55595428415085113"/>
    <n v="1.0995904226332556"/>
  </r>
  <r>
    <n v="87"/>
    <n v="7"/>
    <x v="4"/>
    <n v="51.845631442413797"/>
    <n v="0.39164573374210998"/>
    <n v="1.0386666042564901E-2"/>
    <n v="1.06248755485475E-2"/>
    <n v="2.1231341960000201"/>
    <x v="86"/>
    <n v="1.1803029593823751"/>
    <n v="1.2073722214258522"/>
  </r>
  <r>
    <n v="88"/>
    <n v="8"/>
    <x v="4"/>
    <n v="52.522343470352702"/>
    <n v="0.41113359157820401"/>
    <n v="4.70866903020395E-3"/>
    <n v="9.8044218802113402E-3"/>
    <n v="2.1165600949999499"/>
    <x v="87"/>
    <n v="0.53507602615953975"/>
    <n v="1.1141388500240159"/>
  </r>
  <r>
    <n v="89"/>
    <n v="9"/>
    <x v="4"/>
    <n v="7.6389013799129204"/>
    <n v="0.14573658848551399"/>
    <n v="1.8214396085539701E-2"/>
    <n v="0.20121743477096099"/>
    <n v="2.1606845479999399"/>
    <x v="88"/>
    <n v="2.0698177369931479"/>
    <n v="22.865617587609204"/>
  </r>
  <r>
    <n v="90"/>
    <n v="10"/>
    <x v="4"/>
    <n v="19.834444135578899"/>
    <n v="0.127233347013117"/>
    <n v="1.73576925099907E-2"/>
    <n v="0.19611554379763299"/>
    <n v="2.5189844139999802"/>
    <x v="89"/>
    <n v="1.9724650579534886"/>
    <n v="22.285857249731023"/>
  </r>
  <r>
    <n v="91"/>
    <n v="11"/>
    <x v="4"/>
    <n v="47.1137740804053"/>
    <n v="0.44674099898564801"/>
    <n v="4.10032007740538E-3"/>
    <n v="9.1059734373672707E-3"/>
    <n v="2.5197231089999801"/>
    <x v="90"/>
    <n v="0.46594546334152048"/>
    <n v="1.0347697087917354"/>
  </r>
  <r>
    <n v="92"/>
    <n v="12"/>
    <x v="4"/>
    <n v="11.413981687888199"/>
    <n v="0.10200395999572"/>
    <n v="1.16838279674145E-2"/>
    <n v="0.18556346130521201"/>
    <n v="2.28389266800002"/>
    <x v="91"/>
    <n v="1.3277077235698296"/>
    <n v="21.086756966501365"/>
  </r>
  <r>
    <n v="93"/>
    <n v="13"/>
    <x v="4"/>
    <n v="52.713017082928097"/>
    <n v="0.33845140326075301"/>
    <n v="2.21927594646971E-2"/>
    <n v="1.5799544175687699E-2"/>
    <n v="2.1484997679999598"/>
    <x v="92"/>
    <n v="2.5219044846246703"/>
    <n v="1.7954027472372387"/>
  </r>
  <r>
    <n v="94"/>
    <n v="14"/>
    <x v="4"/>
    <n v="11.675084483962699"/>
    <n v="0.15246742611508299"/>
    <n v="4.3951646308488896E-3"/>
    <n v="0.195161656536679"/>
    <n v="2.2302665140000499"/>
    <x v="93"/>
    <n v="0.49945052623282837"/>
    <n v="22.17746097007716"/>
  </r>
  <r>
    <n v="95"/>
    <n v="15"/>
    <x v="4"/>
    <n v="9.85678362223927"/>
    <n v="0.14661129729389699"/>
    <n v="2.2412028180233299E-3"/>
    <n v="0.18203165953672601"/>
    <n v="2.3418374919999598"/>
    <x v="94"/>
    <n v="0.25468213841174203"/>
    <n v="20.685415856446138"/>
  </r>
  <r>
    <n v="96"/>
    <n v="16"/>
    <x v="4"/>
    <n v="2.1025873770305399"/>
    <n v="0.171311243467029"/>
    <n v="1.46303380534018E-2"/>
    <n v="0.18294440911328699"/>
    <n v="2.4565822719999901"/>
    <x v="95"/>
    <n v="1.6625384151592955"/>
    <n v="20.789137399237159"/>
  </r>
  <r>
    <n v="97"/>
    <n v="17"/>
    <x v="4"/>
    <n v="4.70944388874205"/>
    <n v="0.11112570513950901"/>
    <n v="1.86053809389005E-2"/>
    <n v="0.18530204882075099"/>
    <n v="2.59826142399992"/>
    <x v="96"/>
    <n v="2.1142478339659658"/>
    <n v="21.057051002358069"/>
  </r>
  <r>
    <n v="98"/>
    <n v="18"/>
    <x v="4"/>
    <n v="2.4890588491874701"/>
    <n v="0.146104643583303"/>
    <n v="4.8336805179204001E-3"/>
    <n v="0.20001023993160799"/>
    <n v="2.7691577790000101"/>
    <x v="97"/>
    <n v="0.54928187703640907"/>
    <n v="22.728436355864545"/>
  </r>
  <r>
    <n v="99"/>
    <n v="19"/>
    <x v="4"/>
    <n v="46.8665722991568"/>
    <n v="0.39085106057313501"/>
    <n v="9.1825206573551092E-3"/>
    <n v="1.0481503877299901E-2"/>
    <n v="2.1322458880000501"/>
    <x v="98"/>
    <n v="1.0434682565176261"/>
    <n v="1.1910799860568069"/>
  </r>
  <r>
    <n v="100"/>
    <n v="20"/>
    <x v="4"/>
    <n v="50.050653547746201"/>
    <n v="0.38156966458588298"/>
    <n v="4.2575070697840897E-3"/>
    <n v="1.85758292771275E-2"/>
    <n v="2.5106755090000599"/>
    <x v="99"/>
    <n v="0.48380762156637386"/>
    <n v="2.1108896905826704"/>
  </r>
  <r>
    <n v="101"/>
    <n v="1"/>
    <x v="5"/>
    <n v="59.688162958837502"/>
    <n v="0.35038729415291098"/>
    <n v="8.7857229773936393E-3"/>
    <n v="2.2929980264457101E-2"/>
    <n v="3.7950082269999199"/>
    <x v="100"/>
    <n v="0.99837761106745904"/>
    <n v="2.605679575506489"/>
  </r>
  <r>
    <n v="102"/>
    <n v="2"/>
    <x v="5"/>
    <n v="49.754347717951703"/>
    <n v="0.34928231185053399"/>
    <n v="8.3346030447514503E-3"/>
    <n v="2.1939420502108498E-2"/>
    <n v="2.9593080820000002"/>
    <x v="101"/>
    <n v="0.94711398235811939"/>
    <n v="2.493115966148693"/>
  </r>
  <r>
    <n v="103"/>
    <n v="3"/>
    <x v="5"/>
    <n v="59.303437657814001"/>
    <n v="0.37301990884404101"/>
    <n v="7.9466730713430005E-3"/>
    <n v="1.48909927836464E-2"/>
    <n v="3.2538558370000601"/>
    <x v="102"/>
    <n v="0.90303103083443192"/>
    <n v="1.6921582708689091"/>
  </r>
  <r>
    <n v="104"/>
    <n v="4"/>
    <x v="5"/>
    <n v="51.049990036181697"/>
    <n v="0.17576498241823901"/>
    <n v="5.5879644789594902E-2"/>
    <n v="2.3419506836057698E-2"/>
    <n v="3.0634413289999398"/>
    <x v="103"/>
    <n v="6.3499596351812393"/>
    <n v="2.6613075950065568"/>
  </r>
  <r>
    <n v="105"/>
    <n v="5"/>
    <x v="5"/>
    <n v="48.876299080809403"/>
    <n v="0.34309193040361902"/>
    <n v="1.05596685719241E-2"/>
    <n v="2.34808645896032E-2"/>
    <n v="2.9978450360000499"/>
    <x v="104"/>
    <n v="1.1999623377186477"/>
    <n v="2.6682800670003637"/>
  </r>
  <r>
    <n v="106"/>
    <n v="6"/>
    <x v="5"/>
    <n v="54.668856529736701"/>
    <n v="0.41230058732310898"/>
    <n v="8.8512967446572003E-3"/>
    <n v="8.6649109915515506E-3"/>
    <n v="2.77426805200002"/>
    <x v="105"/>
    <n v="1.0058291755292272"/>
    <n v="0.98464897631267623"/>
  </r>
  <r>
    <n v="107"/>
    <n v="7"/>
    <x v="5"/>
    <n v="55.117436853832899"/>
    <n v="0.32189726815765501"/>
    <n v="1.45730364104579E-2"/>
    <n v="3.87198041688602E-2"/>
    <n v="2.91879601899995"/>
    <x v="106"/>
    <n v="1.6560268648247614"/>
    <n v="4.3999777464613867"/>
  </r>
  <r>
    <n v="108"/>
    <n v="8"/>
    <x v="5"/>
    <n v="47.579297983817298"/>
    <n v="0.31751539512292198"/>
    <n v="1.1848512296771301E-2"/>
    <n v="3.8532904724055801E-2"/>
    <n v="2.7817349309999599"/>
    <x v="107"/>
    <n v="1.3464218519058297"/>
    <n v="4.3787391731881593"/>
  </r>
  <r>
    <n v="109"/>
    <n v="9"/>
    <x v="5"/>
    <n v="43.579916278216402"/>
    <n v="0.29885474401508799"/>
    <n v="1.9461587227655501E-2"/>
    <n v="5.2464491078160702E-2"/>
    <n v="3.06983797199995"/>
    <x v="108"/>
    <n v="2.2115440031426705"/>
    <n v="5.9618739861546253"/>
  </r>
  <r>
    <n v="110"/>
    <n v="10"/>
    <x v="5"/>
    <n v="67.073007501460594"/>
    <n v="0.393150440403228"/>
    <n v="9.7972042459587103E-3"/>
    <n v="1.53482090025042E-2"/>
    <n v="2.9591163979999902"/>
    <x v="109"/>
    <n v="1.1133186643134898"/>
    <n v="1.7441146593754773"/>
  </r>
  <r>
    <n v="111"/>
    <n v="11"/>
    <x v="5"/>
    <n v="68.772583991204201"/>
    <n v="0.30573011370977299"/>
    <n v="2.3506803256964099E-2"/>
    <n v="7.2480389110830601E-2"/>
    <n v="2.68627825800001"/>
    <x v="110"/>
    <n v="2.6712276428368296"/>
    <n v="8.2364078535034775"/>
  </r>
  <r>
    <n v="112"/>
    <n v="12"/>
    <x v="5"/>
    <n v="50.6438920420212"/>
    <n v="0.280645716544971"/>
    <n v="2.0673788677681802E-2"/>
    <n v="1.66298747306418E-2"/>
    <n v="2.9873198330000101"/>
    <x v="111"/>
    <n v="2.3492941679183867"/>
    <n v="1.8897584921183863"/>
  </r>
  <r>
    <n v="113"/>
    <n v="13"/>
    <x v="5"/>
    <n v="19.934526095484198"/>
    <n v="0.22894560949357301"/>
    <n v="4.17366615788166E-2"/>
    <n v="0.103113633754241"/>
    <n v="2.9360387739999299"/>
    <x v="112"/>
    <n v="4.7428024521382506"/>
    <n v="11.71745838116375"/>
  </r>
  <r>
    <n v="114"/>
    <n v="14"/>
    <x v="5"/>
    <n v="49.517151070043603"/>
    <n v="0.34336075944122701"/>
    <n v="9.3538207493222003E-3"/>
    <n v="2.3152899129117398E-2"/>
    <n v="2.6457280939999901"/>
    <x v="113"/>
    <n v="1.0629341760593409"/>
    <n v="2.6310112646724315"/>
  </r>
  <r>
    <n v="115"/>
    <n v="15"/>
    <x v="5"/>
    <n v="73.469396961590505"/>
    <n v="0.35300238757749097"/>
    <n v="1.5664584363469101E-2"/>
    <n v="4.0280061039487502E-2"/>
    <n v="2.8156656079998998"/>
    <x v="114"/>
    <n v="1.7800664049396706"/>
    <n v="4.5772796635781257"/>
  </r>
  <r>
    <n v="116"/>
    <n v="16"/>
    <x v="5"/>
    <n v="71.836628446299102"/>
    <n v="0.37879394604176497"/>
    <n v="8.32745066155249E-3"/>
    <n v="2.1702138546770101E-2"/>
    <n v="2.7726857280000501"/>
    <x v="115"/>
    <n v="0.94630121154005575"/>
    <n v="2.4661521075875115"/>
  </r>
  <r>
    <n v="117"/>
    <n v="17"/>
    <x v="5"/>
    <n v="72.694709349898602"/>
    <n v="0.44168437286759399"/>
    <n v="8.2072417739415208E-3"/>
    <n v="9.5190770787744895E-3"/>
    <n v="3.5661408390000102"/>
    <x v="116"/>
    <n v="0.93264111067517286"/>
    <n v="1.081713304406192"/>
  </r>
  <r>
    <n v="118"/>
    <n v="18"/>
    <x v="5"/>
    <n v="35.460465429908297"/>
    <n v="0.29757875065305101"/>
    <n v="1.7878251397560701E-2"/>
    <n v="1.57208175002711E-2"/>
    <n v="3.68608724"/>
    <x v="117"/>
    <n v="2.0316194769955342"/>
    <n v="1.786456534121716"/>
  </r>
  <r>
    <n v="119"/>
    <n v="19"/>
    <x v="5"/>
    <n v="46.121955138458802"/>
    <n v="0.22377836798570699"/>
    <n v="2.5510329212978199E-2"/>
    <n v="4.1073547754129899E-2"/>
    <n v="3.28891706700005"/>
    <x v="118"/>
    <n v="2.8989010469293408"/>
    <n v="4.667448608423852"/>
  </r>
  <r>
    <n v="120"/>
    <n v="20"/>
    <x v="5"/>
    <n v="45.070154923279702"/>
    <n v="0.25403409213024503"/>
    <n v="1.9305295956265799E-2"/>
    <n v="2.3975019792678302E-2"/>
    <n v="2.9513991570000799"/>
    <x v="119"/>
    <n v="2.193783631393841"/>
    <n v="2.7244340673498071"/>
  </r>
  <r>
    <n v="121"/>
    <n v="1"/>
    <x v="6"/>
    <n v="3.44072191154642"/>
    <n v="0.17862977528125301"/>
    <n v="2.6301540095624298E-2"/>
    <n v="1.5690521656424102E-2"/>
    <n v="3.3608264129999199"/>
    <x v="120"/>
    <n v="2.9888113745027614"/>
    <n v="1.783013824593648"/>
  </r>
  <r>
    <n v="122"/>
    <n v="2"/>
    <x v="6"/>
    <n v="51.441797904235401"/>
    <n v="0.33716187722072599"/>
    <n v="5.4894444124630598E-3"/>
    <n v="1.4888966309062401E-2"/>
    <n v="3.2701867399999802"/>
    <x v="121"/>
    <n v="0.62380050141625687"/>
    <n v="1.6919279896661819"/>
  </r>
  <r>
    <n v="123"/>
    <n v="3"/>
    <x v="6"/>
    <n v="49.060465184574198"/>
    <n v="0.28914204529809001"/>
    <n v="1.8813964129794799E-2"/>
    <n v="4.0129568046637198E-2"/>
    <n v="3.6290176429999899"/>
    <x v="122"/>
    <n v="2.1379504692948634"/>
    <n v="4.5601781871178639"/>
  </r>
  <r>
    <n v="124"/>
    <n v="4"/>
    <x v="6"/>
    <n v="64.043604880404104"/>
    <n v="0.35912397849756"/>
    <n v="6.5485269990107299E-3"/>
    <n v="1.1015705272043199E-2"/>
    <n v="3.8780290289999999"/>
    <x v="123"/>
    <n v="0.74415079534212847"/>
    <n v="1.251784690004909"/>
  </r>
  <r>
    <n v="125"/>
    <n v="5"/>
    <x v="6"/>
    <n v="12.4224716127748"/>
    <n v="0.25888070739757402"/>
    <n v="3.9860750462892197E-2"/>
    <n v="2.33405264406913E-2"/>
    <n v="4.4670662680000497"/>
    <x v="124"/>
    <n v="4.5296307344195679"/>
    <n v="2.6523325500785568"/>
  </r>
  <r>
    <n v="126"/>
    <n v="6"/>
    <x v="6"/>
    <n v="32.256952868116798"/>
    <n v="0.33022657171034198"/>
    <n v="9.7486794021475892E-3"/>
    <n v="1.7689549040944299E-2"/>
    <n v="3.8856652079999701"/>
    <x v="125"/>
    <n v="1.1078044775167715"/>
    <n v="2.0101760273800342"/>
  </r>
  <r>
    <n v="127"/>
    <n v="7"/>
    <x v="6"/>
    <n v="34.929790779428103"/>
    <n v="0.19983807863550901"/>
    <n v="2.6492229182461999E-2"/>
    <n v="1.6615837999980201E-2"/>
    <n v="3.56342737099998"/>
    <x v="126"/>
    <n v="3.0104805889161366"/>
    <n v="1.8881634090886592"/>
  </r>
  <r>
    <n v="128"/>
    <n v="8"/>
    <x v="6"/>
    <n v="19.231495978369701"/>
    <n v="0.13998242425380999"/>
    <n v="3.4368931743117198E-2"/>
    <n v="2.49221945860548E-2"/>
    <n v="3.8697812839999401"/>
    <x v="127"/>
    <n v="3.9055604253542273"/>
    <n v="2.8320675665971367"/>
  </r>
  <r>
    <n v="129"/>
    <n v="9"/>
    <x v="6"/>
    <n v="6.2991847012752404E-14"/>
    <n v="0.214876035841254"/>
    <n v="2.4667140498938301E-2"/>
    <n v="1.5556429062311901E-2"/>
    <n v="3.6006071289999602"/>
    <x v="128"/>
    <n v="2.8030841476066253"/>
    <n v="1.7677760298081706"/>
  </r>
  <r>
    <n v="130"/>
    <n v="10"/>
    <x v="6"/>
    <n v="26.766098058619399"/>
    <n v="0.20602676480469101"/>
    <n v="3.3997504547373297E-2"/>
    <n v="1.6517172323817601E-2"/>
    <n v="4.0575999080000402"/>
    <x v="129"/>
    <n v="3.8633527894742383"/>
    <n v="1.8769514004338184"/>
  </r>
  <r>
    <n v="131"/>
    <n v="11"/>
    <x v="6"/>
    <n v="60.665264965455599"/>
    <n v="0.32781199175430298"/>
    <n v="8.0681365896529897E-3"/>
    <n v="1.9777112542866199E-2"/>
    <n v="4.3662745029999996"/>
    <x v="130"/>
    <n v="0.91683370336965797"/>
    <n v="2.2473991525984318"/>
  </r>
  <r>
    <n v="132"/>
    <n v="12"/>
    <x v="6"/>
    <n v="16.479999252630201"/>
    <n v="0.21530546017421401"/>
    <n v="2.3026334270173501E-2"/>
    <n v="1.46612327359178E-2"/>
    <n v="3.9498065189999298"/>
    <x v="131"/>
    <n v="2.6166288943378979"/>
    <n v="1.6660491745361137"/>
  </r>
  <r>
    <n v="133"/>
    <n v="13"/>
    <x v="6"/>
    <n v="44.445806314638503"/>
    <n v="0.34839355391673898"/>
    <n v="6.6406422242922198E-3"/>
    <n v="1.1493883224044901E-2"/>
    <n v="3.6799784339999602"/>
    <x v="132"/>
    <n v="0.7546184345786614"/>
    <n v="1.3061230936414661"/>
  </r>
  <r>
    <n v="134"/>
    <n v="14"/>
    <x v="6"/>
    <n v="12.719193712596701"/>
    <n v="0.18945798562816199"/>
    <n v="3.0419708398769101E-2"/>
    <n v="1.7057864345525399E-2"/>
    <n v="3.81128086399996"/>
    <x v="133"/>
    <n v="3.4567850453146707"/>
    <n v="1.9383936756278863"/>
  </r>
  <r>
    <n v="135"/>
    <n v="15"/>
    <x v="6"/>
    <n v="52.157993476431699"/>
    <n v="0.31238115778446601"/>
    <n v="1.13673900643019E-2"/>
    <n v="2.7085465880078499E-2"/>
    <n v="3.72073186399995"/>
    <x v="134"/>
    <n v="1.2917488709433977"/>
    <n v="3.0778938500089206"/>
  </r>
  <r>
    <n v="136"/>
    <n v="16"/>
    <x v="6"/>
    <n v="30.320838434248099"/>
    <n v="0.14787605344813301"/>
    <n v="3.2588052633663399E-2"/>
    <n v="2.27578815113735E-2"/>
    <n v="3.47072001499998"/>
    <x v="135"/>
    <n v="3.7031877992799318"/>
    <n v="2.586122899019716"/>
  </r>
  <r>
    <n v="137"/>
    <n v="17"/>
    <x v="6"/>
    <n v="51.9092389147158"/>
    <n v="0.30080240224389998"/>
    <n v="6.4423567709138404E-3"/>
    <n v="2.1302549728003401E-2"/>
    <n v="3.3440089909999999"/>
    <x v="136"/>
    <n v="0.7320859966947546"/>
    <n v="2.4207442872731137"/>
  </r>
  <r>
    <n v="138"/>
    <n v="18"/>
    <x v="6"/>
    <n v="7.6090216249466698"/>
    <n v="0.17228789752905699"/>
    <n v="2.3639349117639302E-2"/>
    <n v="1.8029596743300399E-2"/>
    <n v="3.23504013800004"/>
    <x v="137"/>
    <n v="2.6862896724590115"/>
    <n v="2.0488178117386817"/>
  </r>
  <r>
    <n v="139"/>
    <n v="19"/>
    <x v="6"/>
    <n v="39.658198175795299"/>
    <n v="0.353869063068454"/>
    <n v="7.3881847181727703E-3"/>
    <n v="9.8017122879117801E-3"/>
    <n v="3.5286281789999498"/>
    <x v="138"/>
    <n v="0.83956644524690571"/>
    <n v="1.1138309418081569"/>
  </r>
  <r>
    <n v="140"/>
    <n v="20"/>
    <x v="6"/>
    <n v="30.585001812741201"/>
    <n v="0.25971445513951202"/>
    <n v="1.63959009302461E-2"/>
    <n v="1.3333533418726E-2"/>
    <n v="3.5341453979999602"/>
    <x v="139"/>
    <n v="1.8631705602552386"/>
    <n v="1.5151742521279545"/>
  </r>
  <r>
    <n v="141"/>
    <n v="1"/>
    <x v="7"/>
    <n v="20.676192218560299"/>
    <n v="0.252021144047684"/>
    <n v="5.0229125043147202E-3"/>
    <n v="1.15678146003108E-2"/>
    <n v="2.81975025500003"/>
    <x v="140"/>
    <n v="0.57078551185394555"/>
    <n v="1.3145243863989546"/>
  </r>
  <r>
    <n v="142"/>
    <n v="2"/>
    <x v="7"/>
    <n v="18.279247203471101"/>
    <n v="0.25155194481411303"/>
    <n v="8.1743427121233805E-3"/>
    <n v="1.4006296118816401E-2"/>
    <n v="2.6694641870000102"/>
    <x v="141"/>
    <n v="0.9289025809231114"/>
    <n v="1.5916245589564093"/>
  </r>
  <r>
    <n v="143"/>
    <n v="3"/>
    <x v="7"/>
    <n v="45.263155943175001"/>
    <n v="0.210671207866925"/>
    <n v="7.0272446738069696E-3"/>
    <n v="1.5897592658903802E-2"/>
    <n v="2.6584474820000401"/>
    <x v="142"/>
    <n v="0.79855053111442842"/>
    <n v="1.8065446203299775"/>
  </r>
  <r>
    <n v="144"/>
    <n v="4"/>
    <x v="7"/>
    <n v="30.773406045602702"/>
    <n v="0.191262604657744"/>
    <n v="3.9005638094244E-3"/>
    <n v="2.2118760498385001E-2"/>
    <n v="2.51225348000002"/>
    <x v="143"/>
    <n v="0.44324588743459092"/>
    <n v="2.5134955111801141"/>
  </r>
  <r>
    <n v="145"/>
    <n v="5"/>
    <x v="7"/>
    <n v="37.9613087665481"/>
    <n v="0.19258489342166399"/>
    <n v="2.8572682605367198E-3"/>
    <n v="2.2283043210431602E-2"/>
    <n v="2.3363773099999801"/>
    <x v="144"/>
    <n v="0.32468957506099089"/>
    <n v="2.5321640011854094"/>
  </r>
  <r>
    <n v="146"/>
    <n v="6"/>
    <x v="7"/>
    <n v="29.678915175353598"/>
    <n v="9.1905816309891697E-2"/>
    <n v="1.6215996301516399E-2"/>
    <n v="4.1849345130820698E-2"/>
    <n v="2.33941970399996"/>
    <x v="145"/>
    <n v="1.8427268524450453"/>
    <n v="4.755607401229625"/>
  </r>
  <r>
    <n v="147"/>
    <n v="7"/>
    <x v="7"/>
    <n v="14.8964992027857"/>
    <n v="9.7577294470181597E-2"/>
    <n v="1.2777409865887299E-2"/>
    <n v="3.9878514534233203E-2"/>
    <n v="2.5861398540000602"/>
    <x v="146"/>
    <n v="1.4519783938508295"/>
    <n v="4.5316493788901369"/>
  </r>
  <r>
    <n v="148"/>
    <n v="8"/>
    <x v="7"/>
    <n v="3.1485884964764603E-14"/>
    <n v="0.163835383903781"/>
    <n v="3.5117812004694699E-3"/>
    <n v="3.6262648369332802E-2"/>
    <n v="2.5663172660000502"/>
    <x v="147"/>
    <n v="0.39906604550789432"/>
    <n v="4.1207554965150912"/>
  </r>
  <r>
    <n v="149"/>
    <n v="9"/>
    <x v="7"/>
    <n v="24.963357546857701"/>
    <n v="0.148219651331785"/>
    <n v="7.8394682579529893E-3"/>
    <n v="1.9031935018772199E-2"/>
    <n v="2.2668757779999802"/>
    <x v="148"/>
    <n v="0.89084866567647614"/>
    <n v="2.162719888496841"/>
  </r>
  <r>
    <n v="150"/>
    <n v="10"/>
    <x v="7"/>
    <n v="29.800370316922901"/>
    <n v="0.190762532430133"/>
    <n v="2.9227236249540901E-3"/>
    <n v="2.2188487425028301E-2"/>
    <n v="2.57772029600005"/>
    <x v="149"/>
    <n v="0.33212768465387388"/>
    <n v="2.5214190255713977"/>
  </r>
  <r>
    <n v="151"/>
    <n v="11"/>
    <x v="7"/>
    <n v="62.414363060746602"/>
    <n v="0.19338059591679199"/>
    <n v="3.5239248184784099E-3"/>
    <n v="2.0766947327513399E-2"/>
    <n v="2.472967315"/>
    <x v="150"/>
    <n v="0.40044600209981934"/>
    <n v="2.3598803781265225"/>
  </r>
  <r>
    <n v="152"/>
    <n v="12"/>
    <x v="7"/>
    <n v="19.331179507584402"/>
    <n v="0.13142555654601101"/>
    <n v="8.3606545217070304E-3"/>
    <n v="2.44979811868998E-2"/>
    <n v="2.2132426059999899"/>
    <x v="151"/>
    <n v="0.95007437746670798"/>
    <n v="2.783861498511341"/>
  </r>
  <r>
    <n v="153"/>
    <n v="13"/>
    <x v="7"/>
    <n v="44.688749718584901"/>
    <n v="0.21021455236938699"/>
    <n v="6.8798178974464703E-3"/>
    <n v="1.67765773306E-2"/>
    <n v="2.2378143670000501"/>
    <x v="152"/>
    <n v="0.78179748834618978"/>
    <n v="1.9064292421136364"/>
  </r>
  <r>
    <n v="154"/>
    <n v="14"/>
    <x v="7"/>
    <n v="17.481186857360299"/>
    <n v="0.20791159058929001"/>
    <n v="9.5624241772957596E-3"/>
    <n v="1.8103874424954799E-2"/>
    <n v="2.32164269600002"/>
    <x v="153"/>
    <n v="1.0866391110563363"/>
    <n v="2.0572584573812271"/>
  </r>
  <r>
    <n v="155"/>
    <n v="15"/>
    <x v="7"/>
    <n v="29.868726283563401"/>
    <n v="0.16622163209992999"/>
    <n v="1.21886925856255E-2"/>
    <n v="3.6789384427956297E-2"/>
    <n v="2.3083189940000399"/>
    <x v="154"/>
    <n v="1.3850787029119886"/>
    <n v="4.1806118668132157"/>
  </r>
  <r>
    <n v="156"/>
    <n v="16"/>
    <x v="7"/>
    <n v="13.5798500944547"/>
    <n v="0.139440920531783"/>
    <n v="1.3179265304646699E-2"/>
    <n v="2.06487895672436E-2"/>
    <n v="2.2118959209999498"/>
    <x v="155"/>
    <n v="1.4976437846189432"/>
    <n v="2.3464533599140456"/>
  </r>
  <r>
    <n v="157"/>
    <n v="17"/>
    <x v="7"/>
    <n v="20.284389090036601"/>
    <n v="9.1754914607631896E-2"/>
    <n v="1.9496841787556798E-2"/>
    <n v="2.6638023075210401E-2"/>
    <n v="2.49701065600004"/>
    <x v="156"/>
    <n v="2.2155502031314542"/>
    <n v="3.0270480767284549"/>
  </r>
  <r>
    <n v="158"/>
    <n v="18"/>
    <x v="7"/>
    <n v="26.427713634638899"/>
    <n v="0.184255113381698"/>
    <n v="7.9415054043369699E-3"/>
    <n v="1.43512407101578E-2"/>
    <n v="2.4692316929999798"/>
    <x v="157"/>
    <n v="0.902443795947383"/>
    <n v="1.6308228079724774"/>
  </r>
  <r>
    <n v="159"/>
    <n v="19"/>
    <x v="7"/>
    <n v="63.502679584456899"/>
    <n v="0.19352407017221601"/>
    <n v="3.7136760128402501E-3"/>
    <n v="2.0944823962295401E-2"/>
    <n v="2.6570610129999701"/>
    <x v="158"/>
    <n v="0.42200863782275572"/>
    <n v="2.3800936320790229"/>
  </r>
  <r>
    <n v="160"/>
    <n v="20"/>
    <x v="7"/>
    <n v="45.934339229481502"/>
    <n v="0.16929703929203599"/>
    <n v="1.20300316780802E-2"/>
    <n v="3.6865987842270603E-2"/>
    <n v="2.4500372990000798"/>
    <x v="159"/>
    <n v="1.3670490543272955"/>
    <n v="4.1893168002580232"/>
  </r>
  <r>
    <n v="161"/>
    <n v="1"/>
    <x v="8"/>
    <n v="17.6651626832519"/>
    <n v="0.123281651379422"/>
    <n v="2.1131217648466701E-2"/>
    <n v="0.19950129139790099"/>
    <n v="1.92014988099992"/>
    <x v="160"/>
    <n v="2.401274732780307"/>
    <n v="22.670601295216024"/>
  </r>
  <r>
    <n v="162"/>
    <n v="2"/>
    <x v="8"/>
    <n v="20.0790993975553"/>
    <n v="0.124448122179904"/>
    <n v="2.2550003838718299E-2"/>
    <n v="0.19880804969319699"/>
    <n v="1.98019114999999"/>
    <x v="161"/>
    <n v="2.5625004362179884"/>
    <n v="22.591823828772387"/>
  </r>
  <r>
    <n v="163"/>
    <n v="3"/>
    <x v="8"/>
    <n v="33.515657086599099"/>
    <n v="0.14444725472557399"/>
    <n v="1.6203173450700999E-2"/>
    <n v="0.18129306063627901"/>
    <n v="1.83097901999997"/>
    <x v="162"/>
    <n v="1.8412697103069318"/>
    <n v="20.601484163213524"/>
  </r>
  <r>
    <n v="164"/>
    <n v="4"/>
    <x v="8"/>
    <n v="5.4113024505580798"/>
    <n v="0.13144420238103299"/>
    <n v="1.6869463785569201E-2"/>
    <n v="0.191791545902678"/>
    <n v="1.5595235330000601"/>
    <x v="163"/>
    <n v="1.9169845210874092"/>
    <n v="21.794493852577045"/>
  </r>
  <r>
    <n v="165"/>
    <n v="5"/>
    <x v="8"/>
    <n v="18.463189638614999"/>
    <n v="0.14276572859341599"/>
    <n v="1.61749761531647E-2"/>
    <n v="0.183384625441633"/>
    <n v="1.8709916469999801"/>
    <x v="164"/>
    <n v="1.8380654719505343"/>
    <n v="20.839161982003752"/>
  </r>
  <r>
    <n v="166"/>
    <n v="6"/>
    <x v="8"/>
    <n v="5.6035283551732196"/>
    <n v="0.18523678924437301"/>
    <n v="1.2304007320550999E-2"/>
    <n v="0.15488841299973199"/>
    <n v="1.8904814620000201"/>
    <x v="165"/>
    <n v="1.3981826500626136"/>
    <n v="17.600956022696817"/>
  </r>
  <r>
    <n v="167"/>
    <n v="7"/>
    <x v="8"/>
    <n v="49.5701921768201"/>
    <n v="0.366885657350701"/>
    <n v="6.1730463188774797E-3"/>
    <n v="1.95336001362869E-2"/>
    <n v="1.9042903519999701"/>
    <x v="166"/>
    <n v="0.70148253623607726"/>
    <n v="2.2197272882144206"/>
  </r>
  <r>
    <n v="168"/>
    <n v="8"/>
    <x v="8"/>
    <n v="5.4321635242592397"/>
    <n v="0.18545276606335101"/>
    <n v="1.23826236377982E-2"/>
    <n v="0.15485432305148999"/>
    <n v="1.9184564199999801"/>
    <x v="167"/>
    <n v="1.4071163224770682"/>
    <n v="17.597082164942044"/>
  </r>
  <r>
    <n v="169"/>
    <n v="9"/>
    <x v="8"/>
    <n v="55.910512380428699"/>
    <n v="0.41893058962753799"/>
    <n v="4.1441137943234799E-3"/>
    <n v="9.1403534969114603E-3"/>
    <n v="1.8952133930000601"/>
    <x v="168"/>
    <n v="0.47092202208221362"/>
    <n v="1.0386765337399386"/>
  </r>
  <r>
    <n v="170"/>
    <n v="10"/>
    <x v="8"/>
    <n v="21.606206129908301"/>
    <n v="0.109672648852371"/>
    <n v="2.2351264027276298E-2"/>
    <n v="0.19941805380204899"/>
    <n v="1.86598885700004"/>
    <x v="169"/>
    <n v="2.5399163667359432"/>
    <n v="22.661142477505567"/>
  </r>
  <r>
    <n v="171"/>
    <n v="11"/>
    <x v="8"/>
    <n v="11.5567927827666"/>
    <n v="0.22658451879452801"/>
    <n v="1.7809086917342599E-2"/>
    <n v="0.19630574488192401"/>
    <n v="1.7954664119999899"/>
    <x v="170"/>
    <n v="2.0237598769707499"/>
    <n v="22.307471009309548"/>
  </r>
  <r>
    <n v="172"/>
    <n v="12"/>
    <x v="8"/>
    <n v="13.0600706587954"/>
    <n v="0.14282390646502799"/>
    <n v="1.8578606288468701E-2"/>
    <n v="0.157444573063727"/>
    <n v="1.87637375400004"/>
    <x v="171"/>
    <n v="2.1112052600532616"/>
    <n v="17.891428757241705"/>
  </r>
  <r>
    <n v="173"/>
    <n v="13"/>
    <x v="8"/>
    <n v="79.576714844499605"/>
    <n v="0.39003096197047299"/>
    <n v="6.0306732552866203E-3"/>
    <n v="1.9202558630792101E-2"/>
    <n v="1.9501343539999401"/>
    <x v="172"/>
    <n v="0.68530377900984318"/>
    <n v="2.1821089353172844"/>
  </r>
  <r>
    <n v="174"/>
    <n v="14"/>
    <x v="8"/>
    <n v="11.5908070176962"/>
    <n v="0.24343893533317601"/>
    <n v="1.8151760457940001E-2"/>
    <n v="0.187203061455298"/>
    <n v="1.802268572"/>
    <x v="173"/>
    <n v="2.0627000520386365"/>
    <n v="21.273075165374774"/>
  </r>
  <r>
    <n v="175"/>
    <n v="15"/>
    <x v="8"/>
    <n v="16.658580389210002"/>
    <n v="0.12471756386042"/>
    <n v="1.8214186928707399E-2"/>
    <n v="0.19849163686937499"/>
    <n v="1.82192637500008"/>
    <x v="174"/>
    <n v="2.0697939691712954"/>
    <n v="22.555867826065342"/>
  </r>
  <r>
    <n v="176"/>
    <n v="16"/>
    <x v="8"/>
    <n v="5.7108886295346899"/>
    <n v="0.16916132254431801"/>
    <n v="1.4178999092808E-2"/>
    <n v="0.155138391197994"/>
    <n v="1.8423401289999199"/>
    <x v="175"/>
    <n v="1.61124989691"/>
    <n v="17.629362636135681"/>
  </r>
  <r>
    <n v="177"/>
    <n v="17"/>
    <x v="8"/>
    <n v="4.9235140702006799"/>
    <n v="0.18541079572583899"/>
    <n v="2.78780216231449E-2"/>
    <n v="0.154836776498572"/>
    <n v="1.96184379700002"/>
    <x v="176"/>
    <n v="3.1679570026301023"/>
    <n v="17.595088238474091"/>
  </r>
  <r>
    <n v="178"/>
    <n v="18"/>
    <x v="8"/>
    <n v="49.019586298462201"/>
    <n v="0.38277387509295302"/>
    <n v="5.3646427763149804E-3"/>
    <n v="1.8907078283755801E-2"/>
    <n v="1.9814008959999601"/>
    <x v="177"/>
    <n v="0.60961849730852047"/>
    <n v="2.1485316231540685"/>
  </r>
  <r>
    <n v="179"/>
    <n v="19"/>
    <x v="8"/>
    <n v="5.68585188918148"/>
    <n v="0.13223578424681601"/>
    <n v="1.6467740077457101E-2"/>
    <n v="0.191409482388748"/>
    <n v="1.93098978"/>
    <x v="178"/>
    <n v="1.8713340997110344"/>
    <n v="21.75107754417591"/>
  </r>
  <r>
    <n v="180"/>
    <n v="20"/>
    <x v="8"/>
    <n v="11.741984220203101"/>
    <n v="0.22636060976533501"/>
    <n v="2.0052038393515301E-2"/>
    <n v="0.196316500096792"/>
    <n v="1.9193116190000401"/>
    <x v="179"/>
    <n v="2.2786407265358299"/>
    <n v="22.308693192817273"/>
  </r>
  <r>
    <n v="181"/>
    <n v="1"/>
    <x v="9"/>
    <n v="5.9161736927643501E-14"/>
    <n v="0.122493502442441"/>
    <n v="1.1743670553190101E-2"/>
    <n v="0.17240333883857101"/>
    <n v="1.5611154089999599"/>
    <x v="180"/>
    <n v="1.334508017407966"/>
    <n v="19.591288504383069"/>
  </r>
  <r>
    <n v="182"/>
    <n v="2"/>
    <x v="9"/>
    <n v="70.983290518776798"/>
    <n v="0.12513403363341599"/>
    <n v="1.2666426471555E-2"/>
    <n v="0.24492401858076401"/>
    <n v="1.644723494"/>
    <x v="181"/>
    <n v="1.4393666444948863"/>
    <n v="27.832274838723183"/>
  </r>
  <r>
    <n v="183"/>
    <n v="3"/>
    <x v="9"/>
    <n v="45.430642429770103"/>
    <n v="0.19755798799462401"/>
    <n v="4.6645181378080196E-3"/>
    <n v="0.171971829256964"/>
    <n v="1.4712526899999101"/>
    <x v="182"/>
    <n v="0.53005887929636586"/>
    <n v="19.542253324655"/>
  </r>
  <r>
    <n v="184"/>
    <n v="4"/>
    <x v="9"/>
    <n v="68.677610071349903"/>
    <n v="0.19369474502075701"/>
    <n v="5.6803880947608604E-3"/>
    <n v="0.17247254472739701"/>
    <n v="1.38482582299991"/>
    <x v="183"/>
    <n v="0.64549864713191596"/>
    <n v="19.599152809931478"/>
  </r>
  <r>
    <n v="185"/>
    <n v="5"/>
    <x v="9"/>
    <n v="47.769653483179802"/>
    <n v="0.32560559293701102"/>
    <n v="1.557446110946E-2"/>
    <n v="2.08125784166081E-2"/>
    <n v="1.2811767689998901"/>
    <x v="184"/>
    <n v="1.769825126075"/>
    <n v="2.3650657291600115"/>
  </r>
  <r>
    <n v="186"/>
    <n v="6"/>
    <x v="9"/>
    <n v="3.8307241046901099"/>
    <n v="0.170111364728631"/>
    <n v="3.8068812433908299E-3"/>
    <n v="0.17006929529971099"/>
    <n v="1.39296407299991"/>
    <x v="185"/>
    <n v="0.43260014129441249"/>
    <n v="19.326056284058069"/>
  </r>
  <r>
    <n v="187"/>
    <n v="7"/>
    <x v="9"/>
    <n v="11.078041999239"/>
    <n v="0.11118195173336"/>
    <n v="1.1584277673980301E-2"/>
    <n v="0.190291192891203"/>
    <n v="1.4543422560000101"/>
    <x v="186"/>
    <n v="1.3163951902250342"/>
    <n v="21.623999192182161"/>
  </r>
  <r>
    <n v="188"/>
    <n v="8"/>
    <x v="9"/>
    <n v="47.360678466664297"/>
    <n v="0.10104043068971"/>
    <n v="3.5421770154954901E-2"/>
    <n v="0.222863625002889"/>
    <n v="1.3450697689999001"/>
    <x v="187"/>
    <n v="4.0252011539721479"/>
    <n v="25.32541193214648"/>
  </r>
  <r>
    <n v="189"/>
    <n v="9"/>
    <x v="9"/>
    <n v="52.3415146152104"/>
    <n v="0.37667257180659502"/>
    <n v="5.2303615394079404E-3"/>
    <n v="1.8084335411797301E-2"/>
    <n v="1.47272078100002"/>
    <x v="188"/>
    <n v="0.59435926584181142"/>
    <n v="2.0550381149769663"/>
  </r>
  <r>
    <n v="190"/>
    <n v="10"/>
    <x v="9"/>
    <n v="5.0394321004905898"/>
    <n v="0.169830690702055"/>
    <n v="2.2514544879858401E-3"/>
    <n v="0.170255578046769"/>
    <n v="1.4251511600000399"/>
    <x v="189"/>
    <n v="0.25584710090748186"/>
    <n v="19.347224778041934"/>
  </r>
  <r>
    <n v="191"/>
    <n v="11"/>
    <x v="9"/>
    <n v="50.411889470942299"/>
    <n v="0.34373378342009903"/>
    <n v="8.8319480586827696E-3"/>
    <n v="1.9741282405530199E-2"/>
    <n v="1.7817692669999501"/>
    <x v="190"/>
    <n v="1.0036304612139511"/>
    <n v="2.2433275460829774"/>
  </r>
  <r>
    <n v="192"/>
    <n v="12"/>
    <x v="9"/>
    <n v="66.701034733073698"/>
    <n v="0.115667205235988"/>
    <n v="8.7932708344564403E-3"/>
    <n v="0.22825722737686999"/>
    <n v="1.6232724330000099"/>
    <x v="191"/>
    <n v="0.9992353220973228"/>
    <n v="25.938321292826135"/>
  </r>
  <r>
    <n v="193"/>
    <n v="13"/>
    <x v="9"/>
    <n v="6.3973017743231102"/>
    <n v="9.8798610261024794E-2"/>
    <n v="2.3313712996221401E-3"/>
    <n v="0.223231942240364"/>
    <n v="1.5672849420000099"/>
    <x v="192"/>
    <n v="0.26492855677524318"/>
    <n v="25.367266163677726"/>
  </r>
  <r>
    <n v="194"/>
    <n v="14"/>
    <x v="9"/>
    <n v="48.9442872220514"/>
    <n v="0.32566108956133699"/>
    <n v="1.8482242040184199E-2"/>
    <n v="2.0834076992728101E-2"/>
    <n v="1.45370710599991"/>
    <x v="193"/>
    <n v="2.1002547772936593"/>
    <n v="2.367508749173648"/>
  </r>
  <r>
    <n v="195"/>
    <n v="15"/>
    <x v="9"/>
    <n v="55.845810336456601"/>
    <n v="0.147154948818671"/>
    <n v="8.7558913145075294E-3"/>
    <n v="0.20567780560839"/>
    <n v="1.42279686999995"/>
    <x v="194"/>
    <n v="0.9949876493758556"/>
    <n v="23.372477910044317"/>
  </r>
  <r>
    <n v="196"/>
    <n v="16"/>
    <x v="9"/>
    <n v="19.736899623200699"/>
    <n v="0.14361475315494401"/>
    <n v="4.7858816799560503E-3"/>
    <n v="0.17010987790382601"/>
    <n v="1.36525620200006"/>
    <x v="195"/>
    <n v="0.5438501909040967"/>
    <n v="19.330667943616593"/>
  </r>
  <r>
    <n v="197"/>
    <n v="17"/>
    <x v="9"/>
    <n v="51.279321962756804"/>
    <n v="0.117228027317911"/>
    <n v="7.7860531531723301E-3"/>
    <n v="0.22421377929186101"/>
    <n v="1.53239817300004"/>
    <x v="196"/>
    <n v="0.88477876740594663"/>
    <n v="25.478838555893297"/>
  </r>
  <r>
    <n v="198"/>
    <n v="18"/>
    <x v="9"/>
    <n v="43.435446395820399"/>
    <n v="0.12520140611451999"/>
    <n v="4.2826587070359801E-3"/>
    <n v="0.22445378805187699"/>
    <n v="1.59584333299994"/>
    <x v="197"/>
    <n v="0.48666576216317958"/>
    <n v="25.506112278622386"/>
  </r>
  <r>
    <n v="199"/>
    <n v="19"/>
    <x v="9"/>
    <n v="61.165161324412701"/>
    <n v="0.12896426283866599"/>
    <n v="1.09129934856856E-2"/>
    <n v="0.22488941745368801"/>
    <n v="1.50620421299993"/>
    <x v="198"/>
    <n v="1.2401128961006365"/>
    <n v="25.555615619737274"/>
  </r>
  <r>
    <n v="200"/>
    <n v="20"/>
    <x v="9"/>
    <n v="52.487770139101698"/>
    <n v="0.12877409655541"/>
    <n v="8.9157558280358006E-3"/>
    <n v="0.22263565376827099"/>
    <n v="1.3858706519999899"/>
    <x v="199"/>
    <n v="1.0131540713677047"/>
    <n v="25.299506110030794"/>
  </r>
  <r>
    <n v="201"/>
    <n v="1"/>
    <x v="10"/>
    <n v="49.687676300904201"/>
    <n v="0.304021050782316"/>
    <n v="9.1602643686256799E-3"/>
    <n v="1.62408243427359E-2"/>
    <n v="3.8095563910000001"/>
    <x v="200"/>
    <n v="1.0409391327983728"/>
    <n v="1.8455482207654432"/>
  </r>
  <r>
    <n v="202"/>
    <n v="2"/>
    <x v="10"/>
    <n v="56.567874671187603"/>
    <n v="0.24627524630896599"/>
    <n v="1.9998635510913201E-2"/>
    <n v="3.0650116692459501E-2"/>
    <n v="3.9745284270001"/>
    <x v="201"/>
    <n v="2.2725722171492273"/>
    <n v="3.482967805961307"/>
  </r>
  <r>
    <n v="203"/>
    <n v="3"/>
    <x v="10"/>
    <n v="48.479381587567502"/>
    <n v="0.29948423363408599"/>
    <n v="1.0879930543842601E-2"/>
    <n v="1.6419131851835501E-2"/>
    <n v="4.3688328539999404"/>
    <x v="202"/>
    <n v="1.2363557436184773"/>
    <n v="1.8658104377085798"/>
  </r>
  <r>
    <n v="204"/>
    <n v="4"/>
    <x v="10"/>
    <n v="58.522419811079899"/>
    <n v="0.35684344052245598"/>
    <n v="5.8039406562354501E-3"/>
    <n v="7.3388801390573801E-3"/>
    <n v="4.0258935079999603"/>
    <x v="203"/>
    <n v="0.65953871093584659"/>
    <n v="0.83396365216561141"/>
  </r>
  <r>
    <n v="205"/>
    <n v="5"/>
    <x v="10"/>
    <n v="58.698386432363897"/>
    <n v="0.28095878280335002"/>
    <n v="1.3887570257487301E-2"/>
    <n v="1.8359663856349701E-2"/>
    <n v="4.2268938439999602"/>
    <x v="204"/>
    <n v="1.578132983805375"/>
    <n v="2.0863254382215572"/>
  </r>
  <r>
    <n v="206"/>
    <n v="6"/>
    <x v="10"/>
    <n v="56.839980870957397"/>
    <n v="0.30770254246939399"/>
    <n v="1.0604006047300401E-2"/>
    <n v="1.2690544859898701E-2"/>
    <n v="4.0835934689999904"/>
    <x v="205"/>
    <n v="1.2050006871932273"/>
    <n v="1.4421073704430343"/>
  </r>
  <r>
    <n v="207"/>
    <n v="7"/>
    <x v="10"/>
    <n v="44.658345156921399"/>
    <n v="0.30219035471105798"/>
    <n v="9.9013474766446001E-3"/>
    <n v="1.1805521310769399E-2"/>
    <n v="4.3752778540000401"/>
    <x v="206"/>
    <n v="1.1251531223459774"/>
    <n v="1.3415365125874317"/>
  </r>
  <r>
    <n v="208"/>
    <n v="8"/>
    <x v="10"/>
    <n v="51.798320862111702"/>
    <n v="0.31544336741425599"/>
    <n v="7.0431216875827202E-3"/>
    <n v="8.8820446990619095E-3"/>
    <n v="3.75863531499999"/>
    <x v="207"/>
    <n v="0.80035473722530914"/>
    <n v="1.0093232612570353"/>
  </r>
  <r>
    <n v="209"/>
    <n v="9"/>
    <x v="10"/>
    <n v="47.194264474890097"/>
    <n v="0.257166031637512"/>
    <n v="1.26011243783612E-2"/>
    <n v="1.9530459224129399E-2"/>
    <n v="4.2533182480000198"/>
    <x v="208"/>
    <n v="1.4319459520865001"/>
    <n v="2.2193703663783411"/>
  </r>
  <r>
    <n v="210"/>
    <n v="10"/>
    <x v="10"/>
    <n v="60.582534002150098"/>
    <n v="0.31713974613763801"/>
    <n v="8.8716279166847004E-3"/>
    <n v="1.6921062584035501E-2"/>
    <n v="4.50074981699992"/>
    <x v="209"/>
    <n v="1.0081395359868979"/>
    <n v="1.9228480209131251"/>
  </r>
  <r>
    <n v="211"/>
    <n v="11"/>
    <x v="10"/>
    <n v="48.188550723029699"/>
    <n v="0.32635935597701898"/>
    <n v="6.1514689448701398E-3"/>
    <n v="9.3006867354293397E-3"/>
    <n v="4.6449643559999396"/>
    <x v="210"/>
    <n v="0.69903056191706137"/>
    <n v="1.0568962199351524"/>
  </r>
  <r>
    <n v="212"/>
    <n v="12"/>
    <x v="10"/>
    <n v="50.401166667466804"/>
    <n v="0.31169032362293397"/>
    <n v="7.3005722108733699E-3"/>
    <n v="1.3100453471495899E-2"/>
    <n v="4.3166754920000496"/>
    <x v="211"/>
    <n v="0.82961047850833747"/>
    <n v="1.4886878944881705"/>
  </r>
  <r>
    <n v="213"/>
    <n v="13"/>
    <x v="10"/>
    <n v="50.360997466444097"/>
    <n v="0.313031250669629"/>
    <n v="9.98169946522179E-3"/>
    <n v="1.6447235365961699E-2"/>
    <n v="4.1904472590000497"/>
    <x v="212"/>
    <n v="1.1342840301388397"/>
    <n v="1.869004018859284"/>
  </r>
  <r>
    <n v="214"/>
    <n v="14"/>
    <x v="10"/>
    <n v="21.643488917349099"/>
    <n v="0.21056309911961699"/>
    <n v="3.7354900311802497E-2"/>
    <n v="6.3113977801875804E-2"/>
    <n v="3.9800399039998999"/>
    <x v="213"/>
    <n v="4.2448750354321021"/>
    <n v="7.1720429320313412"/>
  </r>
  <r>
    <n v="215"/>
    <n v="15"/>
    <x v="10"/>
    <n v="52.549022085375299"/>
    <n v="0.206483352092242"/>
    <n v="2.42631821202107E-2"/>
    <n v="3.4692460923131302E-2"/>
    <n v="4.1635136290000201"/>
    <x v="214"/>
    <n v="2.7571797863875798"/>
    <n v="3.9423251049012844"/>
  </r>
  <r>
    <n v="216"/>
    <n v="16"/>
    <x v="10"/>
    <n v="46.323040082056799"/>
    <n v="0.34196894767928798"/>
    <n v="8.7869654546294893E-3"/>
    <n v="1.1252880570736701E-2"/>
    <n v="4.0466483050000699"/>
    <x v="215"/>
    <n v="0.998518801662442"/>
    <n v="1.2787364284928069"/>
  </r>
  <r>
    <n v="217"/>
    <n v="17"/>
    <x v="10"/>
    <n v="22.820477803332999"/>
    <n v="0.368491492183188"/>
    <n v="2.10519867891545E-2"/>
    <n v="3.1714569117584197E-2"/>
    <n v="4.0835912880000897"/>
    <x v="216"/>
    <n v="2.3922712260402843"/>
    <n v="3.603928308816386"/>
  </r>
  <r>
    <n v="218"/>
    <n v="18"/>
    <x v="10"/>
    <n v="59.299008040654797"/>
    <n v="0.35658654325897798"/>
    <n v="7.4208271059813397E-3"/>
    <n v="1.0381265657896E-2"/>
    <n v="4.0201211549999698"/>
    <x v="217"/>
    <n v="0.84327580749787956"/>
    <n v="1.1796892793063638"/>
  </r>
  <r>
    <n v="219"/>
    <n v="19"/>
    <x v="10"/>
    <n v="36.1381184171711"/>
    <n v="0.31058331167474201"/>
    <n v="7.3031864291121301E-3"/>
    <n v="8.9784207151406802E-3"/>
    <n v="4.2910666949999197"/>
    <x v="218"/>
    <n v="0.82990754876274209"/>
    <n v="1.0202750812659864"/>
  </r>
  <r>
    <n v="220"/>
    <n v="20"/>
    <x v="10"/>
    <n v="35.220983987946902"/>
    <n v="0.26790379536741699"/>
    <n v="1.1976255434873099E-2"/>
    <n v="1.44849587995972E-2"/>
    <n v="4.3914121530000303"/>
    <x v="219"/>
    <n v="1.3609381175992159"/>
    <n v="1.6460180454087727"/>
  </r>
  <r>
    <n v="221"/>
    <n v="1"/>
    <x v="11"/>
    <n v="34.097965229565098"/>
    <n v="0.24630774877180101"/>
    <n v="2.3071511991415199E-2"/>
    <n v="3.7863650096441499E-2"/>
    <n v="3.8322893489999998"/>
    <x v="220"/>
    <n v="2.6217627262971819"/>
    <n v="4.3026875109592613"/>
  </r>
  <r>
    <n v="222"/>
    <n v="2"/>
    <x v="11"/>
    <n v="61.169684063046098"/>
    <n v="0.33578696404700697"/>
    <n v="6.7857038158906499E-3"/>
    <n v="1.08040465577526E-2"/>
    <n v="3.9524061680000302"/>
    <x v="221"/>
    <n v="0.77110270635121025"/>
    <n v="1.2277325633809775"/>
  </r>
  <r>
    <n v="223"/>
    <n v="3"/>
    <x v="11"/>
    <n v="47.832957358336898"/>
    <n v="0.31405454988779902"/>
    <n v="7.8117664841447698E-3"/>
    <n v="1.54584515043789E-2"/>
    <n v="3.6412467940000299"/>
    <x v="222"/>
    <n v="0.88770073683463291"/>
    <n v="1.7566422164066933"/>
  </r>
  <r>
    <n v="224"/>
    <n v="4"/>
    <x v="11"/>
    <n v="22.611892281412199"/>
    <n v="0.238136527763501"/>
    <n v="2.62890353201603E-2"/>
    <n v="2.2101104009406399E-2"/>
    <n v="4.08908371299992"/>
    <x v="223"/>
    <n v="2.9873903772909434"/>
    <n v="2.511489091978"/>
  </r>
  <r>
    <n v="225"/>
    <n v="5"/>
    <x v="11"/>
    <n v="41.090395462304102"/>
    <n v="0.34020435966842999"/>
    <n v="6.5497534834569604E-3"/>
    <n v="8.6124719415545496E-3"/>
    <n v="3.7520350199999899"/>
    <x v="224"/>
    <n v="0.74429016857465458"/>
    <n v="0.97868999335847162"/>
  </r>
  <r>
    <n v="226"/>
    <n v="6"/>
    <x v="11"/>
    <n v="54.534820867841802"/>
    <n v="0.31924986047138798"/>
    <n v="6.5574688413623603E-3"/>
    <n v="1.3124353977838701E-2"/>
    <n v="3.9225324200000302"/>
    <x v="225"/>
    <n v="0.74516691379117739"/>
    <n v="1.4914038611180342"/>
  </r>
  <r>
    <n v="227"/>
    <n v="7"/>
    <x v="11"/>
    <n v="39.196392379410803"/>
    <n v="0.30155822879281202"/>
    <n v="1.0848927493488101E-2"/>
    <n v="1.1839935090044299E-2"/>
    <n v="3.92132296099998"/>
    <x v="226"/>
    <n v="1.2328326697145569"/>
    <n v="1.345447169323216"/>
  </r>
  <r>
    <n v="228"/>
    <n v="8"/>
    <x v="11"/>
    <n v="45.796724000565703"/>
    <n v="0.35684116262376703"/>
    <n v="6.6598822791352798E-3"/>
    <n v="8.3503188744538208E-3"/>
    <n v="3.7141751359999899"/>
    <x v="227"/>
    <n v="0.75680480444719089"/>
    <n v="0.94889987209702509"/>
  </r>
  <r>
    <n v="229"/>
    <n v="9"/>
    <x v="11"/>
    <n v="54.564352476483698"/>
    <n v="0.286466496617786"/>
    <n v="8.4807973203375898E-3"/>
    <n v="1.25642575966482E-2"/>
    <n v="3.6532062649999899"/>
    <x v="228"/>
    <n v="0.96372696822018067"/>
    <n v="1.4277565450736591"/>
  </r>
  <r>
    <n v="230"/>
    <n v="10"/>
    <x v="11"/>
    <n v="55.621672120644703"/>
    <n v="0.26450929479216101"/>
    <n v="1.1137144467001399E-2"/>
    <n v="2.1963700560962699E-2"/>
    <n v="4.1997449130001296"/>
    <x v="229"/>
    <n v="1.2655845985228864"/>
    <n v="2.4958750637457614"/>
  </r>
  <r>
    <n v="231"/>
    <n v="11"/>
    <x v="11"/>
    <n v="46.661020169844498"/>
    <n v="0.30881051570124901"/>
    <n v="8.4231163761325206E-3"/>
    <n v="8.8507160084945399E-3"/>
    <n v="3.8299503910000099"/>
    <x v="230"/>
    <n v="0.95717231546960468"/>
    <n v="1.0057631827834705"/>
  </r>
  <r>
    <n v="232"/>
    <n v="12"/>
    <x v="11"/>
    <n v="53.872530748980402"/>
    <n v="0.271239545639544"/>
    <n v="1.10776914064111E-2"/>
    <n v="1.8964348631113501E-2"/>
    <n v="3.7878355160000798"/>
    <x v="231"/>
    <n v="1.2588285689103522"/>
    <n v="2.155039617171989"/>
  </r>
  <r>
    <n v="233"/>
    <n v="13"/>
    <x v="11"/>
    <n v="46.351186568458999"/>
    <n v="0.26329230002110199"/>
    <n v="1.0831084428193799E-2"/>
    <n v="1.6158212324580201E-2"/>
    <n v="3.7910547890000998"/>
    <x v="232"/>
    <n v="1.2308050486583864"/>
    <n v="1.8361604914295684"/>
  </r>
  <r>
    <n v="234"/>
    <n v="14"/>
    <x v="11"/>
    <n v="32.059021538193299"/>
    <n v="0.296801471309799"/>
    <n v="9.9824565370252392E-3"/>
    <n v="1.0934434367245701E-2"/>
    <n v="3.9220782489999202"/>
    <x v="233"/>
    <n v="1.1343700610255953"/>
    <n v="1.2425493599142843"/>
  </r>
  <r>
    <n v="235"/>
    <n v="15"/>
    <x v="11"/>
    <n v="48.1582980214977"/>
    <n v="0.230928383188578"/>
    <n v="1.5832622109272599E-2"/>
    <n v="2.6704077448422101E-2"/>
    <n v="3.7604205359998502"/>
    <x v="234"/>
    <n v="1.7991616033264317"/>
    <n v="3.0345542555025116"/>
  </r>
  <r>
    <n v="236"/>
    <n v="16"/>
    <x v="11"/>
    <n v="45.681590336892"/>
    <n v="0.237137571494036"/>
    <n v="2.1348676877182001E-2"/>
    <n v="4.3790185290702499E-2"/>
    <n v="3.9049190929999802"/>
    <x v="235"/>
    <n v="2.4259860087706819"/>
    <n v="4.9761574193980112"/>
  </r>
  <r>
    <n v="237"/>
    <n v="17"/>
    <x v="11"/>
    <n v="48.9697642856963"/>
    <n v="0.23612716284072899"/>
    <n v="2.8959433707258599E-2"/>
    <n v="4.6178607552506301E-2"/>
    <n v="3.8998792709999099"/>
    <x v="236"/>
    <n v="3.2908447394612046"/>
    <n v="5.2475690400575346"/>
  </r>
  <r>
    <n v="238"/>
    <n v="18"/>
    <x v="11"/>
    <n v="54.751964930517801"/>
    <n v="0.32557795577957299"/>
    <n v="9.6411705933913006E-3"/>
    <n v="1.0379669363401499E-2"/>
    <n v="3.8036467690001201"/>
    <x v="237"/>
    <n v="1.0955875674308297"/>
    <n v="1.1795078822047158"/>
  </r>
  <r>
    <n v="239"/>
    <n v="19"/>
    <x v="11"/>
    <n v="49.705812348672801"/>
    <n v="0.32316413962317497"/>
    <n v="7.6608037356175399E-3"/>
    <n v="9.1434822379271394E-3"/>
    <n v="3.9228265460001199"/>
    <x v="238"/>
    <n v="0.87054587904744773"/>
    <n v="1.0390320724917204"/>
  </r>
  <r>
    <n v="240"/>
    <n v="20"/>
    <x v="11"/>
    <n v="57.693370154959702"/>
    <n v="0.29918236218404298"/>
    <n v="1.03406629908351E-2"/>
    <n v="1.97782870016881E-2"/>
    <n v="3.7227584580000399"/>
    <x v="239"/>
    <n v="1.175075339867625"/>
    <n v="2.2475326138281932"/>
  </r>
  <r>
    <n v="241"/>
    <n v="1"/>
    <x v="12"/>
    <n v="45.6251804067374"/>
    <n v="0.33703826968221701"/>
    <n v="8.5433214089233201E-3"/>
    <n v="8.7618000791232203E-3"/>
    <n v="3.9437307579999001"/>
    <x v="240"/>
    <n v="0.97083197828674095"/>
    <n v="0.99565909990036594"/>
  </r>
  <r>
    <n v="242"/>
    <n v="2"/>
    <x v="12"/>
    <n v="59.553781607760001"/>
    <n v="0.34017860079103601"/>
    <n v="6.64863779078645E-3"/>
    <n v="1.3350768182312E-2"/>
    <n v="4.0425463579999796"/>
    <x v="241"/>
    <n v="0.75552702168027841"/>
    <n v="1.5171327479900001"/>
  </r>
  <r>
    <n v="243"/>
    <n v="3"/>
    <x v="12"/>
    <n v="46.284341334605401"/>
    <n v="0.360547141143094"/>
    <n v="3.4030099656933198E-3"/>
    <n v="7.26553942641593E-3"/>
    <n v="4.1821360750000096"/>
    <x v="242"/>
    <n v="0.38670567791969546"/>
    <n v="0.82562948027453753"/>
  </r>
  <r>
    <n v="244"/>
    <n v="4"/>
    <x v="12"/>
    <n v="40.664171807745603"/>
    <n v="0.35161960664858"/>
    <n v="5.0943922486613204E-3"/>
    <n v="8.3675644739603598E-3"/>
    <n v="4.0298086650000098"/>
    <x v="243"/>
    <n v="0.57890821007515003"/>
    <n v="0.95085959931367725"/>
  </r>
  <r>
    <n v="245"/>
    <n v="5"/>
    <x v="12"/>
    <n v="38.186166767894797"/>
    <n v="0.354259219865936"/>
    <n v="5.3870588324792801E-3"/>
    <n v="8.5804982712284397E-3"/>
    <n v="3.94374416200003"/>
    <x v="244"/>
    <n v="0.61216577641809999"/>
    <n v="0.97505662173050456"/>
  </r>
  <r>
    <n v="246"/>
    <n v="6"/>
    <x v="12"/>
    <n v="55.597971567935197"/>
    <n v="0.35950861780703702"/>
    <n v="5.2551126778657004E-3"/>
    <n v="8.1799963804139505E-3"/>
    <n v="3.6021387849998501"/>
    <x v="245"/>
    <n v="0.59717189521201142"/>
    <n v="0.929545043228858"/>
  </r>
  <r>
    <n v="247"/>
    <n v="7"/>
    <x v="12"/>
    <n v="44.7681895724306"/>
    <n v="0.35814743296471202"/>
    <n v="4.6488837162078902E-3"/>
    <n v="7.9461883723557503E-3"/>
    <n v="3.9513183490000698"/>
    <x v="246"/>
    <n v="0.52828224047816941"/>
    <n v="0.90297595140406262"/>
  </r>
  <r>
    <n v="248"/>
    <n v="8"/>
    <x v="12"/>
    <n v="54.232143512840203"/>
    <n v="0.38180065045865602"/>
    <n v="5.2039520772760202E-3"/>
    <n v="4.6901601245726496E-3"/>
    <n v="3.9208638900001902"/>
    <x v="247"/>
    <n v="0.59135819059954775"/>
    <n v="0.53297274142871021"/>
  </r>
  <r>
    <n v="249"/>
    <n v="9"/>
    <x v="12"/>
    <n v="59.771519067224098"/>
    <n v="0.32108878262228102"/>
    <n v="1.5346819002669701E-2"/>
    <n v="1.6562512235491499E-2"/>
    <n v="3.6812738470000501"/>
    <x v="248"/>
    <n v="1.7439567048488296"/>
    <n v="1.882103663124034"/>
  </r>
  <r>
    <n v="250"/>
    <n v="10"/>
    <x v="12"/>
    <n v="39.796549447281002"/>
    <n v="0.39376781509315301"/>
    <n v="4.7929293160676404E-3"/>
    <n v="5.8434931069381501E-3"/>
    <n v="3.90820041000006"/>
    <x v="249"/>
    <n v="0.54465105864405006"/>
    <n v="0.66403330760660795"/>
  </r>
  <r>
    <n v="251"/>
    <n v="11"/>
    <x v="12"/>
    <n v="59.111329250745897"/>
    <n v="0.36575865014666797"/>
    <n v="4.8584642773240204E-3"/>
    <n v="7.4302312432970299E-3"/>
    <n v="3.9009740750000201"/>
    <x v="250"/>
    <n v="0.55209821333227505"/>
    <n v="0.84434445946557157"/>
  </r>
  <r>
    <n v="252"/>
    <n v="12"/>
    <x v="12"/>
    <n v="48.513008927856099"/>
    <n v="0.401064925571465"/>
    <n v="3.5165039093077101E-3"/>
    <n v="4.4722937065345397E-3"/>
    <n v="4.02007815699994"/>
    <x v="251"/>
    <n v="0.39960271696678523"/>
    <n v="0.50821519392437953"/>
  </r>
  <r>
    <n v="253"/>
    <n v="13"/>
    <x v="12"/>
    <n v="51.732530287629501"/>
    <n v="0.38604658038738399"/>
    <n v="4.2265405061636101E-3"/>
    <n v="4.2979851187249802E-3"/>
    <n v="3.9883420510000098"/>
    <x v="252"/>
    <n v="0.48028869388222845"/>
    <n v="0.48840739985511139"/>
  </r>
  <r>
    <n v="254"/>
    <n v="14"/>
    <x v="12"/>
    <n v="47.285480462293101"/>
    <n v="0.36117179528875698"/>
    <n v="6.4823609176314001E-3"/>
    <n v="5.9442182086728301E-3"/>
    <n v="4.0427596539998296"/>
    <x v="253"/>
    <n v="0.73663192245811371"/>
    <n v="0.67547934189463976"/>
  </r>
  <r>
    <n v="255"/>
    <n v="15"/>
    <x v="12"/>
    <n v="3.9324467105148799"/>
    <n v="0.174197601327086"/>
    <n v="5.4453044716042502E-2"/>
    <n v="5.8900409412516598E-2"/>
    <n v="4.11177355000018"/>
    <x v="254"/>
    <n v="6.1878459904593752"/>
    <n v="6.693228342331432"/>
  </r>
  <r>
    <n v="256"/>
    <n v="16"/>
    <x v="12"/>
    <n v="64.094485960750205"/>
    <n v="0.382349304196616"/>
    <n v="6.12627515540007E-3"/>
    <n v="6.5160144004615299E-3"/>
    <n v="3.9540200940000401"/>
    <x v="255"/>
    <n v="0.69616763129546255"/>
    <n v="0.74045618187062845"/>
  </r>
  <r>
    <n v="257"/>
    <n v="17"/>
    <x v="12"/>
    <n v="48.799996644171301"/>
    <n v="0.36665604248161299"/>
    <n v="4.2695608240448102E-3"/>
    <n v="6.5796217472053904E-3"/>
    <n v="3.97897684000008"/>
    <x v="256"/>
    <n v="0.48517736636872844"/>
    <n v="0.74768428945515797"/>
  </r>
  <r>
    <n v="258"/>
    <n v="18"/>
    <x v="12"/>
    <n v="47.529409114725297"/>
    <n v="0.22756068679307101"/>
    <n v="3.3599580884151603E-2"/>
    <n v="2.98962664906882E-2"/>
    <n v="4.0030331610000696"/>
    <x v="257"/>
    <n v="3.8181341913808642"/>
    <n v="3.3973030103054773"/>
  </r>
  <r>
    <n v="259"/>
    <n v="19"/>
    <x v="12"/>
    <n v="46.800837260055701"/>
    <n v="0.39531434719751102"/>
    <n v="4.88564458740049E-3"/>
    <n v="4.7152040913945098E-3"/>
    <n v="3.86249815400015"/>
    <x v="258"/>
    <n v="0.55518688493187385"/>
    <n v="0.53581864674937618"/>
  </r>
  <r>
    <n v="260"/>
    <n v="20"/>
    <x v="12"/>
    <n v="44.892818423041398"/>
    <n v="0.32771391035911102"/>
    <n v="8.35984546030865E-3"/>
    <n v="9.0184106136645195E-3"/>
    <n v="3.9756045120000101"/>
    <x v="259"/>
    <n v="0.9499824386714375"/>
    <n v="1.0248193879164227"/>
  </r>
  <r>
    <n v="261"/>
    <n v="1"/>
    <x v="13"/>
    <n v="53.667094120300199"/>
    <n v="0.35012843437869501"/>
    <n v="5.8734639307980001E-3"/>
    <n v="8.0820185666356705E-3"/>
    <n v="4.4300224599999103"/>
    <x v="260"/>
    <n v="0.66743908304522725"/>
    <n v="0.91841120075405347"/>
  </r>
  <r>
    <n v="262"/>
    <n v="2"/>
    <x v="13"/>
    <n v="48.800800404240199"/>
    <n v="0.28133263686461801"/>
    <n v="1.3558949644590101E-2"/>
    <n v="1.7776887761200701E-2"/>
    <n v="4.7780778569999702"/>
    <x v="261"/>
    <n v="1.5407897323397843"/>
    <n v="2.0201008819546251"/>
  </r>
  <r>
    <n v="263"/>
    <n v="3"/>
    <x v="13"/>
    <n v="40.831262924654403"/>
    <n v="0.23992581943131799"/>
    <n v="2.01818655668899E-2"/>
    <n v="1.7000497329952E-2"/>
    <n v="4.5701328000000103"/>
    <x v="262"/>
    <n v="2.2933938144193067"/>
    <n v="1.9318746965854545"/>
  </r>
  <r>
    <n v="264"/>
    <n v="4"/>
    <x v="13"/>
    <n v="51.128049397215896"/>
    <n v="0.30564085669200902"/>
    <n v="6.0061856723554298E-3"/>
    <n v="1.2994354891791999E-2"/>
    <n v="4.39778103499998"/>
    <x v="263"/>
    <n v="0.68252109913129888"/>
    <n v="1.4766312377036364"/>
  </r>
  <r>
    <n v="265"/>
    <n v="5"/>
    <x v="13"/>
    <n v="43.797855684369999"/>
    <n v="0.33534526403118797"/>
    <n v="6.0579291432039696E-3"/>
    <n v="7.3738591586418904E-3"/>
    <n v="4.1773263729999099"/>
    <x v="264"/>
    <n v="0.68840103900045113"/>
    <n v="0.83793854075476026"/>
  </r>
  <r>
    <n v="266"/>
    <n v="6"/>
    <x v="13"/>
    <n v="39.727252541568397"/>
    <n v="0.29062796172533301"/>
    <n v="1.33018501988105E-2"/>
    <n v="1.1059414431813E-2"/>
    <n v="4.6954197460001899"/>
    <x v="265"/>
    <n v="1.511573886228466"/>
    <n v="1.2567516399787502"/>
  </r>
  <r>
    <n v="267"/>
    <n v="7"/>
    <x v="13"/>
    <n v="35.7535903093762"/>
    <n v="0.26434034074656898"/>
    <n v="1.31826858508561E-2"/>
    <n v="1.4416086456458199E-2"/>
    <n v="4.4419619139998696"/>
    <x v="266"/>
    <n v="1.4980324830518297"/>
    <n v="1.6381916427793408"/>
  </r>
  <r>
    <n v="268"/>
    <n v="8"/>
    <x v="13"/>
    <n v="27.374339327644599"/>
    <n v="0.23391039752725001"/>
    <n v="4.36591580003583E-2"/>
    <n v="2.8773137713838302E-2"/>
    <n v="4.5941550669999698"/>
    <x v="267"/>
    <n v="4.9612679545861704"/>
    <n v="3.2696747402088979"/>
  </r>
  <r>
    <n v="269"/>
    <n v="9"/>
    <x v="13"/>
    <n v="53.382265763248398"/>
    <n v="0.28042380378662402"/>
    <n v="1.17056531142336E-2"/>
    <n v="1.48785519473163E-2"/>
    <n v="4.6407408810000499"/>
    <x v="268"/>
    <n v="1.3301878538901819"/>
    <n v="1.6907445394677614"/>
  </r>
  <r>
    <n v="270"/>
    <n v="10"/>
    <x v="13"/>
    <n v="54.244269975807597"/>
    <n v="0.37056956161506499"/>
    <n v="4.2677383540637203E-3"/>
    <n v="5.9916052694032797E-3"/>
    <n v="4.8994473360000903"/>
    <x v="269"/>
    <n v="0.48497026750724098"/>
    <n v="0.68086423515946359"/>
  </r>
  <r>
    <n v="271"/>
    <n v="11"/>
    <x v="13"/>
    <n v="52.103732399214699"/>
    <n v="0.35861583038795602"/>
    <n v="4.5574461652379203E-3"/>
    <n v="6.5046421315727802E-3"/>
    <n v="4.6249550930001497"/>
    <x v="270"/>
    <n v="0.51789160968612735"/>
    <n v="0.73916387858781596"/>
  </r>
  <r>
    <n v="272"/>
    <n v="12"/>
    <x v="13"/>
    <n v="44.662267299522"/>
    <n v="0.218801857724292"/>
    <n v="2.5137999390754999E-2"/>
    <n v="4.20586830832409E-2"/>
    <n v="4.6521273109999504"/>
    <x v="271"/>
    <n v="2.8565908398585229"/>
    <n v="4.7793958049137384"/>
  </r>
  <r>
    <n v="273"/>
    <n v="13"/>
    <x v="13"/>
    <n v="39.540949502026201"/>
    <n v="0.23021102631843901"/>
    <n v="1.9883365414765E-2"/>
    <n v="2.10141852693225E-2"/>
    <n v="4.7975516770000004"/>
    <x v="272"/>
    <n v="2.259473342586932"/>
    <n v="2.3879755987866478"/>
  </r>
  <r>
    <n v="274"/>
    <n v="14"/>
    <x v="13"/>
    <n v="60.637245803276798"/>
    <n v="0.35263595669320702"/>
    <n v="4.7138863185480304E-3"/>
    <n v="7.9321374331890807E-3"/>
    <n v="4.5529300680000198"/>
    <x v="273"/>
    <n v="0.53566889983500343"/>
    <n v="0.90137925377148642"/>
  </r>
  <r>
    <n v="275"/>
    <n v="15"/>
    <x v="13"/>
    <n v="41.759947481478399"/>
    <n v="0.27434734505321101"/>
    <n v="1.2650015328593301E-2"/>
    <n v="2.3109232196957701E-2"/>
    <n v="4.4976210709999096"/>
    <x v="274"/>
    <n v="1.4375017418856024"/>
    <n v="2.6260491132906481"/>
  </r>
  <r>
    <n v="276"/>
    <n v="16"/>
    <x v="13"/>
    <n v="67.207752526891099"/>
    <n v="0.231326505429261"/>
    <n v="1.77394674245102E-2"/>
    <n v="2.5349333170834001E-2"/>
    <n v="4.3851222840000901"/>
    <x v="275"/>
    <n v="2.0158485709670684"/>
    <n v="2.8806060421402275"/>
  </r>
  <r>
    <n v="277"/>
    <n v="17"/>
    <x v="13"/>
    <n v="51.5943250661985"/>
    <n v="0.41356505347503802"/>
    <n v="4.5874934373195701E-3"/>
    <n v="6.3191473002902404E-3"/>
    <n v="4.5884678539998696"/>
    <x v="276"/>
    <n v="0.52130607242267846"/>
    <n v="0.71808492048752737"/>
  </r>
  <r>
    <n v="278"/>
    <n v="18"/>
    <x v="13"/>
    <n v="48.606970483861701"/>
    <n v="0.27320062841300802"/>
    <n v="1.52268741798417E-2"/>
    <n v="2.54466591715969E-2"/>
    <n v="4.24443695700006"/>
    <x v="277"/>
    <n v="1.7303266113456479"/>
    <n v="2.8916658149541932"/>
  </r>
  <r>
    <n v="279"/>
    <n v="19"/>
    <x v="13"/>
    <n v="57.137368288826103"/>
    <n v="0.349964229248518"/>
    <n v="4.5217374033644196E-3"/>
    <n v="7.7756881896855704E-3"/>
    <n v="4.3481484349999802"/>
    <x v="278"/>
    <n v="0.51383379583686584"/>
    <n v="0.88360093064608758"/>
  </r>
  <r>
    <n v="280"/>
    <n v="20"/>
    <x v="13"/>
    <n v="62.125654872664398"/>
    <n v="0.37613274298759303"/>
    <n v="3.9567167354431897E-3"/>
    <n v="5.6351106854376203E-3"/>
    <n v="4.2098456220000999"/>
    <x v="279"/>
    <n v="0.44962690175490794"/>
    <n v="0.64035348698154781"/>
  </r>
  <r>
    <n v="281"/>
    <n v="1"/>
    <x v="14"/>
    <n v="64.733756520555801"/>
    <n v="0.22675343662373801"/>
    <n v="1.40763485491627E-2"/>
    <n v="2.1594868031126601E-2"/>
    <n v="4.6621308819999197"/>
    <x v="280"/>
    <n v="1.5995850624048524"/>
    <n v="2.4539622762643867"/>
  </r>
  <r>
    <n v="282"/>
    <n v="2"/>
    <x v="14"/>
    <n v="55.405392365272398"/>
    <n v="0.19562023306665799"/>
    <n v="2.1572589424732301E-2"/>
    <n v="3.17707541934657E-2"/>
    <n v="4.8811613509999399"/>
    <x v="281"/>
    <n v="2.4514306164468525"/>
    <n v="3.6103129765301931"/>
  </r>
  <r>
    <n v="283"/>
    <n v="3"/>
    <x v="14"/>
    <n v="66.183481206414498"/>
    <n v="0.364950369996968"/>
    <n v="3.78291571020183E-3"/>
    <n v="7.0759158352316697E-3"/>
    <n v="4.8545234910000001"/>
    <x v="282"/>
    <n v="0.42987678525020795"/>
    <n v="0.80408134491268979"/>
  </r>
  <r>
    <n v="284"/>
    <n v="4"/>
    <x v="14"/>
    <n v="28.231748421204699"/>
    <n v="0.241227251742367"/>
    <n v="2.6010279929931601E-2"/>
    <n v="1.8301044595188401E-2"/>
    <n v="4.9467179059999999"/>
    <x v="283"/>
    <n v="2.9557136284013183"/>
    <n v="2.0796641585441367"/>
  </r>
  <r>
    <n v="285"/>
    <n v="5"/>
    <x v="14"/>
    <n v="56.988451816526201"/>
    <n v="0.27434889083889802"/>
    <n v="1.4115102273715501E-2"/>
    <n v="2.8344266748398E-2"/>
    <n v="5.0707521039998902"/>
    <x v="284"/>
    <n v="1.603988894740398"/>
    <n v="3.2209394032270455"/>
  </r>
  <r>
    <n v="286"/>
    <n v="6"/>
    <x v="14"/>
    <n v="53.0277200588746"/>
    <n v="0.26908426365742699"/>
    <n v="1.12551885237459E-2"/>
    <n v="2.1663337486184601E-2"/>
    <n v="4.7216333730000297"/>
    <x v="285"/>
    <n v="1.278998695880216"/>
    <n v="2.4617428961573409"/>
  </r>
  <r>
    <n v="287"/>
    <n v="7"/>
    <x v="14"/>
    <n v="66.789766173727202"/>
    <n v="0.28720261622805099"/>
    <n v="1.3714898359387899E-2"/>
    <n v="1.9369397008318402E-2"/>
    <n v="5.1580412330001701"/>
    <x v="286"/>
    <n v="1.5585111772031703"/>
    <n v="2.2010678418543641"/>
  </r>
  <r>
    <n v="288"/>
    <n v="8"/>
    <x v="14"/>
    <n v="64.9248520891"/>
    <n v="0.202769010717638"/>
    <n v="2.27934691283865E-2"/>
    <n v="3.1500090397256097E-2"/>
    <n v="4.9970979939998799"/>
    <x v="287"/>
    <n v="2.5901669464075567"/>
    <n v="3.5795557269609204"/>
  </r>
  <r>
    <n v="289"/>
    <n v="9"/>
    <x v="14"/>
    <n v="67.331564273029798"/>
    <n v="0.348568945684475"/>
    <n v="4.7663133233293896E-3"/>
    <n v="7.5071174985871401E-3"/>
    <n v="5.0168169910000397"/>
    <x v="288"/>
    <n v="0.54162651401470341"/>
    <n v="0.85308153393035691"/>
  </r>
  <r>
    <n v="290"/>
    <n v="10"/>
    <x v="14"/>
    <n v="48.695535148419602"/>
    <n v="0.26984165660905202"/>
    <n v="9.8365532361301394E-3"/>
    <n v="1.19758611277406E-2"/>
    <n v="4.9646745330000996"/>
    <x v="289"/>
    <n v="1.117790140469334"/>
    <n v="1.3608933099705227"/>
  </r>
  <r>
    <n v="291"/>
    <n v="11"/>
    <x v="14"/>
    <n v="34.9326231856476"/>
    <n v="0.22195616196156701"/>
    <n v="2.4412252337845899E-2"/>
    <n v="1.9901506598790801E-2"/>
    <n v="4.7538094819999497"/>
    <x v="290"/>
    <n v="2.774119583846125"/>
    <n v="2.2615348407716822"/>
  </r>
  <r>
    <n v="292"/>
    <n v="12"/>
    <x v="14"/>
    <n v="53.474585957412103"/>
    <n v="0.33677638260614301"/>
    <n v="5.83945387292763E-3"/>
    <n v="9.0141742354562203E-3"/>
    <n v="4.8688888840001701"/>
    <x v="291"/>
    <n v="0.66357430374177617"/>
    <n v="1.0243379813018432"/>
  </r>
  <r>
    <n v="293"/>
    <n v="13"/>
    <x v="14"/>
    <n v="41.101072025412599"/>
    <n v="0.31335582303405102"/>
    <n v="6.6093726667824197E-3"/>
    <n v="9.4585971096999896E-3"/>
    <n v="4.9881004989999802"/>
    <x v="292"/>
    <n v="0.75106507577072956"/>
    <n v="1.0748405806477261"/>
  </r>
  <r>
    <n v="294"/>
    <n v="14"/>
    <x v="14"/>
    <n v="42.938039421763797"/>
    <n v="0.18792873049829201"/>
    <n v="2.0673897669436499E-2"/>
    <n v="2.6099286925331599E-2"/>
    <n v="4.8201311529999202"/>
    <x v="293"/>
    <n v="2.3493065533450568"/>
    <n v="2.9658280596967725"/>
  </r>
  <r>
    <n v="295"/>
    <n v="15"/>
    <x v="14"/>
    <n v="58.228444992046597"/>
    <n v="0.32073591100649002"/>
    <n v="5.8927045503033302E-3"/>
    <n v="1.037374999267E-2"/>
    <n v="5.2658719559999501"/>
    <x v="294"/>
    <n v="0.6696255170799239"/>
    <n v="1.1788352264397728"/>
  </r>
  <r>
    <n v="296"/>
    <n v="16"/>
    <x v="14"/>
    <n v="48.016588626720598"/>
    <n v="0.33705940989583699"/>
    <n v="4.5739076831314398E-3"/>
    <n v="6.8779042900899198E-3"/>
    <n v="4.5595718550000504"/>
    <x v="295"/>
    <n v="0.51976223671948185"/>
    <n v="0.78158003296476364"/>
  </r>
  <r>
    <n v="297"/>
    <n v="17"/>
    <x v="14"/>
    <n v="49.076759188990103"/>
    <n v="0.27839756764870199"/>
    <n v="9.4346153464886194E-3"/>
    <n v="1.08169458100327E-2"/>
    <n v="4.6742136539999102"/>
    <x v="296"/>
    <n v="1.0721153802827976"/>
    <n v="1.229198387503716"/>
  </r>
  <r>
    <n v="298"/>
    <n v="18"/>
    <x v="14"/>
    <n v="45.543945435361998"/>
    <n v="0.33371713739877001"/>
    <n v="5.8603406193975102E-3"/>
    <n v="8.9672235919057101E-3"/>
    <n v="4.83292062000009"/>
    <x v="297"/>
    <n v="0.66594779765880796"/>
    <n v="1.0190026808983761"/>
  </r>
  <r>
    <n v="299"/>
    <n v="19"/>
    <x v="14"/>
    <n v="51.483000652052802"/>
    <n v="0.27583793182726701"/>
    <n v="1.17956032974265E-2"/>
    <n v="2.15655747279828E-2"/>
    <n v="4.8453468979998799"/>
    <x v="298"/>
    <n v="1.3404094656166479"/>
    <n v="2.4506334918162271"/>
  </r>
  <r>
    <n v="300"/>
    <n v="20"/>
    <x v="14"/>
    <n v="40.7223569814714"/>
    <n v="0.29247460819987903"/>
    <n v="9.2036498048227097E-3"/>
    <n v="1.6139674013312399E-2"/>
    <n v="4.6068481600000197"/>
    <x v="299"/>
    <n v="1.0458692960025806"/>
    <n v="1.83405386514913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76F14C-FAF9-49A9-9796-A3E08F0EB2E9}" name="Tableau croisé dynamique14" cacheId="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">
  <location ref="T31:AY34" firstHeaderRow="1" firstDataRow="3" firstDataCol="0"/>
  <pivotFields count="10">
    <pivotField showAll="0"/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Items count="1">
    <i/>
  </rowItems>
  <colFields count="2">
    <field x="1"/>
    <field x="-2"/>
  </colFields>
  <colItems count="3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 t="grand">
      <x/>
    </i>
    <i t="grand" i="1">
      <x/>
    </i>
  </colItems>
  <dataFields count="2">
    <dataField name="Moyenne de longueur cm" fld="7" subtotal="average" baseField="1" baseItem="0"/>
    <dataField name="Écartype de longueur cm" fld="7" subtotal="stdDev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55786B-2E11-4695-A46A-29A366A7613C}" name="Tableau croisé dynamique3" cacheId="2" applyNumberFormats="0" applyBorderFormats="0" applyFontFormats="0" applyPatternFormats="0" applyAlignmentFormats="0" applyWidthHeightFormats="1" dataCaption="Valeurs" updatedVersion="6" minRefreshableVersion="3" useAutoFormatting="1" rowGrandTotals="0" colGrandTotals="0" itemPrintTitles="1" createdVersion="6" indent="0" outline="1" outlineData="1" multipleFieldFilters="0">
  <location ref="T5:Y25" firstHeaderRow="0" firstDataRow="1" firstDataCol="1" rowPageCount="1" colPageCount="1"/>
  <pivotFields count="10">
    <pivotField axis="axisRow" showAll="0">
      <items count="3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axis="axisPage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0" hier="-1"/>
  </pageFields>
  <dataFields count="5">
    <dataField name="Somme de angle (deg)" fld="2" baseField="0" baseItem="0"/>
    <dataField name="Somme de temps" fld="6" baseField="0" baseItem="0"/>
    <dataField name="Somme de longueur cm" fld="7" baseField="0" baseItem="0"/>
    <dataField name="Somme de Err(I) cm" fld="8" baseField="0" baseItem="0"/>
    <dataField name="Somme de Err(A) cm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621364-8EFD-47D8-A75D-947829DEA369}" name="Tableau croisé dynamique15" cacheId="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AF6" firstHeaderRow="1" firstDataRow="3" firstDataCol="0"/>
  <pivotFields count="11">
    <pivotField showAll="0"/>
    <pivotField showAll="0"/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showAll="0"/>
    <pivotField dataField="1" showAll="0">
      <items count="301">
        <item x="156"/>
        <item x="145"/>
        <item x="146"/>
        <item x="192"/>
        <item x="187"/>
        <item x="91"/>
        <item x="169"/>
        <item x="96"/>
        <item x="186"/>
        <item x="191"/>
        <item x="196"/>
        <item x="180"/>
        <item x="160"/>
        <item x="161"/>
        <item x="174"/>
        <item x="181"/>
        <item x="197"/>
        <item x="84"/>
        <item x="89"/>
        <item x="19"/>
        <item x="199"/>
        <item x="198"/>
        <item x="151"/>
        <item x="163"/>
        <item x="178"/>
        <item x="155"/>
        <item x="127"/>
        <item x="164"/>
        <item x="171"/>
        <item x="195"/>
        <item x="162"/>
        <item x="88"/>
        <item x="97"/>
        <item x="82"/>
        <item x="94"/>
        <item x="194"/>
        <item x="135"/>
        <item x="148"/>
        <item x="93"/>
        <item x="32"/>
        <item x="147"/>
        <item x="154"/>
        <item x="29"/>
        <item x="175"/>
        <item x="159"/>
        <item x="189"/>
        <item x="185"/>
        <item x="95"/>
        <item x="137"/>
        <item x="254"/>
        <item x="103"/>
        <item x="34"/>
        <item x="120"/>
        <item x="157"/>
        <item x="165"/>
        <item x="176"/>
        <item x="167"/>
        <item x="39"/>
        <item x="293"/>
        <item x="133"/>
        <item x="149"/>
        <item x="143"/>
        <item x="144"/>
        <item x="150"/>
        <item x="158"/>
        <item x="183"/>
        <item x="281"/>
        <item x="42"/>
        <item x="182"/>
        <item x="126"/>
        <item x="287"/>
        <item x="129"/>
        <item x="214"/>
        <item x="153"/>
        <item x="152"/>
        <item x="213"/>
        <item x="142"/>
        <item x="128"/>
        <item x="131"/>
        <item x="271"/>
        <item x="290"/>
        <item x="44"/>
        <item x="118"/>
        <item x="65"/>
        <item x="179"/>
        <item x="55"/>
        <item x="170"/>
        <item x="280"/>
        <item x="257"/>
        <item x="112"/>
        <item x="67"/>
        <item x="272"/>
        <item x="30"/>
        <item x="234"/>
        <item x="275"/>
        <item x="267"/>
        <item x="20"/>
        <item x="236"/>
        <item x="235"/>
        <item x="223"/>
        <item x="262"/>
        <item x="283"/>
        <item x="173"/>
        <item x="66"/>
        <item x="201"/>
        <item x="220"/>
        <item x="76"/>
        <item x="27"/>
        <item x="72"/>
        <item x="74"/>
        <item x="141"/>
        <item x="69"/>
        <item x="140"/>
        <item x="71"/>
        <item x="119"/>
        <item x="208"/>
        <item x="70"/>
        <item x="124"/>
        <item x="139"/>
        <item x="26"/>
        <item x="232"/>
        <item x="73"/>
        <item x="14"/>
        <item x="266"/>
        <item x="229"/>
        <item x="6"/>
        <item x="219"/>
        <item x="285"/>
        <item x="289"/>
        <item x="231"/>
        <item x="277"/>
        <item x="274"/>
        <item x="284"/>
        <item x="78"/>
        <item x="298"/>
        <item x="57"/>
        <item x="296"/>
        <item x="268"/>
        <item x="111"/>
        <item x="204"/>
        <item x="28"/>
        <item x="261"/>
        <item x="11"/>
        <item x="36"/>
        <item x="12"/>
        <item x="228"/>
        <item x="286"/>
        <item x="122"/>
        <item x="9"/>
        <item x="77"/>
        <item x="22"/>
        <item x="265"/>
        <item x="53"/>
        <item x="299"/>
        <item x="17"/>
        <item x="45"/>
        <item x="31"/>
        <item x="233"/>
        <item x="117"/>
        <item x="108"/>
        <item x="239"/>
        <item x="202"/>
        <item x="136"/>
        <item x="226"/>
        <item x="206"/>
        <item x="0"/>
        <item x="200"/>
        <item x="15"/>
        <item x="68"/>
        <item x="263"/>
        <item x="110"/>
        <item x="61"/>
        <item x="41"/>
        <item x="205"/>
        <item x="230"/>
        <item x="218"/>
        <item x="211"/>
        <item x="10"/>
        <item x="134"/>
        <item x="3"/>
        <item x="212"/>
        <item x="292"/>
        <item x="222"/>
        <item x="16"/>
        <item x="1"/>
        <item x="23"/>
        <item x="207"/>
        <item x="209"/>
        <item x="107"/>
        <item x="56"/>
        <item x="225"/>
        <item x="294"/>
        <item x="5"/>
        <item x="248"/>
        <item x="24"/>
        <item x="106"/>
        <item x="238"/>
        <item x="4"/>
        <item x="237"/>
        <item x="184"/>
        <item x="193"/>
        <item x="210"/>
        <item x="38"/>
        <item x="259"/>
        <item x="130"/>
        <item x="25"/>
        <item x="43"/>
        <item x="125"/>
        <item x="54"/>
        <item x="48"/>
        <item x="2"/>
        <item x="297"/>
        <item x="264"/>
        <item x="221"/>
        <item x="291"/>
        <item x="240"/>
        <item x="295"/>
        <item x="8"/>
        <item x="121"/>
        <item x="7"/>
        <item x="92"/>
        <item x="241"/>
        <item x="224"/>
        <item x="215"/>
        <item x="35"/>
        <item x="50"/>
        <item x="104"/>
        <item x="113"/>
        <item x="58"/>
        <item x="190"/>
        <item x="13"/>
        <item x="37"/>
        <item x="132"/>
        <item x="288"/>
        <item x="46"/>
        <item x="49"/>
        <item x="101"/>
        <item x="278"/>
        <item x="260"/>
        <item x="100"/>
        <item x="243"/>
        <item x="273"/>
        <item x="114"/>
        <item x="138"/>
        <item x="244"/>
        <item x="40"/>
        <item x="59"/>
        <item x="217"/>
        <item x="227"/>
        <item x="203"/>
        <item x="246"/>
        <item x="270"/>
        <item x="123"/>
        <item x="245"/>
        <item x="242"/>
        <item x="60"/>
        <item x="253"/>
        <item x="52"/>
        <item x="282"/>
        <item x="250"/>
        <item x="256"/>
        <item x="166"/>
        <item x="51"/>
        <item x="62"/>
        <item x="216"/>
        <item x="269"/>
        <item x="21"/>
        <item x="33"/>
        <item x="102"/>
        <item x="64"/>
        <item x="279"/>
        <item x="188"/>
        <item x="80"/>
        <item x="115"/>
        <item x="18"/>
        <item x="99"/>
        <item x="247"/>
        <item x="255"/>
        <item x="177"/>
        <item x="47"/>
        <item x="252"/>
        <item x="172"/>
        <item x="98"/>
        <item x="86"/>
        <item x="109"/>
        <item x="249"/>
        <item x="258"/>
        <item x="251"/>
        <item x="79"/>
        <item x="75"/>
        <item x="81"/>
        <item x="85"/>
        <item x="83"/>
        <item x="87"/>
        <item x="105"/>
        <item x="276"/>
        <item x="63"/>
        <item x="168"/>
        <item x="116"/>
        <item x="90"/>
        <item t="default"/>
      </items>
    </pivotField>
    <pivotField showAll="0"/>
    <pivotField showAll="0"/>
  </pivotFields>
  <rowItems count="1">
    <i/>
  </rowItems>
  <colFields count="2">
    <field x="2"/>
    <field x="-2"/>
  </colFields>
  <colItems count="3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 t="grand">
      <x/>
    </i>
    <i t="grand" i="1">
      <x/>
    </i>
  </colItems>
  <dataFields count="2">
    <dataField name="Moyenne de longueur cm" fld="8" subtotal="average" baseField="2" baseItem="0"/>
    <dataField name="Écartype de longueur cm" fld="8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10F8AC-CE6B-4B49-B6FF-0C89630B1001}" name="Tableau croisé dynamique15" cacheId="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AF6" firstHeaderRow="1" firstDataRow="3" firstDataCol="0"/>
  <pivotFields count="11">
    <pivotField showAll="0"/>
    <pivotField showAll="0"/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showAll="0"/>
    <pivotField showAll="0"/>
    <pivotField showAll="0"/>
    <pivotField showAll="0"/>
    <pivotField showAll="0">
      <items count="301">
        <item x="156"/>
        <item x="145"/>
        <item x="146"/>
        <item x="192"/>
        <item x="187"/>
        <item x="91"/>
        <item x="169"/>
        <item x="96"/>
        <item x="186"/>
        <item x="191"/>
        <item x="196"/>
        <item x="180"/>
        <item x="160"/>
        <item x="161"/>
        <item x="174"/>
        <item x="181"/>
        <item x="197"/>
        <item x="84"/>
        <item x="89"/>
        <item x="19"/>
        <item x="199"/>
        <item x="198"/>
        <item x="151"/>
        <item x="163"/>
        <item x="178"/>
        <item x="155"/>
        <item x="127"/>
        <item x="164"/>
        <item x="171"/>
        <item x="195"/>
        <item x="162"/>
        <item x="88"/>
        <item x="97"/>
        <item x="82"/>
        <item x="94"/>
        <item x="194"/>
        <item x="135"/>
        <item x="148"/>
        <item x="93"/>
        <item x="32"/>
        <item x="147"/>
        <item x="154"/>
        <item x="29"/>
        <item x="175"/>
        <item x="159"/>
        <item x="189"/>
        <item x="185"/>
        <item x="95"/>
        <item x="137"/>
        <item x="254"/>
        <item x="103"/>
        <item x="34"/>
        <item x="120"/>
        <item x="157"/>
        <item x="165"/>
        <item x="176"/>
        <item x="167"/>
        <item x="39"/>
        <item x="293"/>
        <item x="133"/>
        <item x="149"/>
        <item x="143"/>
        <item x="144"/>
        <item x="150"/>
        <item x="158"/>
        <item x="183"/>
        <item x="281"/>
        <item x="42"/>
        <item x="182"/>
        <item x="126"/>
        <item x="287"/>
        <item x="129"/>
        <item x="214"/>
        <item x="153"/>
        <item x="152"/>
        <item x="213"/>
        <item x="142"/>
        <item x="128"/>
        <item x="131"/>
        <item x="271"/>
        <item x="290"/>
        <item x="44"/>
        <item x="118"/>
        <item x="65"/>
        <item x="179"/>
        <item x="55"/>
        <item x="170"/>
        <item x="280"/>
        <item x="257"/>
        <item x="112"/>
        <item x="67"/>
        <item x="272"/>
        <item x="30"/>
        <item x="234"/>
        <item x="275"/>
        <item x="267"/>
        <item x="20"/>
        <item x="236"/>
        <item x="235"/>
        <item x="223"/>
        <item x="262"/>
        <item x="283"/>
        <item x="173"/>
        <item x="66"/>
        <item x="201"/>
        <item x="220"/>
        <item x="76"/>
        <item x="27"/>
        <item x="72"/>
        <item x="74"/>
        <item x="141"/>
        <item x="69"/>
        <item x="140"/>
        <item x="71"/>
        <item x="119"/>
        <item x="208"/>
        <item x="70"/>
        <item x="124"/>
        <item x="139"/>
        <item x="26"/>
        <item x="232"/>
        <item x="73"/>
        <item x="14"/>
        <item x="266"/>
        <item x="229"/>
        <item x="6"/>
        <item x="219"/>
        <item x="285"/>
        <item x="289"/>
        <item x="231"/>
        <item x="277"/>
        <item x="274"/>
        <item x="284"/>
        <item x="78"/>
        <item x="298"/>
        <item x="57"/>
        <item x="296"/>
        <item x="268"/>
        <item x="111"/>
        <item x="204"/>
        <item x="28"/>
        <item x="261"/>
        <item x="11"/>
        <item x="36"/>
        <item x="12"/>
        <item x="228"/>
        <item x="286"/>
        <item x="122"/>
        <item x="9"/>
        <item x="77"/>
        <item x="22"/>
        <item x="265"/>
        <item x="53"/>
        <item x="299"/>
        <item x="17"/>
        <item x="45"/>
        <item x="31"/>
        <item x="233"/>
        <item x="117"/>
        <item x="108"/>
        <item x="239"/>
        <item x="202"/>
        <item x="136"/>
        <item x="226"/>
        <item x="206"/>
        <item x="0"/>
        <item x="200"/>
        <item x="15"/>
        <item x="68"/>
        <item x="263"/>
        <item x="110"/>
        <item x="61"/>
        <item x="41"/>
        <item x="205"/>
        <item x="230"/>
        <item x="218"/>
        <item x="211"/>
        <item x="10"/>
        <item x="134"/>
        <item x="3"/>
        <item x="212"/>
        <item x="292"/>
        <item x="222"/>
        <item x="16"/>
        <item x="1"/>
        <item x="23"/>
        <item x="207"/>
        <item x="209"/>
        <item x="107"/>
        <item x="56"/>
        <item x="225"/>
        <item x="294"/>
        <item x="5"/>
        <item x="248"/>
        <item x="24"/>
        <item x="106"/>
        <item x="238"/>
        <item x="4"/>
        <item x="237"/>
        <item x="184"/>
        <item x="193"/>
        <item x="210"/>
        <item x="38"/>
        <item x="259"/>
        <item x="130"/>
        <item x="25"/>
        <item x="43"/>
        <item x="125"/>
        <item x="54"/>
        <item x="48"/>
        <item x="2"/>
        <item x="297"/>
        <item x="264"/>
        <item x="221"/>
        <item x="291"/>
        <item x="240"/>
        <item x="295"/>
        <item x="8"/>
        <item x="121"/>
        <item x="7"/>
        <item x="92"/>
        <item x="241"/>
        <item x="224"/>
        <item x="215"/>
        <item x="35"/>
        <item x="50"/>
        <item x="104"/>
        <item x="113"/>
        <item x="58"/>
        <item x="190"/>
        <item x="13"/>
        <item x="37"/>
        <item x="132"/>
        <item x="288"/>
        <item x="46"/>
        <item x="49"/>
        <item x="101"/>
        <item x="278"/>
        <item x="260"/>
        <item x="100"/>
        <item x="243"/>
        <item x="273"/>
        <item x="114"/>
        <item x="138"/>
        <item x="244"/>
        <item x="40"/>
        <item x="59"/>
        <item x="217"/>
        <item x="227"/>
        <item x="203"/>
        <item x="246"/>
        <item x="270"/>
        <item x="123"/>
        <item x="245"/>
        <item x="242"/>
        <item x="60"/>
        <item x="253"/>
        <item x="52"/>
        <item x="282"/>
        <item x="250"/>
        <item x="256"/>
        <item x="166"/>
        <item x="51"/>
        <item x="62"/>
        <item x="216"/>
        <item x="269"/>
        <item x="21"/>
        <item x="33"/>
        <item x="102"/>
        <item x="64"/>
        <item x="279"/>
        <item x="188"/>
        <item x="80"/>
        <item x="115"/>
        <item x="18"/>
        <item x="99"/>
        <item x="247"/>
        <item x="255"/>
        <item x="177"/>
        <item x="47"/>
        <item x="252"/>
        <item x="172"/>
        <item x="98"/>
        <item x="86"/>
        <item x="109"/>
        <item x="249"/>
        <item x="258"/>
        <item x="251"/>
        <item x="79"/>
        <item x="75"/>
        <item x="81"/>
        <item x="85"/>
        <item x="83"/>
        <item x="87"/>
        <item x="105"/>
        <item x="276"/>
        <item x="63"/>
        <item x="168"/>
        <item x="116"/>
        <item x="90"/>
        <item t="default"/>
      </items>
    </pivotField>
    <pivotField showAll="0"/>
    <pivotField showAll="0"/>
  </pivotFields>
  <rowItems count="1">
    <i/>
  </rowItems>
  <colFields count="2">
    <field x="2"/>
    <field x="-2"/>
  </colFields>
  <colItems count="3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 t="grand">
      <x/>
    </i>
    <i t="grand" i="1">
      <x/>
    </i>
  </colItems>
  <dataFields count="2">
    <dataField name="Moyenne de angle (deg)" fld="3" subtotal="average" baseField="2" baseItem="0"/>
    <dataField name="Écartype de angle (deg)2" fld="3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A63FF-B9D0-4081-A3F5-2B29DA6C2F87}" name="Tableau croisé dynamique15" cacheId="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AF6" firstHeaderRow="1" firstDataRow="3" firstDataCol="0"/>
  <pivotFields count="11">
    <pivotField showAll="0"/>
    <pivotField showAll="0"/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showAll="0"/>
    <pivotField showAll="0">
      <items count="301">
        <item x="156"/>
        <item x="145"/>
        <item x="146"/>
        <item x="192"/>
        <item x="187"/>
        <item x="91"/>
        <item x="169"/>
        <item x="96"/>
        <item x="186"/>
        <item x="191"/>
        <item x="196"/>
        <item x="180"/>
        <item x="160"/>
        <item x="161"/>
        <item x="174"/>
        <item x="181"/>
        <item x="197"/>
        <item x="84"/>
        <item x="89"/>
        <item x="19"/>
        <item x="199"/>
        <item x="198"/>
        <item x="151"/>
        <item x="163"/>
        <item x="178"/>
        <item x="155"/>
        <item x="127"/>
        <item x="164"/>
        <item x="171"/>
        <item x="195"/>
        <item x="162"/>
        <item x="88"/>
        <item x="97"/>
        <item x="82"/>
        <item x="94"/>
        <item x="194"/>
        <item x="135"/>
        <item x="148"/>
        <item x="93"/>
        <item x="32"/>
        <item x="147"/>
        <item x="154"/>
        <item x="29"/>
        <item x="175"/>
        <item x="159"/>
        <item x="189"/>
        <item x="185"/>
        <item x="95"/>
        <item x="137"/>
        <item x="254"/>
        <item x="103"/>
        <item x="34"/>
        <item x="120"/>
        <item x="157"/>
        <item x="165"/>
        <item x="176"/>
        <item x="167"/>
        <item x="39"/>
        <item x="293"/>
        <item x="133"/>
        <item x="149"/>
        <item x="143"/>
        <item x="144"/>
        <item x="150"/>
        <item x="158"/>
        <item x="183"/>
        <item x="281"/>
        <item x="42"/>
        <item x="182"/>
        <item x="126"/>
        <item x="287"/>
        <item x="129"/>
        <item x="214"/>
        <item x="153"/>
        <item x="152"/>
        <item x="213"/>
        <item x="142"/>
        <item x="128"/>
        <item x="131"/>
        <item x="271"/>
        <item x="290"/>
        <item x="44"/>
        <item x="118"/>
        <item x="65"/>
        <item x="179"/>
        <item x="55"/>
        <item x="170"/>
        <item x="280"/>
        <item x="257"/>
        <item x="112"/>
        <item x="67"/>
        <item x="272"/>
        <item x="30"/>
        <item x="234"/>
        <item x="275"/>
        <item x="267"/>
        <item x="20"/>
        <item x="236"/>
        <item x="235"/>
        <item x="223"/>
        <item x="262"/>
        <item x="283"/>
        <item x="173"/>
        <item x="66"/>
        <item x="201"/>
        <item x="220"/>
        <item x="76"/>
        <item x="27"/>
        <item x="72"/>
        <item x="74"/>
        <item x="141"/>
        <item x="69"/>
        <item x="140"/>
        <item x="71"/>
        <item x="119"/>
        <item x="208"/>
        <item x="70"/>
        <item x="124"/>
        <item x="139"/>
        <item x="26"/>
        <item x="232"/>
        <item x="73"/>
        <item x="14"/>
        <item x="266"/>
        <item x="229"/>
        <item x="6"/>
        <item x="219"/>
        <item x="285"/>
        <item x="289"/>
        <item x="231"/>
        <item x="277"/>
        <item x="274"/>
        <item x="284"/>
        <item x="78"/>
        <item x="298"/>
        <item x="57"/>
        <item x="296"/>
        <item x="268"/>
        <item x="111"/>
        <item x="204"/>
        <item x="28"/>
        <item x="261"/>
        <item x="11"/>
        <item x="36"/>
        <item x="12"/>
        <item x="228"/>
        <item x="286"/>
        <item x="122"/>
        <item x="9"/>
        <item x="77"/>
        <item x="22"/>
        <item x="265"/>
        <item x="53"/>
        <item x="299"/>
        <item x="17"/>
        <item x="45"/>
        <item x="31"/>
        <item x="233"/>
        <item x="117"/>
        <item x="108"/>
        <item x="239"/>
        <item x="202"/>
        <item x="136"/>
        <item x="226"/>
        <item x="206"/>
        <item x="0"/>
        <item x="200"/>
        <item x="15"/>
        <item x="68"/>
        <item x="263"/>
        <item x="110"/>
        <item x="61"/>
        <item x="41"/>
        <item x="205"/>
        <item x="230"/>
        <item x="218"/>
        <item x="211"/>
        <item x="10"/>
        <item x="134"/>
        <item x="3"/>
        <item x="212"/>
        <item x="292"/>
        <item x="222"/>
        <item x="16"/>
        <item x="1"/>
        <item x="23"/>
        <item x="207"/>
        <item x="209"/>
        <item x="107"/>
        <item x="56"/>
        <item x="225"/>
        <item x="294"/>
        <item x="5"/>
        <item x="248"/>
        <item x="24"/>
        <item x="106"/>
        <item x="238"/>
        <item x="4"/>
        <item x="237"/>
        <item x="184"/>
        <item x="193"/>
        <item x="210"/>
        <item x="38"/>
        <item x="259"/>
        <item x="130"/>
        <item x="25"/>
        <item x="43"/>
        <item x="125"/>
        <item x="54"/>
        <item x="48"/>
        <item x="2"/>
        <item x="297"/>
        <item x="264"/>
        <item x="221"/>
        <item x="291"/>
        <item x="240"/>
        <item x="295"/>
        <item x="8"/>
        <item x="121"/>
        <item x="7"/>
        <item x="92"/>
        <item x="241"/>
        <item x="224"/>
        <item x="215"/>
        <item x="35"/>
        <item x="50"/>
        <item x="104"/>
        <item x="113"/>
        <item x="58"/>
        <item x="190"/>
        <item x="13"/>
        <item x="37"/>
        <item x="132"/>
        <item x="288"/>
        <item x="46"/>
        <item x="49"/>
        <item x="101"/>
        <item x="278"/>
        <item x="260"/>
        <item x="100"/>
        <item x="243"/>
        <item x="273"/>
        <item x="114"/>
        <item x="138"/>
        <item x="244"/>
        <item x="40"/>
        <item x="59"/>
        <item x="217"/>
        <item x="227"/>
        <item x="203"/>
        <item x="246"/>
        <item x="270"/>
        <item x="123"/>
        <item x="245"/>
        <item x="242"/>
        <item x="60"/>
        <item x="253"/>
        <item x="52"/>
        <item x="282"/>
        <item x="250"/>
        <item x="256"/>
        <item x="166"/>
        <item x="51"/>
        <item x="62"/>
        <item x="216"/>
        <item x="269"/>
        <item x="21"/>
        <item x="33"/>
        <item x="102"/>
        <item x="64"/>
        <item x="279"/>
        <item x="188"/>
        <item x="80"/>
        <item x="115"/>
        <item x="18"/>
        <item x="99"/>
        <item x="247"/>
        <item x="255"/>
        <item x="177"/>
        <item x="47"/>
        <item x="252"/>
        <item x="172"/>
        <item x="98"/>
        <item x="86"/>
        <item x="109"/>
        <item x="249"/>
        <item x="258"/>
        <item x="251"/>
        <item x="79"/>
        <item x="75"/>
        <item x="81"/>
        <item x="85"/>
        <item x="83"/>
        <item x="87"/>
        <item x="105"/>
        <item x="276"/>
        <item x="63"/>
        <item x="168"/>
        <item x="116"/>
        <item x="90"/>
        <item t="default"/>
      </items>
    </pivotField>
    <pivotField dataField="1" showAll="0"/>
    <pivotField showAll="0"/>
  </pivotFields>
  <rowItems count="1">
    <i/>
  </rowItems>
  <colFields count="2">
    <field x="2"/>
    <field x="-2"/>
  </colFields>
  <colItems count="3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 t="grand">
      <x/>
    </i>
    <i t="grand" i="1">
      <x/>
    </i>
  </colItems>
  <dataFields count="2">
    <dataField name="Moyenne de Err(I) cm" fld="9" subtotal="average" baseField="2" baseItem="0"/>
    <dataField name="Écartype de Err(I) cm" fld="9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80E5FA-4226-4020-9DD3-3F50F0E253DB}" name="Tableau croisé dynamique15" cacheId="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AF6" firstHeaderRow="1" firstDataRow="3" firstDataCol="0"/>
  <pivotFields count="11">
    <pivotField showAll="0"/>
    <pivotField showAll="0"/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showAll="0"/>
    <pivotField showAll="0">
      <items count="301">
        <item x="156"/>
        <item x="145"/>
        <item x="146"/>
        <item x="192"/>
        <item x="187"/>
        <item x="91"/>
        <item x="169"/>
        <item x="96"/>
        <item x="186"/>
        <item x="191"/>
        <item x="196"/>
        <item x="180"/>
        <item x="160"/>
        <item x="161"/>
        <item x="174"/>
        <item x="181"/>
        <item x="197"/>
        <item x="84"/>
        <item x="89"/>
        <item x="19"/>
        <item x="199"/>
        <item x="198"/>
        <item x="151"/>
        <item x="163"/>
        <item x="178"/>
        <item x="155"/>
        <item x="127"/>
        <item x="164"/>
        <item x="171"/>
        <item x="195"/>
        <item x="162"/>
        <item x="88"/>
        <item x="97"/>
        <item x="82"/>
        <item x="94"/>
        <item x="194"/>
        <item x="135"/>
        <item x="148"/>
        <item x="93"/>
        <item x="32"/>
        <item x="147"/>
        <item x="154"/>
        <item x="29"/>
        <item x="175"/>
        <item x="159"/>
        <item x="189"/>
        <item x="185"/>
        <item x="95"/>
        <item x="137"/>
        <item x="254"/>
        <item x="103"/>
        <item x="34"/>
        <item x="120"/>
        <item x="157"/>
        <item x="165"/>
        <item x="176"/>
        <item x="167"/>
        <item x="39"/>
        <item x="293"/>
        <item x="133"/>
        <item x="149"/>
        <item x="143"/>
        <item x="144"/>
        <item x="150"/>
        <item x="158"/>
        <item x="183"/>
        <item x="281"/>
        <item x="42"/>
        <item x="182"/>
        <item x="126"/>
        <item x="287"/>
        <item x="129"/>
        <item x="214"/>
        <item x="153"/>
        <item x="152"/>
        <item x="213"/>
        <item x="142"/>
        <item x="128"/>
        <item x="131"/>
        <item x="271"/>
        <item x="290"/>
        <item x="44"/>
        <item x="118"/>
        <item x="65"/>
        <item x="179"/>
        <item x="55"/>
        <item x="170"/>
        <item x="280"/>
        <item x="257"/>
        <item x="112"/>
        <item x="67"/>
        <item x="272"/>
        <item x="30"/>
        <item x="234"/>
        <item x="275"/>
        <item x="267"/>
        <item x="20"/>
        <item x="236"/>
        <item x="235"/>
        <item x="223"/>
        <item x="262"/>
        <item x="283"/>
        <item x="173"/>
        <item x="66"/>
        <item x="201"/>
        <item x="220"/>
        <item x="76"/>
        <item x="27"/>
        <item x="72"/>
        <item x="74"/>
        <item x="141"/>
        <item x="69"/>
        <item x="140"/>
        <item x="71"/>
        <item x="119"/>
        <item x="208"/>
        <item x="70"/>
        <item x="124"/>
        <item x="139"/>
        <item x="26"/>
        <item x="232"/>
        <item x="73"/>
        <item x="14"/>
        <item x="266"/>
        <item x="229"/>
        <item x="6"/>
        <item x="219"/>
        <item x="285"/>
        <item x="289"/>
        <item x="231"/>
        <item x="277"/>
        <item x="274"/>
        <item x="284"/>
        <item x="78"/>
        <item x="298"/>
        <item x="57"/>
        <item x="296"/>
        <item x="268"/>
        <item x="111"/>
        <item x="204"/>
        <item x="28"/>
        <item x="261"/>
        <item x="11"/>
        <item x="36"/>
        <item x="12"/>
        <item x="228"/>
        <item x="286"/>
        <item x="122"/>
        <item x="9"/>
        <item x="77"/>
        <item x="22"/>
        <item x="265"/>
        <item x="53"/>
        <item x="299"/>
        <item x="17"/>
        <item x="45"/>
        <item x="31"/>
        <item x="233"/>
        <item x="117"/>
        <item x="108"/>
        <item x="239"/>
        <item x="202"/>
        <item x="136"/>
        <item x="226"/>
        <item x="206"/>
        <item x="0"/>
        <item x="200"/>
        <item x="15"/>
        <item x="68"/>
        <item x="263"/>
        <item x="110"/>
        <item x="61"/>
        <item x="41"/>
        <item x="205"/>
        <item x="230"/>
        <item x="218"/>
        <item x="211"/>
        <item x="10"/>
        <item x="134"/>
        <item x="3"/>
        <item x="212"/>
        <item x="292"/>
        <item x="222"/>
        <item x="16"/>
        <item x="1"/>
        <item x="23"/>
        <item x="207"/>
        <item x="209"/>
        <item x="107"/>
        <item x="56"/>
        <item x="225"/>
        <item x="294"/>
        <item x="5"/>
        <item x="248"/>
        <item x="24"/>
        <item x="106"/>
        <item x="238"/>
        <item x="4"/>
        <item x="237"/>
        <item x="184"/>
        <item x="193"/>
        <item x="210"/>
        <item x="38"/>
        <item x="259"/>
        <item x="130"/>
        <item x="25"/>
        <item x="43"/>
        <item x="125"/>
        <item x="54"/>
        <item x="48"/>
        <item x="2"/>
        <item x="297"/>
        <item x="264"/>
        <item x="221"/>
        <item x="291"/>
        <item x="240"/>
        <item x="295"/>
        <item x="8"/>
        <item x="121"/>
        <item x="7"/>
        <item x="92"/>
        <item x="241"/>
        <item x="224"/>
        <item x="215"/>
        <item x="35"/>
        <item x="50"/>
        <item x="104"/>
        <item x="113"/>
        <item x="58"/>
        <item x="190"/>
        <item x="13"/>
        <item x="37"/>
        <item x="132"/>
        <item x="288"/>
        <item x="46"/>
        <item x="49"/>
        <item x="101"/>
        <item x="278"/>
        <item x="260"/>
        <item x="100"/>
        <item x="243"/>
        <item x="273"/>
        <item x="114"/>
        <item x="138"/>
        <item x="244"/>
        <item x="40"/>
        <item x="59"/>
        <item x="217"/>
        <item x="227"/>
        <item x="203"/>
        <item x="246"/>
        <item x="270"/>
        <item x="123"/>
        <item x="245"/>
        <item x="242"/>
        <item x="60"/>
        <item x="253"/>
        <item x="52"/>
        <item x="282"/>
        <item x="250"/>
        <item x="256"/>
        <item x="166"/>
        <item x="51"/>
        <item x="62"/>
        <item x="216"/>
        <item x="269"/>
        <item x="21"/>
        <item x="33"/>
        <item x="102"/>
        <item x="64"/>
        <item x="279"/>
        <item x="188"/>
        <item x="80"/>
        <item x="115"/>
        <item x="18"/>
        <item x="99"/>
        <item x="247"/>
        <item x="255"/>
        <item x="177"/>
        <item x="47"/>
        <item x="252"/>
        <item x="172"/>
        <item x="98"/>
        <item x="86"/>
        <item x="109"/>
        <item x="249"/>
        <item x="258"/>
        <item x="251"/>
        <item x="79"/>
        <item x="75"/>
        <item x="81"/>
        <item x="85"/>
        <item x="83"/>
        <item x="87"/>
        <item x="105"/>
        <item x="276"/>
        <item x="63"/>
        <item x="168"/>
        <item x="116"/>
        <item x="90"/>
        <item t="default"/>
      </items>
    </pivotField>
    <pivotField showAll="0"/>
    <pivotField dataField="1" showAll="0"/>
  </pivotFields>
  <rowItems count="1">
    <i/>
  </rowItems>
  <colFields count="2">
    <field x="2"/>
    <field x="-2"/>
  </colFields>
  <colItems count="3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 t="grand">
      <x/>
    </i>
    <i t="grand" i="1">
      <x/>
    </i>
  </colItems>
  <dataFields count="2">
    <dataField name="Moyenne de Err(A) cm" fld="10" subtotal="average" baseField="2" baseItem="0"/>
    <dataField name="Écartype de Err(A) cm" fld="10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23CF0F-D60F-4A17-9798-9A2D4AB34A64}" name="Tableau croisé dynamique15" cacheId="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AF6" firstHeaderRow="1" firstDataRow="3" firstDataCol="0"/>
  <pivotFields count="11">
    <pivotField showAll="0"/>
    <pivotField showAll="0"/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  <pivotField dataField="1" showAll="0"/>
    <pivotField showAll="0">
      <items count="301">
        <item x="156"/>
        <item x="145"/>
        <item x="146"/>
        <item x="192"/>
        <item x="187"/>
        <item x="91"/>
        <item x="169"/>
        <item x="96"/>
        <item x="186"/>
        <item x="191"/>
        <item x="196"/>
        <item x="180"/>
        <item x="160"/>
        <item x="161"/>
        <item x="174"/>
        <item x="181"/>
        <item x="197"/>
        <item x="84"/>
        <item x="89"/>
        <item x="19"/>
        <item x="199"/>
        <item x="198"/>
        <item x="151"/>
        <item x="163"/>
        <item x="178"/>
        <item x="155"/>
        <item x="127"/>
        <item x="164"/>
        <item x="171"/>
        <item x="195"/>
        <item x="162"/>
        <item x="88"/>
        <item x="97"/>
        <item x="82"/>
        <item x="94"/>
        <item x="194"/>
        <item x="135"/>
        <item x="148"/>
        <item x="93"/>
        <item x="32"/>
        <item x="147"/>
        <item x="154"/>
        <item x="29"/>
        <item x="175"/>
        <item x="159"/>
        <item x="189"/>
        <item x="185"/>
        <item x="95"/>
        <item x="137"/>
        <item x="254"/>
        <item x="103"/>
        <item x="34"/>
        <item x="120"/>
        <item x="157"/>
        <item x="165"/>
        <item x="176"/>
        <item x="167"/>
        <item x="39"/>
        <item x="293"/>
        <item x="133"/>
        <item x="149"/>
        <item x="143"/>
        <item x="144"/>
        <item x="150"/>
        <item x="158"/>
        <item x="183"/>
        <item x="281"/>
        <item x="42"/>
        <item x="182"/>
        <item x="126"/>
        <item x="287"/>
        <item x="129"/>
        <item x="214"/>
        <item x="153"/>
        <item x="152"/>
        <item x="213"/>
        <item x="142"/>
        <item x="128"/>
        <item x="131"/>
        <item x="271"/>
        <item x="290"/>
        <item x="44"/>
        <item x="118"/>
        <item x="65"/>
        <item x="179"/>
        <item x="55"/>
        <item x="170"/>
        <item x="280"/>
        <item x="257"/>
        <item x="112"/>
        <item x="67"/>
        <item x="272"/>
        <item x="30"/>
        <item x="234"/>
        <item x="275"/>
        <item x="267"/>
        <item x="20"/>
        <item x="236"/>
        <item x="235"/>
        <item x="223"/>
        <item x="262"/>
        <item x="283"/>
        <item x="173"/>
        <item x="66"/>
        <item x="201"/>
        <item x="220"/>
        <item x="76"/>
        <item x="27"/>
        <item x="72"/>
        <item x="74"/>
        <item x="141"/>
        <item x="69"/>
        <item x="140"/>
        <item x="71"/>
        <item x="119"/>
        <item x="208"/>
        <item x="70"/>
        <item x="124"/>
        <item x="139"/>
        <item x="26"/>
        <item x="232"/>
        <item x="73"/>
        <item x="14"/>
        <item x="266"/>
        <item x="229"/>
        <item x="6"/>
        <item x="219"/>
        <item x="285"/>
        <item x="289"/>
        <item x="231"/>
        <item x="277"/>
        <item x="274"/>
        <item x="284"/>
        <item x="78"/>
        <item x="298"/>
        <item x="57"/>
        <item x="296"/>
        <item x="268"/>
        <item x="111"/>
        <item x="204"/>
        <item x="28"/>
        <item x="261"/>
        <item x="11"/>
        <item x="36"/>
        <item x="12"/>
        <item x="228"/>
        <item x="286"/>
        <item x="122"/>
        <item x="9"/>
        <item x="77"/>
        <item x="22"/>
        <item x="265"/>
        <item x="53"/>
        <item x="299"/>
        <item x="17"/>
        <item x="45"/>
        <item x="31"/>
        <item x="233"/>
        <item x="117"/>
        <item x="108"/>
        <item x="239"/>
        <item x="202"/>
        <item x="136"/>
        <item x="226"/>
        <item x="206"/>
        <item x="0"/>
        <item x="200"/>
        <item x="15"/>
        <item x="68"/>
        <item x="263"/>
        <item x="110"/>
        <item x="61"/>
        <item x="41"/>
        <item x="205"/>
        <item x="230"/>
        <item x="218"/>
        <item x="211"/>
        <item x="10"/>
        <item x="134"/>
        <item x="3"/>
        <item x="212"/>
        <item x="292"/>
        <item x="222"/>
        <item x="16"/>
        <item x="1"/>
        <item x="23"/>
        <item x="207"/>
        <item x="209"/>
        <item x="107"/>
        <item x="56"/>
        <item x="225"/>
        <item x="294"/>
        <item x="5"/>
        <item x="248"/>
        <item x="24"/>
        <item x="106"/>
        <item x="238"/>
        <item x="4"/>
        <item x="237"/>
        <item x="184"/>
        <item x="193"/>
        <item x="210"/>
        <item x="38"/>
        <item x="259"/>
        <item x="130"/>
        <item x="25"/>
        <item x="43"/>
        <item x="125"/>
        <item x="54"/>
        <item x="48"/>
        <item x="2"/>
        <item x="297"/>
        <item x="264"/>
        <item x="221"/>
        <item x="291"/>
        <item x="240"/>
        <item x="295"/>
        <item x="8"/>
        <item x="121"/>
        <item x="7"/>
        <item x="92"/>
        <item x="241"/>
        <item x="224"/>
        <item x="215"/>
        <item x="35"/>
        <item x="50"/>
        <item x="104"/>
        <item x="113"/>
        <item x="58"/>
        <item x="190"/>
        <item x="13"/>
        <item x="37"/>
        <item x="132"/>
        <item x="288"/>
        <item x="46"/>
        <item x="49"/>
        <item x="101"/>
        <item x="278"/>
        <item x="260"/>
        <item x="100"/>
        <item x="243"/>
        <item x="273"/>
        <item x="114"/>
        <item x="138"/>
        <item x="244"/>
        <item x="40"/>
        <item x="59"/>
        <item x="217"/>
        <item x="227"/>
        <item x="203"/>
        <item x="246"/>
        <item x="270"/>
        <item x="123"/>
        <item x="245"/>
        <item x="242"/>
        <item x="60"/>
        <item x="253"/>
        <item x="52"/>
        <item x="282"/>
        <item x="250"/>
        <item x="256"/>
        <item x="166"/>
        <item x="51"/>
        <item x="62"/>
        <item x="216"/>
        <item x="269"/>
        <item x="21"/>
        <item x="33"/>
        <item x="102"/>
        <item x="64"/>
        <item x="279"/>
        <item x="188"/>
        <item x="80"/>
        <item x="115"/>
        <item x="18"/>
        <item x="99"/>
        <item x="247"/>
        <item x="255"/>
        <item x="177"/>
        <item x="47"/>
        <item x="252"/>
        <item x="172"/>
        <item x="98"/>
        <item x="86"/>
        <item x="109"/>
        <item x="249"/>
        <item x="258"/>
        <item x="251"/>
        <item x="79"/>
        <item x="75"/>
        <item x="81"/>
        <item x="85"/>
        <item x="83"/>
        <item x="87"/>
        <item x="105"/>
        <item x="276"/>
        <item x="63"/>
        <item x="168"/>
        <item x="116"/>
        <item x="90"/>
        <item t="default"/>
      </items>
    </pivotField>
    <pivotField showAll="0"/>
    <pivotField showAll="0"/>
  </pivotFields>
  <rowItems count="1">
    <i/>
  </rowItems>
  <colFields count="2">
    <field x="2"/>
    <field x="-2"/>
  </colFields>
  <colItems count="3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 t="grand">
      <x/>
    </i>
    <i t="grand" i="1">
      <x/>
    </i>
  </colItems>
  <dataFields count="2">
    <dataField name="Moyenne de temps" fld="7" subtotal="average" baseField="2" baseItem="0"/>
    <dataField name="Écartype de temps" fld="7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R301"/>
  <sheetViews>
    <sheetView tabSelected="1" topLeftCell="C28" zoomScaleNormal="100" workbookViewId="0">
      <selection activeCell="M40" sqref="M40"/>
    </sheetView>
  </sheetViews>
  <sheetFormatPr baseColWidth="10" defaultRowHeight="15" x14ac:dyDescent="0.25"/>
  <cols>
    <col min="10" max="10" width="13.7109375" customWidth="1"/>
    <col min="20" max="49" width="24" bestFit="1" customWidth="1"/>
    <col min="50" max="50" width="29" bestFit="1" customWidth="1"/>
    <col min="51" max="51" width="28" bestFit="1" customWidth="1"/>
  </cols>
  <sheetData>
    <row r="1" spans="1:538" x14ac:dyDescent="0.25">
      <c r="B1" t="s">
        <v>32</v>
      </c>
      <c r="C1" t="s">
        <v>35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21</v>
      </c>
      <c r="K1" t="s">
        <v>22</v>
      </c>
      <c r="L1" t="s">
        <v>23</v>
      </c>
      <c r="T1" t="s">
        <v>24</v>
      </c>
      <c r="U1" t="s">
        <v>11</v>
      </c>
    </row>
    <row r="2" spans="1:538" x14ac:dyDescent="0.25">
      <c r="A2">
        <f>5/0.044</f>
        <v>113.63636363636364</v>
      </c>
      <c r="B2">
        <v>1</v>
      </c>
      <c r="C2">
        <f>MOD(B2-1,20)+1</f>
        <v>1</v>
      </c>
      <c r="D2" t="s">
        <v>11</v>
      </c>
      <c r="E2">
        <v>57.887455778143398</v>
      </c>
      <c r="F2">
        <v>0.30279661987356699</v>
      </c>
      <c r="G2">
        <v>7.4796788714935796E-3</v>
      </c>
      <c r="H2">
        <v>1.0615175715053301E-2</v>
      </c>
      <c r="I2">
        <v>4.2597793399999597</v>
      </c>
      <c r="J2">
        <f>F2*$A$2</f>
        <v>34.408706803814432</v>
      </c>
      <c r="K2">
        <f t="shared" ref="K2:L2" si="0">G2*$A$2</f>
        <v>0.84996350812427046</v>
      </c>
      <c r="L2">
        <f t="shared" si="0"/>
        <v>1.2062699676196933</v>
      </c>
      <c r="PP2" s="1"/>
      <c r="QI2" s="1"/>
      <c r="RP2" s="1"/>
    </row>
    <row r="3" spans="1:538" x14ac:dyDescent="0.25">
      <c r="B3">
        <v>2</v>
      </c>
      <c r="C3">
        <f t="shared" ref="C3:C66" si="1">MOD(B3-1,20)+1</f>
        <v>2</v>
      </c>
      <c r="D3" t="s">
        <v>11</v>
      </c>
      <c r="E3">
        <v>58.1093465126309</v>
      </c>
      <c r="F3">
        <v>0.31511087664402498</v>
      </c>
      <c r="G3">
        <v>6.0416711842808503E-3</v>
      </c>
      <c r="H3">
        <v>8.7803862329628394E-3</v>
      </c>
      <c r="I3">
        <v>3.6454587710000501</v>
      </c>
      <c r="J3">
        <f>F3*$A$2</f>
        <v>35.808054164093747</v>
      </c>
      <c r="K3">
        <f t="shared" ref="K3" si="2">G3*$A$2</f>
        <v>0.68655354366827848</v>
      </c>
      <c r="L3">
        <f t="shared" ref="L3" si="3">H3*$A$2</f>
        <v>0.99777116283668632</v>
      </c>
      <c r="T3" s="3" t="s">
        <v>5</v>
      </c>
      <c r="U3" t="s">
        <v>11</v>
      </c>
    </row>
    <row r="4" spans="1:538" x14ac:dyDescent="0.25">
      <c r="B4">
        <v>3</v>
      </c>
      <c r="C4">
        <f t="shared" si="1"/>
        <v>3</v>
      </c>
      <c r="D4" t="s">
        <v>11</v>
      </c>
      <c r="E4">
        <v>64.861268246565899</v>
      </c>
      <c r="F4">
        <v>0.33304803107620601</v>
      </c>
      <c r="G4">
        <v>7.5185172567629396E-3</v>
      </c>
      <c r="H4">
        <v>9.8116233943964393E-3</v>
      </c>
      <c r="I4">
        <v>4.0462192400000196</v>
      </c>
      <c r="J4">
        <f t="shared" ref="J4:J67" si="4">F4*$A$2</f>
        <v>37.846367167750685</v>
      </c>
      <c r="K4">
        <f t="shared" ref="K4:K67" si="5">G4*$A$2</f>
        <v>0.85437696099578864</v>
      </c>
      <c r="L4">
        <f t="shared" ref="L4:L67" si="6">H4*$A$2</f>
        <v>1.1149572039086864</v>
      </c>
    </row>
    <row r="5" spans="1:538" x14ac:dyDescent="0.25">
      <c r="B5">
        <v>4</v>
      </c>
      <c r="C5">
        <f t="shared" si="1"/>
        <v>4</v>
      </c>
      <c r="D5" t="s">
        <v>11</v>
      </c>
      <c r="E5">
        <v>50.798045830251901</v>
      </c>
      <c r="F5">
        <v>0.31277714641408</v>
      </c>
      <c r="G5">
        <v>5.3139675602808497E-3</v>
      </c>
      <c r="H5">
        <v>8.7974119743916904E-3</v>
      </c>
      <c r="I5">
        <v>3.6780518389999699</v>
      </c>
      <c r="J5">
        <f t="shared" si="4"/>
        <v>35.542857547054545</v>
      </c>
      <c r="K5">
        <f t="shared" si="5"/>
        <v>0.60385995003191473</v>
      </c>
      <c r="L5">
        <f t="shared" si="6"/>
        <v>0.99970590618087396</v>
      </c>
      <c r="T5" s="3" t="s">
        <v>27</v>
      </c>
      <c r="U5" t="s">
        <v>25</v>
      </c>
      <c r="V5" t="s">
        <v>31</v>
      </c>
      <c r="W5" t="s">
        <v>28</v>
      </c>
      <c r="X5" t="s">
        <v>29</v>
      </c>
      <c r="Y5" t="s">
        <v>30</v>
      </c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</row>
    <row r="6" spans="1:538" x14ac:dyDescent="0.25">
      <c r="B6">
        <v>5</v>
      </c>
      <c r="C6">
        <f t="shared" si="1"/>
        <v>5</v>
      </c>
      <c r="D6" t="s">
        <v>11</v>
      </c>
      <c r="E6">
        <v>46.874833790398</v>
      </c>
      <c r="F6">
        <v>0.324534820174602</v>
      </c>
      <c r="G6">
        <v>5.5043331410993997E-3</v>
      </c>
      <c r="H6">
        <v>8.0912487431430199E-3</v>
      </c>
      <c r="I6">
        <v>3.71237072299999</v>
      </c>
      <c r="J6">
        <f t="shared" si="4"/>
        <v>36.878956838022958</v>
      </c>
      <c r="K6">
        <f t="shared" si="5"/>
        <v>0.62549240239765902</v>
      </c>
      <c r="L6">
        <f t="shared" si="6"/>
        <v>0.91946008444807048</v>
      </c>
      <c r="T6" s="4">
        <v>1</v>
      </c>
      <c r="U6" s="2">
        <v>57.887455778143398</v>
      </c>
      <c r="V6" s="2">
        <v>4.2597793399999597</v>
      </c>
      <c r="W6" s="2">
        <v>34.408706803814432</v>
      </c>
      <c r="X6" s="2">
        <v>0.84996350812427046</v>
      </c>
      <c r="Y6" s="2">
        <v>1.2062699676196933</v>
      </c>
    </row>
    <row r="7" spans="1:538" x14ac:dyDescent="0.25">
      <c r="B7">
        <v>6</v>
      </c>
      <c r="C7">
        <f t="shared" si="1"/>
        <v>6</v>
      </c>
      <c r="D7" t="s">
        <v>11</v>
      </c>
      <c r="E7">
        <v>44.065571896517902</v>
      </c>
      <c r="F7">
        <v>0.32074560645400302</v>
      </c>
      <c r="G7">
        <v>6.0545123213446598E-3</v>
      </c>
      <c r="H7">
        <v>8.6472014060412494E-3</v>
      </c>
      <c r="I7">
        <v>3.939908086</v>
      </c>
      <c r="J7">
        <f t="shared" si="4"/>
        <v>36.448364369773074</v>
      </c>
      <c r="K7">
        <f t="shared" si="5"/>
        <v>0.68801276378916587</v>
      </c>
      <c r="L7">
        <f t="shared" si="6"/>
        <v>0.98263652341377838</v>
      </c>
      <c r="T7" s="4">
        <v>2</v>
      </c>
      <c r="U7" s="2">
        <v>58.1093465126309</v>
      </c>
      <c r="V7" s="2">
        <v>3.6454587710000501</v>
      </c>
      <c r="W7" s="2">
        <v>35.808054164093747</v>
      </c>
      <c r="X7" s="2">
        <v>0.68655354366827848</v>
      </c>
      <c r="Y7" s="2">
        <v>0.99777116283668632</v>
      </c>
    </row>
    <row r="8" spans="1:538" x14ac:dyDescent="0.25">
      <c r="B8">
        <v>7</v>
      </c>
      <c r="C8">
        <f t="shared" si="1"/>
        <v>7</v>
      </c>
      <c r="D8" t="s">
        <v>11</v>
      </c>
      <c r="E8">
        <v>42.978239473027898</v>
      </c>
      <c r="F8">
        <v>0.26743600608367202</v>
      </c>
      <c r="G8">
        <v>1.3844260237663501E-2</v>
      </c>
      <c r="H8">
        <v>1.7487518707876699E-2</v>
      </c>
      <c r="I8">
        <v>4.2011782030000404</v>
      </c>
      <c r="J8">
        <f t="shared" si="4"/>
        <v>30.390455236780912</v>
      </c>
      <c r="K8">
        <f t="shared" si="5"/>
        <v>1.5732113906435796</v>
      </c>
      <c r="L8">
        <f t="shared" si="6"/>
        <v>1.9872180349859885</v>
      </c>
      <c r="T8" s="4">
        <v>3</v>
      </c>
      <c r="U8" s="2">
        <v>64.861268246565899</v>
      </c>
      <c r="V8" s="2">
        <v>4.0462192400000196</v>
      </c>
      <c r="W8" s="2">
        <v>37.846367167750685</v>
      </c>
      <c r="X8" s="2">
        <v>0.85437696099578864</v>
      </c>
      <c r="Y8" s="2">
        <v>1.1149572039086864</v>
      </c>
    </row>
    <row r="9" spans="1:538" x14ac:dyDescent="0.25">
      <c r="B9">
        <v>8</v>
      </c>
      <c r="C9">
        <f t="shared" si="1"/>
        <v>8</v>
      </c>
      <c r="D9" t="s">
        <v>11</v>
      </c>
      <c r="E9">
        <v>61.499555529194801</v>
      </c>
      <c r="F9">
        <v>0.33777235375590198</v>
      </c>
      <c r="G9">
        <v>6.7758099658987497E-3</v>
      </c>
      <c r="H9">
        <v>8.61308615072294E-3</v>
      </c>
      <c r="I9">
        <v>4.0330573369999998</v>
      </c>
      <c r="J9">
        <f t="shared" si="4"/>
        <v>38.383222017716136</v>
      </c>
      <c r="K9">
        <f t="shared" si="5"/>
        <v>0.76997840521576699</v>
      </c>
      <c r="L9">
        <f t="shared" si="6"/>
        <v>0.97875978985487955</v>
      </c>
      <c r="T9" s="4">
        <v>4</v>
      </c>
      <c r="U9" s="2">
        <v>50.798045830251901</v>
      </c>
      <c r="V9" s="2">
        <v>3.6780518389999699</v>
      </c>
      <c r="W9" s="2">
        <v>35.542857547054545</v>
      </c>
      <c r="X9" s="2">
        <v>0.60385995003191473</v>
      </c>
      <c r="Y9" s="2">
        <v>0.99970590618087396</v>
      </c>
    </row>
    <row r="10" spans="1:538" x14ac:dyDescent="0.25">
      <c r="B10">
        <v>9</v>
      </c>
      <c r="C10">
        <f t="shared" si="1"/>
        <v>9</v>
      </c>
      <c r="D10" t="s">
        <v>11</v>
      </c>
      <c r="E10">
        <v>36.121812311791601</v>
      </c>
      <c r="F10">
        <v>0.337120235122084</v>
      </c>
      <c r="G10">
        <v>5.9277477183036099E-3</v>
      </c>
      <c r="H10">
        <v>8.1784008697835201E-3</v>
      </c>
      <c r="I10">
        <v>4.0729803330000296</v>
      </c>
      <c r="J10">
        <f t="shared" si="4"/>
        <v>38.309117627509544</v>
      </c>
      <c r="K10">
        <f t="shared" si="5"/>
        <v>0.67360769526177389</v>
      </c>
      <c r="L10">
        <f t="shared" si="6"/>
        <v>0.92936373520267279</v>
      </c>
      <c r="T10" s="4">
        <v>5</v>
      </c>
      <c r="U10" s="2">
        <v>46.874833790398</v>
      </c>
      <c r="V10" s="2">
        <v>3.71237072299999</v>
      </c>
      <c r="W10" s="2">
        <v>36.878956838022958</v>
      </c>
      <c r="X10" s="2">
        <v>0.62549240239765902</v>
      </c>
      <c r="Y10" s="2">
        <v>0.91946008444807048</v>
      </c>
    </row>
    <row r="11" spans="1:538" x14ac:dyDescent="0.25">
      <c r="B11">
        <v>10</v>
      </c>
      <c r="C11">
        <f t="shared" si="1"/>
        <v>10</v>
      </c>
      <c r="D11" t="s">
        <v>11</v>
      </c>
      <c r="E11">
        <v>62.821277032767803</v>
      </c>
      <c r="F11">
        <v>0.28939020912600799</v>
      </c>
      <c r="G11">
        <v>8.28379271424615E-3</v>
      </c>
      <c r="H11">
        <v>1.66942870096351E-2</v>
      </c>
      <c r="I11">
        <v>4.08863586400002</v>
      </c>
      <c r="J11">
        <f t="shared" si="4"/>
        <v>32.885251037046366</v>
      </c>
      <c r="K11">
        <f t="shared" si="5"/>
        <v>0.94134008116433521</v>
      </c>
      <c r="L11">
        <f t="shared" si="6"/>
        <v>1.897078069276716</v>
      </c>
      <c r="T11" s="4">
        <v>6</v>
      </c>
      <c r="U11" s="2">
        <v>44.065571896517902</v>
      </c>
      <c r="V11" s="2">
        <v>3.939908086</v>
      </c>
      <c r="W11" s="2">
        <v>36.448364369773074</v>
      </c>
      <c r="X11" s="2">
        <v>0.68801276378916587</v>
      </c>
      <c r="Y11" s="2">
        <v>0.98263652341377838</v>
      </c>
    </row>
    <row r="12" spans="1:538" x14ac:dyDescent="0.25">
      <c r="B12">
        <v>11</v>
      </c>
      <c r="C12">
        <f t="shared" si="1"/>
        <v>11</v>
      </c>
      <c r="D12" t="s">
        <v>11</v>
      </c>
      <c r="E12">
        <v>55.291219800786202</v>
      </c>
      <c r="F12">
        <v>0.31183731437390899</v>
      </c>
      <c r="G12">
        <v>5.4318026304145299E-3</v>
      </c>
      <c r="H12">
        <v>9.9694937073869297E-3</v>
      </c>
      <c r="I12">
        <v>3.7180093350000298</v>
      </c>
      <c r="J12">
        <f t="shared" si="4"/>
        <v>35.436058451580571</v>
      </c>
      <c r="K12">
        <f t="shared" si="5"/>
        <v>0.61725029891074201</v>
      </c>
      <c r="L12">
        <f t="shared" si="6"/>
        <v>1.1328970122030602</v>
      </c>
      <c r="T12" s="4">
        <v>7</v>
      </c>
      <c r="U12" s="2">
        <v>42.978239473027898</v>
      </c>
      <c r="V12" s="2">
        <v>4.2011782030000404</v>
      </c>
      <c r="W12" s="2">
        <v>30.390455236780912</v>
      </c>
      <c r="X12" s="2">
        <v>1.5732113906435796</v>
      </c>
      <c r="Y12" s="2">
        <v>1.9872180349859885</v>
      </c>
    </row>
    <row r="13" spans="1:538" x14ac:dyDescent="0.25">
      <c r="B13">
        <v>12</v>
      </c>
      <c r="C13">
        <f t="shared" si="1"/>
        <v>12</v>
      </c>
      <c r="D13" t="s">
        <v>11</v>
      </c>
      <c r="E13">
        <v>51.0964144443968</v>
      </c>
      <c r="F13">
        <v>0.28159930643088599</v>
      </c>
      <c r="G13">
        <v>7.1279003704796898E-3</v>
      </c>
      <c r="H13">
        <v>1.6600750144118898E-2</v>
      </c>
      <c r="I13">
        <v>3.9932135549999499</v>
      </c>
      <c r="J13">
        <f t="shared" si="4"/>
        <v>31.999921185327953</v>
      </c>
      <c r="K13">
        <f t="shared" si="5"/>
        <v>0.80998867846360112</v>
      </c>
      <c r="L13">
        <f t="shared" si="6"/>
        <v>1.8864488800135113</v>
      </c>
      <c r="T13" s="4">
        <v>8</v>
      </c>
      <c r="U13" s="2">
        <v>61.499555529194801</v>
      </c>
      <c r="V13" s="2">
        <v>4.0330573369999998</v>
      </c>
      <c r="W13" s="2">
        <v>38.383222017716136</v>
      </c>
      <c r="X13" s="2">
        <v>0.76997840521576699</v>
      </c>
      <c r="Y13" s="2">
        <v>0.97875978985487955</v>
      </c>
    </row>
    <row r="14" spans="1:538" x14ac:dyDescent="0.25">
      <c r="B14">
        <v>13</v>
      </c>
      <c r="C14">
        <f t="shared" si="1"/>
        <v>13</v>
      </c>
      <c r="D14" t="s">
        <v>11</v>
      </c>
      <c r="E14">
        <v>51.787678987987597</v>
      </c>
      <c r="F14">
        <v>0.28532017901512602</v>
      </c>
      <c r="G14">
        <v>7.2372320401746897E-3</v>
      </c>
      <c r="H14">
        <v>1.1586674705392101E-2</v>
      </c>
      <c r="I14">
        <v>4.0405181999999504</v>
      </c>
      <c r="J14">
        <f t="shared" si="4"/>
        <v>32.422747615355227</v>
      </c>
      <c r="K14">
        <f t="shared" si="5"/>
        <v>0.82241273183803298</v>
      </c>
      <c r="L14">
        <f t="shared" si="6"/>
        <v>1.3166675801581933</v>
      </c>
      <c r="T14" s="4">
        <v>9</v>
      </c>
      <c r="U14" s="2">
        <v>36.121812311791601</v>
      </c>
      <c r="V14" s="2">
        <v>4.0729803330000296</v>
      </c>
      <c r="W14" s="2">
        <v>38.309117627509544</v>
      </c>
      <c r="X14" s="2">
        <v>0.67360769526177389</v>
      </c>
      <c r="Y14" s="2">
        <v>0.92936373520267279</v>
      </c>
    </row>
    <row r="15" spans="1:538" x14ac:dyDescent="0.25">
      <c r="B15">
        <v>14</v>
      </c>
      <c r="C15">
        <f t="shared" si="1"/>
        <v>14</v>
      </c>
      <c r="D15" t="s">
        <v>11</v>
      </c>
      <c r="E15">
        <v>48.842264615718001</v>
      </c>
      <c r="F15">
        <v>0.34623923269492202</v>
      </c>
      <c r="G15">
        <v>4.1938064641226097E-3</v>
      </c>
      <c r="H15">
        <v>6.0638679620849999E-3</v>
      </c>
      <c r="I15">
        <v>3.9213766380000199</v>
      </c>
      <c r="J15">
        <f t="shared" si="4"/>
        <v>39.345367351695685</v>
      </c>
      <c r="K15">
        <f t="shared" si="5"/>
        <v>0.47656891637756932</v>
      </c>
      <c r="L15">
        <f t="shared" si="6"/>
        <v>0.68907590478238634</v>
      </c>
      <c r="T15" s="4">
        <v>10</v>
      </c>
      <c r="U15" s="2">
        <v>62.821277032767803</v>
      </c>
      <c r="V15" s="2">
        <v>4.08863586400002</v>
      </c>
      <c r="W15" s="2">
        <v>32.885251037046366</v>
      </c>
      <c r="X15" s="2">
        <v>0.94134008116433521</v>
      </c>
      <c r="Y15" s="2">
        <v>1.897078069276716</v>
      </c>
    </row>
    <row r="16" spans="1:538" x14ac:dyDescent="0.25">
      <c r="B16">
        <v>15</v>
      </c>
      <c r="C16">
        <f t="shared" si="1"/>
        <v>15</v>
      </c>
      <c r="D16" t="s">
        <v>11</v>
      </c>
      <c r="E16">
        <v>54.083755331083204</v>
      </c>
      <c r="F16">
        <v>0.26430726807385102</v>
      </c>
      <c r="G16">
        <v>8.4944268043969096E-3</v>
      </c>
      <c r="H16">
        <v>1.5894704925354001E-2</v>
      </c>
      <c r="I16">
        <v>3.815459223</v>
      </c>
      <c r="J16">
        <f t="shared" si="4"/>
        <v>30.03491682657398</v>
      </c>
      <c r="K16">
        <f t="shared" si="5"/>
        <v>0.9652757732269216</v>
      </c>
      <c r="L16">
        <f t="shared" si="6"/>
        <v>1.8062164687902273</v>
      </c>
      <c r="T16" s="4">
        <v>11</v>
      </c>
      <c r="U16" s="2">
        <v>55.291219800786202</v>
      </c>
      <c r="V16" s="2">
        <v>3.7180093350000298</v>
      </c>
      <c r="W16" s="2">
        <v>35.436058451580571</v>
      </c>
      <c r="X16" s="2">
        <v>0.61725029891074201</v>
      </c>
      <c r="Y16" s="2">
        <v>1.1328970122030602</v>
      </c>
    </row>
    <row r="17" spans="2:51" x14ac:dyDescent="0.25">
      <c r="B17">
        <v>16</v>
      </c>
      <c r="C17">
        <f t="shared" si="1"/>
        <v>16</v>
      </c>
      <c r="D17" t="s">
        <v>11</v>
      </c>
      <c r="E17">
        <v>54.578240783703997</v>
      </c>
      <c r="F17">
        <v>0.30466666741813098</v>
      </c>
      <c r="G17">
        <v>6.14270334175463E-3</v>
      </c>
      <c r="H17">
        <v>1.1695667013119899E-2</v>
      </c>
      <c r="I17">
        <v>3.7133347190000401</v>
      </c>
      <c r="J17">
        <f t="shared" si="4"/>
        <v>34.621212206605797</v>
      </c>
      <c r="K17">
        <f t="shared" si="5"/>
        <v>0.6980344706539352</v>
      </c>
      <c r="L17">
        <f t="shared" si="6"/>
        <v>1.3290530696727159</v>
      </c>
      <c r="T17" s="4">
        <v>12</v>
      </c>
      <c r="U17" s="2">
        <v>51.0964144443968</v>
      </c>
      <c r="V17" s="2">
        <v>3.9932135549999499</v>
      </c>
      <c r="W17" s="2">
        <v>31.999921185327953</v>
      </c>
      <c r="X17" s="2">
        <v>0.80998867846360112</v>
      </c>
      <c r="Y17" s="2">
        <v>1.8864488800135113</v>
      </c>
    </row>
    <row r="18" spans="2:51" x14ac:dyDescent="0.25">
      <c r="B18">
        <v>17</v>
      </c>
      <c r="C18">
        <f t="shared" si="1"/>
        <v>17</v>
      </c>
      <c r="D18" t="s">
        <v>11</v>
      </c>
      <c r="E18">
        <v>54.856723435288799</v>
      </c>
      <c r="F18">
        <v>0.314533085513647</v>
      </c>
      <c r="G18">
        <v>8.5450464416535303E-3</v>
      </c>
      <c r="H18">
        <v>1.0364904191497701E-2</v>
      </c>
      <c r="I18">
        <v>3.9041669929999898</v>
      </c>
      <c r="J18">
        <f t="shared" si="4"/>
        <v>35.742396081096253</v>
      </c>
      <c r="K18">
        <f t="shared" si="5"/>
        <v>0.97102800473335571</v>
      </c>
      <c r="L18">
        <f t="shared" si="6"/>
        <v>1.1778300217611024</v>
      </c>
      <c r="T18" s="4">
        <v>13</v>
      </c>
      <c r="U18" s="2">
        <v>51.787678987987597</v>
      </c>
      <c r="V18" s="2">
        <v>4.0405181999999504</v>
      </c>
      <c r="W18" s="2">
        <v>32.422747615355227</v>
      </c>
      <c r="X18" s="2">
        <v>0.82241273183803298</v>
      </c>
      <c r="Y18" s="2">
        <v>1.3166675801581933</v>
      </c>
    </row>
    <row r="19" spans="2:51" x14ac:dyDescent="0.25">
      <c r="B19">
        <v>18</v>
      </c>
      <c r="C19">
        <f t="shared" si="1"/>
        <v>18</v>
      </c>
      <c r="D19" t="s">
        <v>11</v>
      </c>
      <c r="E19">
        <v>61.416819823984497</v>
      </c>
      <c r="F19">
        <v>0.29300373957113901</v>
      </c>
      <c r="G19">
        <v>8.8898624696897993E-3</v>
      </c>
      <c r="H19">
        <v>1.18055501094685E-2</v>
      </c>
      <c r="I19">
        <v>3.9598147760000302</v>
      </c>
      <c r="J19">
        <f t="shared" si="4"/>
        <v>33.295879496720346</v>
      </c>
      <c r="K19">
        <f t="shared" si="5"/>
        <v>1.0102116442829319</v>
      </c>
      <c r="L19">
        <f t="shared" si="6"/>
        <v>1.3415397851668751</v>
      </c>
      <c r="T19" s="4">
        <v>14</v>
      </c>
      <c r="U19" s="2">
        <v>48.842264615718001</v>
      </c>
      <c r="V19" s="2">
        <v>3.9213766380000199</v>
      </c>
      <c r="W19" s="2">
        <v>39.345367351695685</v>
      </c>
      <c r="X19" s="2">
        <v>0.47656891637756932</v>
      </c>
      <c r="Y19" s="2">
        <v>0.68907590478238634</v>
      </c>
    </row>
    <row r="20" spans="2:51" x14ac:dyDescent="0.25">
      <c r="B20">
        <v>19</v>
      </c>
      <c r="C20">
        <f t="shared" si="1"/>
        <v>19</v>
      </c>
      <c r="D20" t="s">
        <v>11</v>
      </c>
      <c r="E20">
        <v>86.957377644081603</v>
      </c>
      <c r="F20">
        <v>0.38003671929862798</v>
      </c>
      <c r="G20">
        <v>1.2037949861674301E-2</v>
      </c>
      <c r="H20">
        <v>1.2632183517382101E-2</v>
      </c>
      <c r="I20">
        <v>3.9491261609999802</v>
      </c>
      <c r="J20">
        <f t="shared" si="4"/>
        <v>43.185990829389546</v>
      </c>
      <c r="K20">
        <f t="shared" si="5"/>
        <v>1.3679488479175341</v>
      </c>
      <c r="L20">
        <f t="shared" si="6"/>
        <v>1.4354753997025116</v>
      </c>
      <c r="T20" s="4">
        <v>15</v>
      </c>
      <c r="U20" s="2">
        <v>54.083755331083204</v>
      </c>
      <c r="V20" s="2">
        <v>3.815459223</v>
      </c>
      <c r="W20" s="2">
        <v>30.03491682657398</v>
      </c>
      <c r="X20" s="2">
        <v>0.9652757732269216</v>
      </c>
      <c r="Y20" s="2">
        <v>1.8062164687902273</v>
      </c>
    </row>
    <row r="21" spans="2:51" x14ac:dyDescent="0.25">
      <c r="B21">
        <v>20</v>
      </c>
      <c r="C21">
        <f t="shared" si="1"/>
        <v>20</v>
      </c>
      <c r="D21" t="s">
        <v>11</v>
      </c>
      <c r="E21">
        <v>1.8659131419144299</v>
      </c>
      <c r="F21">
        <v>0.12735876471754601</v>
      </c>
      <c r="G21">
        <v>4.5924629030732002E-2</v>
      </c>
      <c r="H21">
        <v>5.7649882657480001E-2</v>
      </c>
      <c r="I21">
        <v>3.7286771110000201</v>
      </c>
      <c r="J21">
        <f t="shared" si="4"/>
        <v>14.472586899721138</v>
      </c>
      <c r="K21">
        <f t="shared" si="5"/>
        <v>5.2187078444013641</v>
      </c>
      <c r="L21">
        <f t="shared" si="6"/>
        <v>6.5511230292590916</v>
      </c>
      <c r="T21" s="4">
        <v>16</v>
      </c>
      <c r="U21" s="2">
        <v>54.578240783703997</v>
      </c>
      <c r="V21" s="2">
        <v>3.7133347190000401</v>
      </c>
      <c r="W21" s="2">
        <v>34.621212206605797</v>
      </c>
      <c r="X21" s="2">
        <v>0.6980344706539352</v>
      </c>
      <c r="Y21" s="2">
        <v>1.3290530696727159</v>
      </c>
    </row>
    <row r="22" spans="2:51" x14ac:dyDescent="0.25">
      <c r="B22">
        <v>21</v>
      </c>
      <c r="C22">
        <f t="shared" si="1"/>
        <v>1</v>
      </c>
      <c r="D22" t="s">
        <v>12</v>
      </c>
      <c r="E22">
        <v>56.441641183683601</v>
      </c>
      <c r="F22">
        <v>0.23430960590623801</v>
      </c>
      <c r="G22">
        <v>1.9632084053592E-2</v>
      </c>
      <c r="H22">
        <v>2.15862287451343E-2</v>
      </c>
      <c r="I22">
        <v>4.0040642719999902</v>
      </c>
      <c r="J22">
        <f t="shared" si="4"/>
        <v>26.626091580254318</v>
      </c>
      <c r="K22">
        <f t="shared" si="5"/>
        <v>2.2309186424536365</v>
      </c>
      <c r="L22">
        <f t="shared" si="6"/>
        <v>2.4529805392198067</v>
      </c>
      <c r="T22" s="4">
        <v>17</v>
      </c>
      <c r="U22" s="2">
        <v>54.856723435288799</v>
      </c>
      <c r="V22" s="2">
        <v>3.9041669929999898</v>
      </c>
      <c r="W22" s="2">
        <v>35.742396081096253</v>
      </c>
      <c r="X22" s="2">
        <v>0.97102800473335571</v>
      </c>
      <c r="Y22" s="2">
        <v>1.1778300217611024</v>
      </c>
    </row>
    <row r="23" spans="2:51" x14ac:dyDescent="0.25">
      <c r="B23">
        <v>22</v>
      </c>
      <c r="C23">
        <f t="shared" si="1"/>
        <v>2</v>
      </c>
      <c r="D23" t="s">
        <v>12</v>
      </c>
      <c r="E23">
        <v>66.090738734889598</v>
      </c>
      <c r="F23">
        <v>0.37247175460417697</v>
      </c>
      <c r="G23">
        <v>6.67671657340747E-3</v>
      </c>
      <c r="H23">
        <v>5.3303720480410597E-3</v>
      </c>
      <c r="I23">
        <v>4.2567852199999798</v>
      </c>
      <c r="J23">
        <f t="shared" si="4"/>
        <v>42.326335750474655</v>
      </c>
      <c r="K23">
        <f t="shared" si="5"/>
        <v>0.75871779243266713</v>
      </c>
      <c r="L23">
        <f t="shared" si="6"/>
        <v>0.60572409636830227</v>
      </c>
      <c r="T23" s="4">
        <v>18</v>
      </c>
      <c r="U23" s="2">
        <v>61.416819823984497</v>
      </c>
      <c r="V23" s="2">
        <v>3.9598147760000302</v>
      </c>
      <c r="W23" s="2">
        <v>33.295879496720346</v>
      </c>
      <c r="X23" s="2">
        <v>1.0102116442829319</v>
      </c>
      <c r="Y23" s="2">
        <v>1.3415397851668751</v>
      </c>
    </row>
    <row r="24" spans="2:51" x14ac:dyDescent="0.25">
      <c r="B24">
        <v>23</v>
      </c>
      <c r="C24">
        <f t="shared" si="1"/>
        <v>3</v>
      </c>
      <c r="D24" t="s">
        <v>12</v>
      </c>
      <c r="E24">
        <v>70.770755794797097</v>
      </c>
      <c r="F24">
        <v>0.28961701316245497</v>
      </c>
      <c r="G24">
        <v>8.5787948270297197E-3</v>
      </c>
      <c r="H24">
        <v>1.2068511024078901E-2</v>
      </c>
      <c r="I24">
        <v>4.28780766099998</v>
      </c>
      <c r="J24">
        <f t="shared" si="4"/>
        <v>32.911024223006251</v>
      </c>
      <c r="K24">
        <f t="shared" si="5"/>
        <v>0.9748630485261045</v>
      </c>
      <c r="L24">
        <f t="shared" si="6"/>
        <v>1.3714217072816932</v>
      </c>
      <c r="T24" s="4">
        <v>19</v>
      </c>
      <c r="U24" s="2">
        <v>86.957377644081603</v>
      </c>
      <c r="V24" s="2">
        <v>3.9491261609999802</v>
      </c>
      <c r="W24" s="2">
        <v>43.185990829389546</v>
      </c>
      <c r="X24" s="2">
        <v>1.3679488479175341</v>
      </c>
      <c r="Y24" s="2">
        <v>1.4354753997025116</v>
      </c>
    </row>
    <row r="25" spans="2:51" x14ac:dyDescent="0.25">
      <c r="B25">
        <v>24</v>
      </c>
      <c r="C25">
        <f t="shared" si="1"/>
        <v>4</v>
      </c>
      <c r="D25" t="s">
        <v>12</v>
      </c>
      <c r="E25">
        <v>53.349668884526601</v>
      </c>
      <c r="F25">
        <v>0.31538484516410498</v>
      </c>
      <c r="G25">
        <v>8.2414744382567507E-3</v>
      </c>
      <c r="H25">
        <v>7.9468742352434805E-3</v>
      </c>
      <c r="I25">
        <v>4.2718427629999898</v>
      </c>
      <c r="J25">
        <f t="shared" si="4"/>
        <v>35.839186950466477</v>
      </c>
      <c r="K25">
        <f t="shared" si="5"/>
        <v>0.93653118616553988</v>
      </c>
      <c r="L25">
        <f t="shared" si="6"/>
        <v>0.90305389036857742</v>
      </c>
      <c r="T25" s="4">
        <v>20</v>
      </c>
      <c r="U25" s="2">
        <v>1.8659131419144299</v>
      </c>
      <c r="V25" s="2">
        <v>3.7286771110000201</v>
      </c>
      <c r="W25" s="2">
        <v>14.472586899721138</v>
      </c>
      <c r="X25" s="2">
        <v>5.2187078444013641</v>
      </c>
      <c r="Y25" s="2">
        <v>6.5511230292590916</v>
      </c>
    </row>
    <row r="26" spans="2:51" x14ac:dyDescent="0.25">
      <c r="B26">
        <v>25</v>
      </c>
      <c r="C26">
        <f t="shared" si="1"/>
        <v>5</v>
      </c>
      <c r="D26" t="s">
        <v>12</v>
      </c>
      <c r="E26">
        <v>57.173691569337102</v>
      </c>
      <c r="F26">
        <v>0.32178681099350698</v>
      </c>
      <c r="G26">
        <v>6.2989602868358998E-3</v>
      </c>
      <c r="H26">
        <v>6.3333237240628601E-3</v>
      </c>
      <c r="I26">
        <v>4.1644880660000396</v>
      </c>
      <c r="J26">
        <f t="shared" si="4"/>
        <v>36.566683067443975</v>
      </c>
      <c r="K26">
        <f t="shared" si="5"/>
        <v>0.71579094168589774</v>
      </c>
      <c r="L26">
        <f t="shared" si="6"/>
        <v>0.7196958777344159</v>
      </c>
    </row>
    <row r="27" spans="2:51" x14ac:dyDescent="0.25">
      <c r="B27">
        <v>26</v>
      </c>
      <c r="C27">
        <f t="shared" si="1"/>
        <v>6</v>
      </c>
      <c r="D27" t="s">
        <v>12</v>
      </c>
      <c r="E27">
        <v>55.835371333245398</v>
      </c>
      <c r="F27">
        <v>0.32801712364067598</v>
      </c>
      <c r="G27">
        <v>4.9332909468421402E-3</v>
      </c>
      <c r="H27">
        <v>7.0818016344146896E-3</v>
      </c>
      <c r="I27">
        <v>4.3761365810000203</v>
      </c>
      <c r="J27">
        <f t="shared" si="4"/>
        <v>37.274673140985911</v>
      </c>
      <c r="K27">
        <f t="shared" si="5"/>
        <v>0.56060124395933408</v>
      </c>
      <c r="L27">
        <f t="shared" si="6"/>
        <v>0.80475018572894208</v>
      </c>
      <c r="T27" t="s">
        <v>33</v>
      </c>
      <c r="U27">
        <f>AVERAGE(U6:U25)</f>
        <v>52.339690720511769</v>
      </c>
      <c r="V27">
        <f t="shared" ref="V27:Y27" si="7">AVERAGE(V6:V25)</f>
        <v>3.9210668223500043</v>
      </c>
      <c r="W27">
        <f t="shared" si="7"/>
        <v>34.372921487681438</v>
      </c>
      <c r="X27">
        <f t="shared" si="7"/>
        <v>1.0611911956049263</v>
      </c>
      <c r="Y27">
        <f t="shared" si="7"/>
        <v>1.5339773814618862</v>
      </c>
    </row>
    <row r="28" spans="2:51" x14ac:dyDescent="0.25">
      <c r="B28">
        <v>27</v>
      </c>
      <c r="C28">
        <f t="shared" si="1"/>
        <v>7</v>
      </c>
      <c r="D28" t="s">
        <v>12</v>
      </c>
      <c r="E28">
        <v>39.593985743013803</v>
      </c>
      <c r="F28">
        <v>0.260944913011527</v>
      </c>
      <c r="G28">
        <v>2.3092735537914199E-2</v>
      </c>
      <c r="H28">
        <v>2.4815627659839998E-2</v>
      </c>
      <c r="I28">
        <v>4.3712432889999402</v>
      </c>
      <c r="J28">
        <f t="shared" si="4"/>
        <v>29.652831024037159</v>
      </c>
      <c r="K28">
        <f t="shared" si="5"/>
        <v>2.6241744929447952</v>
      </c>
      <c r="L28">
        <f t="shared" si="6"/>
        <v>2.8199576886181816</v>
      </c>
      <c r="T28" t="s">
        <v>34</v>
      </c>
      <c r="U28">
        <f>AVEDEV(U6:U25)</f>
        <v>9.6626441992601713</v>
      </c>
      <c r="V28">
        <f t="shared" ref="V28:Y28" si="8">AVEDEV(V6:V25)</f>
        <v>0.14530058647999464</v>
      </c>
      <c r="W28">
        <f t="shared" si="8"/>
        <v>3.5108692116244216</v>
      </c>
      <c r="X28">
        <f t="shared" si="8"/>
        <v>0.49762944961477007</v>
      </c>
      <c r="Y28">
        <f t="shared" si="8"/>
        <v>0.64581975750161058</v>
      </c>
    </row>
    <row r="29" spans="2:51" x14ac:dyDescent="0.25">
      <c r="B29">
        <v>28</v>
      </c>
      <c r="C29">
        <f t="shared" si="1"/>
        <v>8</v>
      </c>
      <c r="D29" t="s">
        <v>12</v>
      </c>
      <c r="E29">
        <v>41.689950537520602</v>
      </c>
      <c r="F29">
        <v>0.24958262279266</v>
      </c>
      <c r="G29">
        <v>1.22379189671198E-2</v>
      </c>
      <c r="H29">
        <v>2.1138915546059799E-2</v>
      </c>
      <c r="I29">
        <v>4.2919359300000197</v>
      </c>
      <c r="J29">
        <f t="shared" si="4"/>
        <v>28.361661680984092</v>
      </c>
      <c r="K29">
        <f t="shared" si="5"/>
        <v>1.3906726098999773</v>
      </c>
      <c r="L29">
        <f t="shared" si="6"/>
        <v>2.4021494938704318</v>
      </c>
    </row>
    <row r="30" spans="2:51" x14ac:dyDescent="0.25">
      <c r="B30">
        <v>29</v>
      </c>
      <c r="C30">
        <f t="shared" si="1"/>
        <v>9</v>
      </c>
      <c r="D30" t="s">
        <v>12</v>
      </c>
      <c r="E30">
        <v>51.829744368018702</v>
      </c>
      <c r="F30">
        <v>0.28123015068123602</v>
      </c>
      <c r="G30">
        <v>1.33267050854575E-2</v>
      </c>
      <c r="H30">
        <v>1.31601165428765E-2</v>
      </c>
      <c r="I30">
        <v>4.3352611720000001</v>
      </c>
      <c r="J30">
        <f t="shared" si="4"/>
        <v>31.957971668322276</v>
      </c>
      <c r="K30">
        <f t="shared" si="5"/>
        <v>1.5143983051656251</v>
      </c>
      <c r="L30">
        <f t="shared" si="6"/>
        <v>1.4954677889632386</v>
      </c>
    </row>
    <row r="31" spans="2:51" x14ac:dyDescent="0.25">
      <c r="B31">
        <v>30</v>
      </c>
      <c r="C31">
        <f t="shared" si="1"/>
        <v>10</v>
      </c>
      <c r="D31" t="s">
        <v>12</v>
      </c>
      <c r="E31">
        <v>41.044174837769297</v>
      </c>
      <c r="F31">
        <v>0.16715500475133599</v>
      </c>
      <c r="G31">
        <v>3.4026484379247497E-2</v>
      </c>
      <c r="H31">
        <v>3.9957979563655703E-2</v>
      </c>
      <c r="I31">
        <v>4.5378307189999898</v>
      </c>
      <c r="J31">
        <f t="shared" si="4"/>
        <v>18.994886903560907</v>
      </c>
      <c r="K31">
        <f t="shared" si="5"/>
        <v>3.8666459521872159</v>
      </c>
      <c r="L31">
        <f t="shared" si="6"/>
        <v>4.5406794958699663</v>
      </c>
      <c r="T31" s="3" t="s">
        <v>26</v>
      </c>
    </row>
    <row r="32" spans="2:51" x14ac:dyDescent="0.25">
      <c r="B32">
        <v>31</v>
      </c>
      <c r="C32">
        <f t="shared" si="1"/>
        <v>11</v>
      </c>
      <c r="D32" t="s">
        <v>12</v>
      </c>
      <c r="E32">
        <v>51.5941364266411</v>
      </c>
      <c r="F32">
        <v>0.23030891384256499</v>
      </c>
      <c r="G32">
        <v>1.7945913627757101E-2</v>
      </c>
      <c r="H32">
        <v>2.2662152255198999E-2</v>
      </c>
      <c r="I32">
        <v>4.3047687509999797</v>
      </c>
      <c r="J32">
        <f t="shared" si="4"/>
        <v>26.171467482109659</v>
      </c>
      <c r="K32">
        <f t="shared" si="5"/>
        <v>2.0393083667905798</v>
      </c>
      <c r="L32">
        <f t="shared" si="6"/>
        <v>2.5752445744544317</v>
      </c>
      <c r="T32" t="s">
        <v>11</v>
      </c>
      <c r="V32" t="s">
        <v>12</v>
      </c>
      <c r="X32" t="s">
        <v>13</v>
      </c>
      <c r="Z32" t="s">
        <v>14</v>
      </c>
      <c r="AB32" t="s">
        <v>15</v>
      </c>
      <c r="AD32" t="s">
        <v>16</v>
      </c>
      <c r="AF32" t="s">
        <v>17</v>
      </c>
      <c r="AH32" t="s">
        <v>18</v>
      </c>
      <c r="AJ32" t="s">
        <v>19</v>
      </c>
      <c r="AL32" t="s">
        <v>20</v>
      </c>
      <c r="AN32" t="s">
        <v>0</v>
      </c>
      <c r="AP32" t="s">
        <v>1</v>
      </c>
      <c r="AR32" t="s">
        <v>2</v>
      </c>
      <c r="AT32" t="s">
        <v>3</v>
      </c>
      <c r="AV32" t="s">
        <v>4</v>
      </c>
      <c r="AX32" t="s">
        <v>37</v>
      </c>
      <c r="AY32" t="s">
        <v>38</v>
      </c>
    </row>
    <row r="33" spans="2:51" x14ac:dyDescent="0.25">
      <c r="B33">
        <v>32</v>
      </c>
      <c r="C33">
        <f t="shared" si="1"/>
        <v>12</v>
      </c>
      <c r="D33" t="s">
        <v>12</v>
      </c>
      <c r="E33">
        <v>58.671456387796397</v>
      </c>
      <c r="F33">
        <v>0.29671769912528401</v>
      </c>
      <c r="G33">
        <v>9.9864105048747993E-3</v>
      </c>
      <c r="H33">
        <v>1.299328927095E-2</v>
      </c>
      <c r="I33">
        <v>4.142663475</v>
      </c>
      <c r="J33">
        <f t="shared" si="4"/>
        <v>33.717920355145914</v>
      </c>
      <c r="K33">
        <f t="shared" si="5"/>
        <v>1.1348193755539544</v>
      </c>
      <c r="L33">
        <f t="shared" si="6"/>
        <v>1.4765101444261364</v>
      </c>
      <c r="T33" t="s">
        <v>36</v>
      </c>
      <c r="U33" t="s">
        <v>39</v>
      </c>
      <c r="V33" t="s">
        <v>36</v>
      </c>
      <c r="W33" t="s">
        <v>39</v>
      </c>
      <c r="X33" t="s">
        <v>36</v>
      </c>
      <c r="Y33" t="s">
        <v>39</v>
      </c>
      <c r="Z33" t="s">
        <v>36</v>
      </c>
      <c r="AA33" t="s">
        <v>39</v>
      </c>
      <c r="AB33" t="s">
        <v>36</v>
      </c>
      <c r="AC33" t="s">
        <v>39</v>
      </c>
      <c r="AD33" t="s">
        <v>36</v>
      </c>
      <c r="AE33" t="s">
        <v>39</v>
      </c>
      <c r="AF33" t="s">
        <v>36</v>
      </c>
      <c r="AG33" t="s">
        <v>39</v>
      </c>
      <c r="AH33" t="s">
        <v>36</v>
      </c>
      <c r="AI33" t="s">
        <v>39</v>
      </c>
      <c r="AJ33" t="s">
        <v>36</v>
      </c>
      <c r="AK33" t="s">
        <v>39</v>
      </c>
      <c r="AL33" t="s">
        <v>36</v>
      </c>
      <c r="AM33" t="s">
        <v>39</v>
      </c>
      <c r="AN33" t="s">
        <v>36</v>
      </c>
      <c r="AO33" t="s">
        <v>39</v>
      </c>
      <c r="AP33" t="s">
        <v>36</v>
      </c>
      <c r="AQ33" t="s">
        <v>39</v>
      </c>
      <c r="AR33" t="s">
        <v>36</v>
      </c>
      <c r="AS33" t="s">
        <v>39</v>
      </c>
      <c r="AT33" t="s">
        <v>36</v>
      </c>
      <c r="AU33" t="s">
        <v>39</v>
      </c>
      <c r="AV33" t="s">
        <v>36</v>
      </c>
      <c r="AW33" t="s">
        <v>39</v>
      </c>
    </row>
    <row r="34" spans="2:51" x14ac:dyDescent="0.25">
      <c r="B34">
        <v>33</v>
      </c>
      <c r="C34">
        <f t="shared" si="1"/>
        <v>13</v>
      </c>
      <c r="D34" t="s">
        <v>12</v>
      </c>
      <c r="E34">
        <v>52.027844082442499</v>
      </c>
      <c r="F34">
        <v>0.15741198715881999</v>
      </c>
      <c r="G34">
        <v>3.50828388335052E-2</v>
      </c>
      <c r="H34">
        <v>4.1120943775147599E-2</v>
      </c>
      <c r="I34">
        <v>4.4815570609999797</v>
      </c>
      <c r="J34">
        <f t="shared" si="4"/>
        <v>17.887725813502271</v>
      </c>
      <c r="K34">
        <f t="shared" si="5"/>
        <v>3.9866862310801365</v>
      </c>
      <c r="L34">
        <f t="shared" si="6"/>
        <v>4.6728345199031365</v>
      </c>
      <c r="T34" s="2">
        <v>34.372921487681438</v>
      </c>
      <c r="U34" s="2">
        <v>5.6504783058295933</v>
      </c>
      <c r="V34" s="2">
        <v>31.473380271489606</v>
      </c>
      <c r="W34" s="2">
        <v>7.678924217258051</v>
      </c>
      <c r="X34" s="2">
        <v>36.013937793530616</v>
      </c>
      <c r="Y34" s="2">
        <v>5.875063989724512</v>
      </c>
      <c r="Z34" s="2">
        <v>33.929216079881741</v>
      </c>
      <c r="AA34" s="2">
        <v>7.2853621622544624</v>
      </c>
      <c r="AB34" s="2">
        <v>30.30848244825566</v>
      </c>
      <c r="AC34" s="2">
        <v>15.310037689592479</v>
      </c>
      <c r="AD34" s="2">
        <v>36.606926017822403</v>
      </c>
      <c r="AE34" s="2">
        <v>7.5656534993649212</v>
      </c>
      <c r="AF34" s="2">
        <v>29.21470613424858</v>
      </c>
      <c r="AG34" s="2">
        <v>8.4015469131903746</v>
      </c>
      <c r="AH34" s="2">
        <v>19.760332152049298</v>
      </c>
      <c r="AI34" s="2">
        <v>5.2720410824755577</v>
      </c>
      <c r="AJ34" s="2">
        <v>23.614225478389599</v>
      </c>
      <c r="AK34" s="2">
        <v>11.462079412765453</v>
      </c>
      <c r="AL34" s="2">
        <v>20.273415085040746</v>
      </c>
      <c r="AM34" s="2">
        <v>10.135420277775063</v>
      </c>
      <c r="AN34" s="2">
        <v>34.095944704920939</v>
      </c>
      <c r="AO34" s="2">
        <v>5.0464038408851781</v>
      </c>
      <c r="AP34" s="2">
        <v>32.928276143285686</v>
      </c>
      <c r="AQ34" s="2">
        <v>4.4406236729539303</v>
      </c>
      <c r="AR34" s="2">
        <v>39.464715800147644</v>
      </c>
      <c r="AS34" s="2">
        <v>6.2904329805930521</v>
      </c>
      <c r="AT34" s="2">
        <v>34.267308253006782</v>
      </c>
      <c r="AU34" s="2">
        <v>6.5821214789061679</v>
      </c>
      <c r="AV34" s="2">
        <v>31.696626927512899</v>
      </c>
      <c r="AW34" s="2">
        <v>6.0459421483733218</v>
      </c>
      <c r="AX34" s="2">
        <v>31.201360985150931</v>
      </c>
      <c r="AY34" s="2">
        <v>9.6450377933296103</v>
      </c>
    </row>
    <row r="35" spans="2:51" x14ac:dyDescent="0.25">
      <c r="B35">
        <v>34</v>
      </c>
      <c r="C35">
        <f t="shared" si="1"/>
        <v>14</v>
      </c>
      <c r="D35" t="s">
        <v>12</v>
      </c>
      <c r="E35">
        <v>62.003402316881299</v>
      </c>
      <c r="F35">
        <v>0.37273006553973898</v>
      </c>
      <c r="G35">
        <v>5.1231641637544297E-3</v>
      </c>
      <c r="H35">
        <v>5.5702672915912601E-3</v>
      </c>
      <c r="I35">
        <v>4.3814607570000099</v>
      </c>
      <c r="J35">
        <f t="shared" si="4"/>
        <v>42.355689265879434</v>
      </c>
      <c r="K35">
        <f t="shared" si="5"/>
        <v>0.5821777458811852</v>
      </c>
      <c r="L35">
        <f t="shared" si="6"/>
        <v>0.63298491949900682</v>
      </c>
    </row>
    <row r="36" spans="2:51" x14ac:dyDescent="0.25">
      <c r="B36">
        <v>35</v>
      </c>
      <c r="C36">
        <f t="shared" si="1"/>
        <v>15</v>
      </c>
      <c r="D36" t="s">
        <v>12</v>
      </c>
      <c r="E36">
        <v>13.446832880475601</v>
      </c>
      <c r="F36">
        <v>0.17612686313897799</v>
      </c>
      <c r="G36">
        <v>4.3252813815338603E-2</v>
      </c>
      <c r="H36">
        <v>5.9430038823324503E-2</v>
      </c>
      <c r="I36">
        <v>4.3021336140000104</v>
      </c>
      <c r="J36">
        <f t="shared" si="4"/>
        <v>20.014416265792953</v>
      </c>
      <c r="K36">
        <f t="shared" si="5"/>
        <v>4.9150924790157502</v>
      </c>
      <c r="L36">
        <f t="shared" si="6"/>
        <v>6.7534135026505115</v>
      </c>
    </row>
    <row r="37" spans="2:51" x14ac:dyDescent="0.25">
      <c r="B37">
        <v>36</v>
      </c>
      <c r="C37">
        <f t="shared" si="1"/>
        <v>16</v>
      </c>
      <c r="D37" t="s">
        <v>12</v>
      </c>
      <c r="E37">
        <v>45.553029149333398</v>
      </c>
      <c r="F37">
        <v>0.342629022131335</v>
      </c>
      <c r="G37">
        <v>7.9836839369037595E-3</v>
      </c>
      <c r="H37">
        <v>7.1917515154784799E-3</v>
      </c>
      <c r="I37">
        <v>4.3471096069999904</v>
      </c>
      <c r="J37">
        <f t="shared" si="4"/>
        <v>38.935116151288071</v>
      </c>
      <c r="K37">
        <f t="shared" si="5"/>
        <v>0.90723681101179088</v>
      </c>
      <c r="L37">
        <f t="shared" si="6"/>
        <v>0.8172444903952818</v>
      </c>
    </row>
    <row r="38" spans="2:51" x14ac:dyDescent="0.25">
      <c r="B38">
        <v>37</v>
      </c>
      <c r="C38">
        <f t="shared" si="1"/>
        <v>17</v>
      </c>
      <c r="D38" t="s">
        <v>12</v>
      </c>
      <c r="E38">
        <v>51.001715212835002</v>
      </c>
      <c r="F38">
        <v>0.281708682704432</v>
      </c>
      <c r="G38">
        <v>1.13961299345507E-2</v>
      </c>
      <c r="H38">
        <v>1.3063693485466E-2</v>
      </c>
      <c r="I38">
        <v>4.4721507879999596</v>
      </c>
      <c r="J38">
        <f t="shared" si="4"/>
        <v>32.012350307321817</v>
      </c>
      <c r="K38">
        <f t="shared" si="5"/>
        <v>1.2950147652898523</v>
      </c>
      <c r="L38">
        <f t="shared" si="6"/>
        <v>1.4845106233484091</v>
      </c>
    </row>
    <row r="39" spans="2:51" x14ac:dyDescent="0.25">
      <c r="B39">
        <v>38</v>
      </c>
      <c r="C39">
        <f t="shared" si="1"/>
        <v>18</v>
      </c>
      <c r="D39" t="s">
        <v>12</v>
      </c>
      <c r="E39">
        <v>57.951522019143297</v>
      </c>
      <c r="F39">
        <v>0.34831322951982802</v>
      </c>
      <c r="G39">
        <v>6.16281088499975E-3</v>
      </c>
      <c r="H39">
        <v>5.7370301242893199E-3</v>
      </c>
      <c r="I39">
        <v>4.37146252600001</v>
      </c>
      <c r="J39">
        <f t="shared" si="4"/>
        <v>39.581048809071369</v>
      </c>
      <c r="K39">
        <f t="shared" si="5"/>
        <v>0.70031941874997161</v>
      </c>
      <c r="L39">
        <f t="shared" si="6"/>
        <v>0.6519352413965136</v>
      </c>
    </row>
    <row r="40" spans="2:51" x14ac:dyDescent="0.25">
      <c r="B40">
        <v>39</v>
      </c>
      <c r="C40">
        <f t="shared" si="1"/>
        <v>19</v>
      </c>
      <c r="D40" t="s">
        <v>12</v>
      </c>
      <c r="E40">
        <v>60.316809039546499</v>
      </c>
      <c r="F40">
        <v>0.32720739514884101</v>
      </c>
      <c r="G40">
        <v>6.8535819386964696E-3</v>
      </c>
      <c r="H40">
        <v>6.5474614899856398E-3</v>
      </c>
      <c r="I40">
        <v>4.3000830990000001</v>
      </c>
      <c r="J40">
        <f t="shared" si="4"/>
        <v>37.182658539641025</v>
      </c>
      <c r="K40">
        <f t="shared" si="5"/>
        <v>0.77881612939732614</v>
      </c>
      <c r="L40">
        <f t="shared" si="6"/>
        <v>0.74402971477109547</v>
      </c>
    </row>
    <row r="41" spans="2:51" x14ac:dyDescent="0.25">
      <c r="B41">
        <v>40</v>
      </c>
      <c r="C41">
        <f t="shared" si="1"/>
        <v>20</v>
      </c>
      <c r="D41" t="s">
        <v>12</v>
      </c>
      <c r="E41">
        <v>39.945504423129499</v>
      </c>
      <c r="F41">
        <v>0.185661224764432</v>
      </c>
      <c r="G41">
        <v>2.7691745236882601E-2</v>
      </c>
      <c r="H41">
        <v>3.20209273705159E-2</v>
      </c>
      <c r="I41">
        <v>4.2856737980000004</v>
      </c>
      <c r="J41">
        <f t="shared" si="4"/>
        <v>21.097866450503638</v>
      </c>
      <c r="K41">
        <f t="shared" si="5"/>
        <v>3.1467892314639321</v>
      </c>
      <c r="L41">
        <f t="shared" si="6"/>
        <v>3.6387417466495342</v>
      </c>
    </row>
    <row r="42" spans="2:51" x14ac:dyDescent="0.25">
      <c r="B42">
        <v>41</v>
      </c>
      <c r="C42">
        <f t="shared" si="1"/>
        <v>1</v>
      </c>
      <c r="D42" t="s">
        <v>13</v>
      </c>
      <c r="E42">
        <v>64.493984438365999</v>
      </c>
      <c r="F42">
        <v>0.35515482274002003</v>
      </c>
      <c r="G42">
        <v>7.2480920769141298E-3</v>
      </c>
      <c r="H42">
        <v>8.4610848255957192E-3</v>
      </c>
      <c r="I42">
        <v>4.4615437069999704</v>
      </c>
      <c r="J42">
        <f t="shared" si="4"/>
        <v>40.358502584093188</v>
      </c>
      <c r="K42">
        <f t="shared" si="5"/>
        <v>0.82364682692206026</v>
      </c>
      <c r="L42">
        <f t="shared" si="6"/>
        <v>0.96148691199951353</v>
      </c>
    </row>
    <row r="43" spans="2:51" x14ac:dyDescent="0.25">
      <c r="B43">
        <v>42</v>
      </c>
      <c r="C43">
        <f t="shared" si="1"/>
        <v>2</v>
      </c>
      <c r="D43" t="s">
        <v>13</v>
      </c>
      <c r="E43">
        <v>51.476828247785001</v>
      </c>
      <c r="F43">
        <v>0.30657938290954501</v>
      </c>
      <c r="G43">
        <v>6.3523022966908201E-3</v>
      </c>
      <c r="H43">
        <v>8.9205818130007192E-3</v>
      </c>
      <c r="I43">
        <v>4.6191194120000301</v>
      </c>
      <c r="J43">
        <f t="shared" si="4"/>
        <v>34.838566239721025</v>
      </c>
      <c r="K43">
        <f t="shared" si="5"/>
        <v>0.72185253371486591</v>
      </c>
      <c r="L43">
        <f t="shared" si="6"/>
        <v>1.0137024787500817</v>
      </c>
    </row>
    <row r="44" spans="2:51" x14ac:dyDescent="0.25">
      <c r="B44">
        <v>43</v>
      </c>
      <c r="C44">
        <f t="shared" si="1"/>
        <v>3</v>
      </c>
      <c r="D44" t="s">
        <v>13</v>
      </c>
      <c r="E44">
        <v>46.117642503210803</v>
      </c>
      <c r="F44">
        <v>0.19590861843233601</v>
      </c>
      <c r="G44">
        <v>3.5861549971422997E-2</v>
      </c>
      <c r="H44">
        <v>4.1637177957078199E-2</v>
      </c>
      <c r="I44">
        <v>4.6025425820000097</v>
      </c>
      <c r="J44">
        <f t="shared" si="4"/>
        <v>22.262343003674548</v>
      </c>
      <c r="K44">
        <f t="shared" si="5"/>
        <v>4.0751761331162495</v>
      </c>
      <c r="L44">
        <f t="shared" si="6"/>
        <v>4.7314974951225226</v>
      </c>
    </row>
    <row r="45" spans="2:51" x14ac:dyDescent="0.25">
      <c r="B45">
        <v>44</v>
      </c>
      <c r="C45">
        <f t="shared" si="1"/>
        <v>4</v>
      </c>
      <c r="D45" t="s">
        <v>13</v>
      </c>
      <c r="E45">
        <v>53.781354900681301</v>
      </c>
      <c r="F45">
        <v>0.33017332733035798</v>
      </c>
      <c r="G45">
        <v>6.9878970081501696E-3</v>
      </c>
      <c r="H45">
        <v>7.0191632868766103E-3</v>
      </c>
      <c r="I45">
        <v>4.5771494350000204</v>
      </c>
      <c r="J45">
        <f t="shared" si="4"/>
        <v>37.519696287540683</v>
      </c>
      <c r="K45">
        <f t="shared" si="5"/>
        <v>0.79407920547161026</v>
      </c>
      <c r="L45">
        <f t="shared" si="6"/>
        <v>0.79763219169052391</v>
      </c>
    </row>
    <row r="46" spans="2:51" x14ac:dyDescent="0.25">
      <c r="B46">
        <v>45</v>
      </c>
      <c r="C46">
        <f t="shared" si="1"/>
        <v>5</v>
      </c>
      <c r="D46" t="s">
        <v>13</v>
      </c>
      <c r="E46">
        <v>51.129484724323497</v>
      </c>
      <c r="F46">
        <v>0.222402851648525</v>
      </c>
      <c r="G46">
        <v>2.8138925644891299E-2</v>
      </c>
      <c r="H46">
        <v>3.1385865516555603E-2</v>
      </c>
      <c r="I46">
        <v>4.5803554149999801</v>
      </c>
      <c r="J46">
        <f t="shared" si="4"/>
        <v>25.273051323696023</v>
      </c>
      <c r="K46">
        <f t="shared" si="5"/>
        <v>3.1976051869194659</v>
      </c>
      <c r="L46">
        <f t="shared" si="6"/>
        <v>3.5665756268813187</v>
      </c>
    </row>
    <row r="47" spans="2:51" x14ac:dyDescent="0.25">
      <c r="B47">
        <v>46</v>
      </c>
      <c r="C47">
        <f t="shared" si="1"/>
        <v>6</v>
      </c>
      <c r="D47" t="s">
        <v>13</v>
      </c>
      <c r="E47">
        <v>57.278910144732599</v>
      </c>
      <c r="F47">
        <v>0.29416330297287502</v>
      </c>
      <c r="G47">
        <v>1.19480304614082E-2</v>
      </c>
      <c r="H47">
        <v>1.15118535132572E-2</v>
      </c>
      <c r="I47">
        <v>4.7117754189999896</v>
      </c>
      <c r="J47">
        <f t="shared" si="4"/>
        <v>33.427648065099433</v>
      </c>
      <c r="K47">
        <f t="shared" si="5"/>
        <v>1.3577307342509319</v>
      </c>
      <c r="L47">
        <f t="shared" si="6"/>
        <v>1.3081651719610454</v>
      </c>
    </row>
    <row r="48" spans="2:51" x14ac:dyDescent="0.25">
      <c r="B48">
        <v>47</v>
      </c>
      <c r="C48">
        <f t="shared" si="1"/>
        <v>7</v>
      </c>
      <c r="D48" t="s">
        <v>13</v>
      </c>
      <c r="E48">
        <v>59.7746453939193</v>
      </c>
      <c r="F48">
        <v>0.34897503193016599</v>
      </c>
      <c r="G48">
        <v>4.4794334858825804E-3</v>
      </c>
      <c r="H48">
        <v>6.1376075264696697E-3</v>
      </c>
      <c r="I48">
        <v>4.4884244489999698</v>
      </c>
      <c r="J48">
        <f t="shared" si="4"/>
        <v>39.656253628427955</v>
      </c>
      <c r="K48">
        <f t="shared" si="5"/>
        <v>0.50902653248665686</v>
      </c>
      <c r="L48">
        <f t="shared" si="6"/>
        <v>0.69745540073518975</v>
      </c>
    </row>
    <row r="49" spans="2:12" x14ac:dyDescent="0.25">
      <c r="B49">
        <v>48</v>
      </c>
      <c r="C49">
        <f t="shared" si="1"/>
        <v>8</v>
      </c>
      <c r="D49" t="s">
        <v>13</v>
      </c>
      <c r="E49">
        <v>84.291358906194105</v>
      </c>
      <c r="F49">
        <v>0.38300816189663001</v>
      </c>
      <c r="G49">
        <v>6.4069733875463603E-3</v>
      </c>
      <c r="H49">
        <v>8.2987403391021498E-3</v>
      </c>
      <c r="I49">
        <v>4.5726475769999899</v>
      </c>
      <c r="J49">
        <f t="shared" si="4"/>
        <v>43.523654760980683</v>
      </c>
      <c r="K49">
        <f t="shared" si="5"/>
        <v>0.72806515767572277</v>
      </c>
      <c r="L49">
        <f t="shared" si="6"/>
        <v>0.94303867489797155</v>
      </c>
    </row>
    <row r="50" spans="2:12" x14ac:dyDescent="0.25">
      <c r="B50">
        <v>49</v>
      </c>
      <c r="C50">
        <f t="shared" si="1"/>
        <v>9</v>
      </c>
      <c r="D50" t="s">
        <v>13</v>
      </c>
      <c r="E50">
        <v>38.194588009447898</v>
      </c>
      <c r="F50">
        <v>0.33195234338247998</v>
      </c>
      <c r="G50">
        <v>5.4136002646602401E-3</v>
      </c>
      <c r="H50">
        <v>8.4944847043253308E-3</v>
      </c>
      <c r="I50">
        <v>4.7766081700000296</v>
      </c>
      <c r="J50">
        <f t="shared" si="4"/>
        <v>37.721857202554546</v>
      </c>
      <c r="K50">
        <f t="shared" si="5"/>
        <v>0.61518184825684552</v>
      </c>
      <c r="L50">
        <f t="shared" si="6"/>
        <v>0.96528235276424212</v>
      </c>
    </row>
    <row r="51" spans="2:12" x14ac:dyDescent="0.25">
      <c r="B51">
        <v>50</v>
      </c>
      <c r="C51">
        <f t="shared" si="1"/>
        <v>10</v>
      </c>
      <c r="D51" t="s">
        <v>13</v>
      </c>
      <c r="E51">
        <v>55.9745897936548</v>
      </c>
      <c r="F51">
        <v>0.34904056721707599</v>
      </c>
      <c r="G51">
        <v>4.0070242921381302E-3</v>
      </c>
      <c r="H51">
        <v>6.3889808767299402E-3</v>
      </c>
      <c r="I51">
        <v>4.3929634749999797</v>
      </c>
      <c r="J51">
        <f t="shared" si="4"/>
        <v>39.663700820122273</v>
      </c>
      <c r="K51">
        <f t="shared" si="5"/>
        <v>0.45534366956115119</v>
      </c>
      <c r="L51">
        <f t="shared" si="6"/>
        <v>0.72602055417385691</v>
      </c>
    </row>
    <row r="52" spans="2:12" x14ac:dyDescent="0.25">
      <c r="B52">
        <v>51</v>
      </c>
      <c r="C52">
        <f t="shared" si="1"/>
        <v>11</v>
      </c>
      <c r="D52" t="s">
        <v>13</v>
      </c>
      <c r="E52">
        <v>45.563354503340797</v>
      </c>
      <c r="F52">
        <v>0.34268945752296698</v>
      </c>
      <c r="G52">
        <v>4.8955207820334003E-3</v>
      </c>
      <c r="H52">
        <v>7.0379310061579603E-3</v>
      </c>
      <c r="I52">
        <v>4.7798018060000196</v>
      </c>
      <c r="J52">
        <f t="shared" si="4"/>
        <v>38.941983809428066</v>
      </c>
      <c r="K52">
        <f t="shared" si="5"/>
        <v>0.55630917977652272</v>
      </c>
      <c r="L52">
        <f t="shared" si="6"/>
        <v>0.79976488706340465</v>
      </c>
    </row>
    <row r="53" spans="2:12" x14ac:dyDescent="0.25">
      <c r="B53">
        <v>52</v>
      </c>
      <c r="C53">
        <f t="shared" si="1"/>
        <v>12</v>
      </c>
      <c r="D53" t="s">
        <v>13</v>
      </c>
      <c r="E53">
        <v>61.306948584165902</v>
      </c>
      <c r="F53">
        <v>0.36793414551028197</v>
      </c>
      <c r="G53">
        <v>4.3786607148194401E-3</v>
      </c>
      <c r="H53">
        <v>6.2329691287100397E-3</v>
      </c>
      <c r="I53">
        <v>4.3514063100000104</v>
      </c>
      <c r="J53">
        <f t="shared" si="4"/>
        <v>41.810698353441133</v>
      </c>
      <c r="K53">
        <f t="shared" si="5"/>
        <v>0.49757508122948185</v>
      </c>
      <c r="L53">
        <f t="shared" si="6"/>
        <v>0.7082919464443227</v>
      </c>
    </row>
    <row r="54" spans="2:12" x14ac:dyDescent="0.25">
      <c r="B54">
        <v>53</v>
      </c>
      <c r="C54">
        <f t="shared" si="1"/>
        <v>13</v>
      </c>
      <c r="D54" t="s">
        <v>13</v>
      </c>
      <c r="E54">
        <v>80.515060267641502</v>
      </c>
      <c r="F54">
        <v>0.363923019540563</v>
      </c>
      <c r="G54">
        <v>6.8633263367659904E-3</v>
      </c>
      <c r="H54">
        <v>7.8231095897442308E-3</v>
      </c>
      <c r="I54">
        <v>4.6106363420000198</v>
      </c>
      <c r="J54">
        <f t="shared" si="4"/>
        <v>41.354888584154885</v>
      </c>
      <c r="K54">
        <f t="shared" si="5"/>
        <v>0.7799234473597717</v>
      </c>
      <c r="L54">
        <f t="shared" si="6"/>
        <v>0.88898972610729898</v>
      </c>
    </row>
    <row r="55" spans="2:12" x14ac:dyDescent="0.25">
      <c r="B55">
        <v>54</v>
      </c>
      <c r="C55">
        <f t="shared" si="1"/>
        <v>14</v>
      </c>
      <c r="D55" t="s">
        <v>13</v>
      </c>
      <c r="E55">
        <v>48.899006196214202</v>
      </c>
      <c r="F55">
        <v>0.291357494784379</v>
      </c>
      <c r="G55">
        <v>1.1546739343126699E-2</v>
      </c>
      <c r="H55">
        <v>1.14050174220676E-2</v>
      </c>
      <c r="I55">
        <v>4.5221794969999598</v>
      </c>
      <c r="J55">
        <f t="shared" si="4"/>
        <v>33.108806225497617</v>
      </c>
      <c r="K55">
        <f t="shared" si="5"/>
        <v>1.3121294708098523</v>
      </c>
      <c r="L55">
        <f t="shared" si="6"/>
        <v>1.2960247070531363</v>
      </c>
    </row>
    <row r="56" spans="2:12" x14ac:dyDescent="0.25">
      <c r="B56">
        <v>55</v>
      </c>
      <c r="C56">
        <f t="shared" si="1"/>
        <v>15</v>
      </c>
      <c r="D56" t="s">
        <v>13</v>
      </c>
      <c r="E56">
        <v>60.6273147827713</v>
      </c>
      <c r="F56">
        <v>0.33189261129098502</v>
      </c>
      <c r="G56">
        <v>7.8675671138733905E-3</v>
      </c>
      <c r="H56">
        <v>7.9068500110896899E-3</v>
      </c>
      <c r="I56">
        <v>4.5249654220000304</v>
      </c>
      <c r="J56">
        <f t="shared" si="4"/>
        <v>37.715069464884664</v>
      </c>
      <c r="K56">
        <f t="shared" si="5"/>
        <v>0.89404171748561256</v>
      </c>
      <c r="L56">
        <f t="shared" si="6"/>
        <v>0.89850568307837386</v>
      </c>
    </row>
    <row r="57" spans="2:12" x14ac:dyDescent="0.25">
      <c r="B57">
        <v>56</v>
      </c>
      <c r="C57">
        <f t="shared" si="1"/>
        <v>16</v>
      </c>
      <c r="D57" t="s">
        <v>13</v>
      </c>
      <c r="E57">
        <v>30.748091795153702</v>
      </c>
      <c r="F57">
        <v>0.22638857235333901</v>
      </c>
      <c r="G57">
        <v>2.54149223267628E-2</v>
      </c>
      <c r="H57">
        <v>3.7706774711964201E-2</v>
      </c>
      <c r="I57">
        <v>4.3916222459999901</v>
      </c>
      <c r="J57">
        <f t="shared" si="4"/>
        <v>25.725974131061253</v>
      </c>
      <c r="K57">
        <f t="shared" si="5"/>
        <v>2.8880593553139549</v>
      </c>
      <c r="L57">
        <f t="shared" si="6"/>
        <v>4.2848607627232047</v>
      </c>
    </row>
    <row r="58" spans="2:12" x14ac:dyDescent="0.25">
      <c r="B58">
        <v>57</v>
      </c>
      <c r="C58">
        <f t="shared" si="1"/>
        <v>17</v>
      </c>
      <c r="D58" t="s">
        <v>13</v>
      </c>
      <c r="E58">
        <v>49.590363933544999</v>
      </c>
      <c r="F58">
        <v>0.31896758086826399</v>
      </c>
      <c r="G58">
        <v>8.1637972442486304E-3</v>
      </c>
      <c r="H58">
        <v>1.02999405954194E-2</v>
      </c>
      <c r="I58">
        <v>4.4387522909998998</v>
      </c>
      <c r="J58">
        <f t="shared" si="4"/>
        <v>36.246316007757272</v>
      </c>
      <c r="K58">
        <f t="shared" si="5"/>
        <v>0.92770423230098076</v>
      </c>
      <c r="L58">
        <f t="shared" si="6"/>
        <v>1.1704477949340228</v>
      </c>
    </row>
    <row r="59" spans="2:12" x14ac:dyDescent="0.25">
      <c r="B59">
        <v>58</v>
      </c>
      <c r="C59">
        <f t="shared" si="1"/>
        <v>18</v>
      </c>
      <c r="D59" t="s">
        <v>13</v>
      </c>
      <c r="E59">
        <v>38.948720443586403</v>
      </c>
      <c r="F59">
        <v>0.27824150796791203</v>
      </c>
      <c r="G59">
        <v>9.4053234954778707E-3</v>
      </c>
      <c r="H59">
        <v>1.2653779120056099E-2</v>
      </c>
      <c r="I59">
        <v>4.69045413499998</v>
      </c>
      <c r="J59">
        <f t="shared" si="4"/>
        <v>31.618353178171823</v>
      </c>
      <c r="K59">
        <f t="shared" si="5"/>
        <v>1.0687867608497581</v>
      </c>
      <c r="L59">
        <f t="shared" si="6"/>
        <v>1.4379294454609204</v>
      </c>
    </row>
    <row r="60" spans="2:12" x14ac:dyDescent="0.25">
      <c r="B60">
        <v>59</v>
      </c>
      <c r="C60">
        <f t="shared" si="1"/>
        <v>19</v>
      </c>
      <c r="D60" t="s">
        <v>13</v>
      </c>
      <c r="E60">
        <v>51.681394096375698</v>
      </c>
      <c r="F60">
        <v>0.34371850345661298</v>
      </c>
      <c r="G60">
        <v>3.7679036546541299E-3</v>
      </c>
      <c r="H60">
        <v>6.66321651541045E-3</v>
      </c>
      <c r="I60">
        <v>4.70609681799999</v>
      </c>
      <c r="J60">
        <f t="shared" si="4"/>
        <v>39.058920847342385</v>
      </c>
      <c r="K60">
        <f t="shared" si="5"/>
        <v>0.42817086984706021</v>
      </c>
      <c r="L60">
        <f t="shared" si="6"/>
        <v>0.75718369493300575</v>
      </c>
    </row>
    <row r="61" spans="2:12" x14ac:dyDescent="0.25">
      <c r="B61">
        <v>60</v>
      </c>
      <c r="C61">
        <f t="shared" si="1"/>
        <v>20</v>
      </c>
      <c r="D61" t="s">
        <v>13</v>
      </c>
      <c r="E61">
        <v>47.280273422570502</v>
      </c>
      <c r="F61">
        <v>0.35598174790607301</v>
      </c>
      <c r="G61">
        <v>4.0199879701077997E-3</v>
      </c>
      <c r="H61">
        <v>5.4651792315938696E-3</v>
      </c>
      <c r="I61">
        <v>4.6875444470000502</v>
      </c>
      <c r="J61">
        <f t="shared" si="4"/>
        <v>40.452471352962846</v>
      </c>
      <c r="K61">
        <f t="shared" si="5"/>
        <v>0.45681681478497727</v>
      </c>
      <c r="L61">
        <f t="shared" si="6"/>
        <v>0.62104309449930339</v>
      </c>
    </row>
    <row r="62" spans="2:12" x14ac:dyDescent="0.25">
      <c r="B62">
        <v>61</v>
      </c>
      <c r="C62">
        <f t="shared" si="1"/>
        <v>1</v>
      </c>
      <c r="D62" t="s">
        <v>14</v>
      </c>
      <c r="E62">
        <v>56.574267899263901</v>
      </c>
      <c r="F62">
        <v>0.36086707008234797</v>
      </c>
      <c r="G62">
        <v>7.2514267727135503E-3</v>
      </c>
      <c r="H62">
        <v>1.1542102038169799E-2</v>
      </c>
      <c r="I62">
        <v>3.8517818899999798</v>
      </c>
      <c r="J62">
        <f t="shared" si="4"/>
        <v>41.007621600266816</v>
      </c>
      <c r="K62">
        <f t="shared" si="5"/>
        <v>0.82402576962653984</v>
      </c>
      <c r="L62">
        <f t="shared" si="6"/>
        <v>1.3116025043374773</v>
      </c>
    </row>
    <row r="63" spans="2:12" x14ac:dyDescent="0.25">
      <c r="B63">
        <v>62</v>
      </c>
      <c r="C63">
        <f t="shared" si="1"/>
        <v>2</v>
      </c>
      <c r="D63" t="s">
        <v>14</v>
      </c>
      <c r="E63">
        <v>34.205692416373203</v>
      </c>
      <c r="F63">
        <v>0.30602015396024101</v>
      </c>
      <c r="G63">
        <v>1.20875505742084E-2</v>
      </c>
      <c r="H63">
        <v>3.6438356682403902E-2</v>
      </c>
      <c r="I63">
        <v>3.7871541829999802</v>
      </c>
      <c r="J63">
        <f t="shared" si="4"/>
        <v>34.775017495481933</v>
      </c>
      <c r="K63">
        <f t="shared" si="5"/>
        <v>1.373585292523682</v>
      </c>
      <c r="L63">
        <f t="shared" si="6"/>
        <v>4.1407223502731707</v>
      </c>
    </row>
    <row r="64" spans="2:12" x14ac:dyDescent="0.25">
      <c r="B64">
        <v>63</v>
      </c>
      <c r="C64">
        <f t="shared" si="1"/>
        <v>3</v>
      </c>
      <c r="D64" t="s">
        <v>14</v>
      </c>
      <c r="E64">
        <v>51.8956566934215</v>
      </c>
      <c r="F64">
        <v>0.36812610620095598</v>
      </c>
      <c r="G64">
        <v>5.5710697372958699E-3</v>
      </c>
      <c r="H64">
        <v>1.09788311040227E-2</v>
      </c>
      <c r="I64">
        <v>3.1467355220000801</v>
      </c>
      <c r="J64">
        <f t="shared" si="4"/>
        <v>41.832512068290455</v>
      </c>
      <c r="K64">
        <f t="shared" si="5"/>
        <v>0.6330761065108943</v>
      </c>
      <c r="L64">
        <f t="shared" si="6"/>
        <v>1.2475944436389432</v>
      </c>
    </row>
    <row r="65" spans="2:12" x14ac:dyDescent="0.25">
      <c r="B65">
        <v>64</v>
      </c>
      <c r="C65">
        <f t="shared" si="1"/>
        <v>4</v>
      </c>
      <c r="D65" t="s">
        <v>14</v>
      </c>
      <c r="E65">
        <v>72.822563716760001</v>
      </c>
      <c r="F65">
        <v>0.41392276913046799</v>
      </c>
      <c r="G65">
        <v>6.9923908671882997E-3</v>
      </c>
      <c r="H65">
        <v>9.5022703402090607E-3</v>
      </c>
      <c r="I65">
        <v>3.4888121820000602</v>
      </c>
      <c r="J65">
        <f t="shared" si="4"/>
        <v>47.036678310280458</v>
      </c>
      <c r="K65">
        <f t="shared" si="5"/>
        <v>0.79458987127139769</v>
      </c>
      <c r="L65">
        <f t="shared" si="6"/>
        <v>1.0798034477510297</v>
      </c>
    </row>
    <row r="66" spans="2:12" x14ac:dyDescent="0.25">
      <c r="B66">
        <v>65</v>
      </c>
      <c r="C66">
        <f t="shared" si="1"/>
        <v>5</v>
      </c>
      <c r="D66" t="s">
        <v>14</v>
      </c>
      <c r="E66">
        <v>61.150096960843797</v>
      </c>
      <c r="F66">
        <v>0.37598968943321898</v>
      </c>
      <c r="G66">
        <v>6.0250582217316198E-3</v>
      </c>
      <c r="H66">
        <v>1.8388942016576999E-2</v>
      </c>
      <c r="I66">
        <v>3.5259974910001102</v>
      </c>
      <c r="J66">
        <f t="shared" si="4"/>
        <v>42.726101071956705</v>
      </c>
      <c r="K66">
        <f t="shared" si="5"/>
        <v>0.68466570701495677</v>
      </c>
      <c r="L66">
        <f t="shared" si="6"/>
        <v>2.0896525018837497</v>
      </c>
    </row>
    <row r="67" spans="2:12" x14ac:dyDescent="0.25">
      <c r="B67">
        <v>66</v>
      </c>
      <c r="C67">
        <f t="shared" ref="C67:C130" si="9">MOD(B67-1,20)+1</f>
        <v>6</v>
      </c>
      <c r="D67" t="s">
        <v>14</v>
      </c>
      <c r="E67">
        <v>17.229455385122101</v>
      </c>
      <c r="F67">
        <v>0.22433689167982199</v>
      </c>
      <c r="G67">
        <v>2.06871285739487E-2</v>
      </c>
      <c r="H67">
        <v>6.7630231809890404E-2</v>
      </c>
      <c r="I67">
        <v>3.6173337469999698</v>
      </c>
      <c r="J67">
        <f t="shared" si="4"/>
        <v>25.492828599979774</v>
      </c>
      <c r="K67">
        <f t="shared" si="5"/>
        <v>2.3508100652214434</v>
      </c>
      <c r="L67">
        <f t="shared" si="6"/>
        <v>7.6852536147602732</v>
      </c>
    </row>
    <row r="68" spans="2:12" x14ac:dyDescent="0.25">
      <c r="B68">
        <v>67</v>
      </c>
      <c r="C68">
        <f t="shared" si="9"/>
        <v>7</v>
      </c>
      <c r="D68" t="s">
        <v>14</v>
      </c>
      <c r="E68">
        <v>29.572700358459802</v>
      </c>
      <c r="F68">
        <v>0.24386561057809999</v>
      </c>
      <c r="G68">
        <v>1.74363754556453E-2</v>
      </c>
      <c r="H68">
        <v>7.2424498404066104E-2</v>
      </c>
      <c r="I68">
        <v>3.5713790050000398</v>
      </c>
      <c r="J68">
        <f t="shared" ref="J68:J131" si="10">F68*$A$2</f>
        <v>27.712001202056818</v>
      </c>
      <c r="K68">
        <f t="shared" ref="K68:K131" si="11">G68*$A$2</f>
        <v>1.9814063017778751</v>
      </c>
      <c r="L68">
        <f t="shared" ref="L68:L131" si="12">H68*$A$2</f>
        <v>8.2300566368256938</v>
      </c>
    </row>
    <row r="69" spans="2:12" x14ac:dyDescent="0.25">
      <c r="B69">
        <v>68</v>
      </c>
      <c r="C69">
        <f t="shared" si="9"/>
        <v>8</v>
      </c>
      <c r="D69" t="s">
        <v>14</v>
      </c>
      <c r="E69">
        <v>31.093783969121699</v>
      </c>
      <c r="F69">
        <v>0.22948117240313601</v>
      </c>
      <c r="G69">
        <v>2.9240519748576901E-2</v>
      </c>
      <c r="H69">
        <v>7.4971710470669001E-2</v>
      </c>
      <c r="I69">
        <v>3.4956724550000899</v>
      </c>
      <c r="J69">
        <f t="shared" si="10"/>
        <v>26.07740595490182</v>
      </c>
      <c r="K69">
        <f t="shared" si="11"/>
        <v>3.3227863350655569</v>
      </c>
      <c r="L69">
        <f t="shared" si="12"/>
        <v>8.5195125534851144</v>
      </c>
    </row>
    <row r="70" spans="2:12" x14ac:dyDescent="0.25">
      <c r="B70">
        <v>69</v>
      </c>
      <c r="C70">
        <f t="shared" si="9"/>
        <v>9</v>
      </c>
      <c r="D70" t="s">
        <v>14</v>
      </c>
      <c r="E70">
        <v>53.906774501048098</v>
      </c>
      <c r="F70">
        <v>0.30471008623122298</v>
      </c>
      <c r="G70">
        <v>1.49733736155919E-2</v>
      </c>
      <c r="H70">
        <v>1.6460175436445401E-2</v>
      </c>
      <c r="I70">
        <v>3.82941877199994</v>
      </c>
      <c r="J70">
        <f t="shared" si="10"/>
        <v>34.626146162638975</v>
      </c>
      <c r="K70">
        <f t="shared" si="11"/>
        <v>1.7015197290445341</v>
      </c>
      <c r="L70">
        <f t="shared" si="12"/>
        <v>1.8704744814142502</v>
      </c>
    </row>
    <row r="71" spans="2:12" x14ac:dyDescent="0.25">
      <c r="B71">
        <v>70</v>
      </c>
      <c r="C71">
        <f t="shared" si="9"/>
        <v>10</v>
      </c>
      <c r="D71" t="s">
        <v>14</v>
      </c>
      <c r="E71">
        <v>21.3299617800992</v>
      </c>
      <c r="F71">
        <v>0.25201291255741598</v>
      </c>
      <c r="G71">
        <v>1.7375611801710499E-2</v>
      </c>
      <c r="H71">
        <v>6.0865171180434503E-2</v>
      </c>
      <c r="I71">
        <v>3.5243609849999298</v>
      </c>
      <c r="J71">
        <f t="shared" si="10"/>
        <v>28.637830972433637</v>
      </c>
      <c r="K71">
        <f t="shared" si="11"/>
        <v>1.974501341103466</v>
      </c>
      <c r="L71">
        <f t="shared" si="12"/>
        <v>6.9164967250493756</v>
      </c>
    </row>
    <row r="72" spans="2:12" x14ac:dyDescent="0.25">
      <c r="B72">
        <v>71</v>
      </c>
      <c r="C72">
        <f t="shared" si="9"/>
        <v>11</v>
      </c>
      <c r="D72" t="s">
        <v>14</v>
      </c>
      <c r="E72">
        <v>44.636128599314503</v>
      </c>
      <c r="F72">
        <v>0.25769297058673701</v>
      </c>
      <c r="G72">
        <v>1.9268344732379698E-2</v>
      </c>
      <c r="H72">
        <v>6.3793306604445807E-2</v>
      </c>
      <c r="I72">
        <v>3.5560409189999902</v>
      </c>
      <c r="J72">
        <f t="shared" si="10"/>
        <v>29.283292112129207</v>
      </c>
      <c r="K72">
        <f t="shared" si="11"/>
        <v>2.1895846286795111</v>
      </c>
      <c r="L72">
        <f t="shared" si="12"/>
        <v>7.2492393868688421</v>
      </c>
    </row>
    <row r="73" spans="2:12" x14ac:dyDescent="0.25">
      <c r="B73">
        <v>72</v>
      </c>
      <c r="C73">
        <f t="shared" si="9"/>
        <v>12</v>
      </c>
      <c r="D73" t="s">
        <v>14</v>
      </c>
      <c r="E73">
        <v>22.7842949680978</v>
      </c>
      <c r="F73">
        <v>0.252691692378052</v>
      </c>
      <c r="G73">
        <v>2.0591962340808099E-2</v>
      </c>
      <c r="H73">
        <v>6.6446037785967901E-2</v>
      </c>
      <c r="I73">
        <v>3.5665290580000102</v>
      </c>
      <c r="J73">
        <f t="shared" si="10"/>
        <v>28.714965042960454</v>
      </c>
      <c r="K73">
        <f t="shared" si="11"/>
        <v>2.3399957205463751</v>
      </c>
      <c r="L73">
        <f t="shared" si="12"/>
        <v>7.5506861120418076</v>
      </c>
    </row>
    <row r="74" spans="2:12" x14ac:dyDescent="0.25">
      <c r="B74">
        <v>73</v>
      </c>
      <c r="C74">
        <f t="shared" si="9"/>
        <v>13</v>
      </c>
      <c r="D74" t="s">
        <v>14</v>
      </c>
      <c r="E74">
        <v>48.140533017582797</v>
      </c>
      <c r="F74">
        <v>0.249987565674537</v>
      </c>
      <c r="G74">
        <v>1.44434150489594E-2</v>
      </c>
      <c r="H74">
        <v>3.9799631663261198E-2</v>
      </c>
      <c r="I74">
        <v>3.5622499969999799</v>
      </c>
      <c r="J74">
        <f t="shared" si="10"/>
        <v>28.407677917561024</v>
      </c>
      <c r="K74">
        <f t="shared" si="11"/>
        <v>1.6412971646544774</v>
      </c>
      <c r="L74">
        <f t="shared" si="12"/>
        <v>4.5226854162796819</v>
      </c>
    </row>
    <row r="75" spans="2:12" x14ac:dyDescent="0.25">
      <c r="B75">
        <v>74</v>
      </c>
      <c r="C75">
        <f t="shared" si="9"/>
        <v>14</v>
      </c>
      <c r="D75" t="s">
        <v>14</v>
      </c>
      <c r="E75">
        <v>57.9015327002014</v>
      </c>
      <c r="F75">
        <v>0.26342487136312098</v>
      </c>
      <c r="G75">
        <v>1.9325433909092599E-2</v>
      </c>
      <c r="H75">
        <v>3.2052385206376599E-2</v>
      </c>
      <c r="I75">
        <v>3.5368268340000601</v>
      </c>
      <c r="J75">
        <f t="shared" si="10"/>
        <v>29.934644473081931</v>
      </c>
      <c r="K75">
        <f t="shared" si="11"/>
        <v>2.1960720351241592</v>
      </c>
      <c r="L75">
        <f t="shared" si="12"/>
        <v>3.6423165007246134</v>
      </c>
    </row>
    <row r="76" spans="2:12" x14ac:dyDescent="0.25">
      <c r="B76">
        <v>75</v>
      </c>
      <c r="C76">
        <f t="shared" si="9"/>
        <v>15</v>
      </c>
      <c r="D76" t="s">
        <v>14</v>
      </c>
      <c r="E76">
        <v>26.415031362744099</v>
      </c>
      <c r="F76">
        <v>0.25060716492507401</v>
      </c>
      <c r="G76">
        <v>2.2011942495086301E-2</v>
      </c>
      <c r="H76">
        <v>6.7407123753062695E-2</v>
      </c>
      <c r="I76">
        <v>3.4914166259999302</v>
      </c>
      <c r="J76">
        <f t="shared" si="10"/>
        <v>28.478086923303866</v>
      </c>
      <c r="K76">
        <f t="shared" si="11"/>
        <v>2.5013571017143525</v>
      </c>
      <c r="L76">
        <f t="shared" si="12"/>
        <v>7.6599004264843975</v>
      </c>
    </row>
    <row r="77" spans="2:12" x14ac:dyDescent="0.25">
      <c r="B77">
        <v>76</v>
      </c>
      <c r="C77">
        <f t="shared" si="9"/>
        <v>16</v>
      </c>
      <c r="D77" t="s">
        <v>14</v>
      </c>
      <c r="E77">
        <v>63.683799973450597</v>
      </c>
      <c r="F77">
        <v>0.40336313862185802</v>
      </c>
      <c r="G77">
        <v>5.6317531471102604E-3</v>
      </c>
      <c r="H77">
        <v>1.09494810283466E-2</v>
      </c>
      <c r="I77">
        <v>3.3844516679999899</v>
      </c>
      <c r="J77">
        <f t="shared" si="10"/>
        <v>45.836720297938413</v>
      </c>
      <c r="K77">
        <f t="shared" si="11"/>
        <v>0.63997194853525685</v>
      </c>
      <c r="L77">
        <f t="shared" si="12"/>
        <v>1.2442592077666592</v>
      </c>
    </row>
    <row r="78" spans="2:12" x14ac:dyDescent="0.25">
      <c r="B78">
        <v>77</v>
      </c>
      <c r="C78">
        <f t="shared" si="9"/>
        <v>17</v>
      </c>
      <c r="D78" t="s">
        <v>14</v>
      </c>
      <c r="E78">
        <v>34.5590832895221</v>
      </c>
      <c r="F78">
        <v>0.24820930442768599</v>
      </c>
      <c r="G78">
        <v>2.5430229017805801E-2</v>
      </c>
      <c r="H78">
        <v>7.0543361670299495E-2</v>
      </c>
      <c r="I78">
        <v>3.2713590119999401</v>
      </c>
      <c r="J78">
        <f t="shared" si="10"/>
        <v>28.205602775873409</v>
      </c>
      <c r="K78">
        <f t="shared" si="11"/>
        <v>2.8897987520233865</v>
      </c>
      <c r="L78">
        <f t="shared" si="12"/>
        <v>8.0162910988976694</v>
      </c>
    </row>
    <row r="79" spans="2:12" x14ac:dyDescent="0.25">
      <c r="B79">
        <v>78</v>
      </c>
      <c r="C79">
        <f t="shared" si="9"/>
        <v>18</v>
      </c>
      <c r="D79" t="s">
        <v>14</v>
      </c>
      <c r="E79">
        <v>52.972526716452897</v>
      </c>
      <c r="F79">
        <v>0.289544268503446</v>
      </c>
      <c r="G79">
        <v>2.0658286435769901E-2</v>
      </c>
      <c r="H79">
        <v>1.9188809689974499E-2</v>
      </c>
      <c r="I79">
        <v>3.4179830929999699</v>
      </c>
      <c r="J79">
        <f t="shared" si="10"/>
        <v>32.902757784482503</v>
      </c>
      <c r="K79">
        <f t="shared" si="11"/>
        <v>2.3475325495193071</v>
      </c>
      <c r="L79">
        <f t="shared" si="12"/>
        <v>2.1805465556789203</v>
      </c>
    </row>
    <row r="80" spans="2:12" x14ac:dyDescent="0.25">
      <c r="B80">
        <v>79</v>
      </c>
      <c r="C80">
        <f t="shared" si="9"/>
        <v>19</v>
      </c>
      <c r="D80" t="s">
        <v>14</v>
      </c>
      <c r="E80">
        <v>33.85414101496</v>
      </c>
      <c r="F80">
        <v>0.27469067856083201</v>
      </c>
      <c r="G80">
        <v>1.26686300743092E-2</v>
      </c>
      <c r="H80">
        <v>5.5815750716357602E-2</v>
      </c>
      <c r="I80">
        <v>3.55202346500004</v>
      </c>
      <c r="J80">
        <f t="shared" si="10"/>
        <v>31.214849836458185</v>
      </c>
      <c r="K80">
        <f t="shared" si="11"/>
        <v>1.4396170538987727</v>
      </c>
      <c r="L80">
        <f t="shared" si="12"/>
        <v>6.3426989450406372</v>
      </c>
    </row>
    <row r="81" spans="2:12" x14ac:dyDescent="0.25">
      <c r="B81">
        <v>80</v>
      </c>
      <c r="C81">
        <f t="shared" si="9"/>
        <v>20</v>
      </c>
      <c r="D81" t="s">
        <v>14</v>
      </c>
      <c r="E81">
        <v>63.145597470907802</v>
      </c>
      <c r="F81">
        <v>0.40199791276091401</v>
      </c>
      <c r="G81">
        <v>5.5630229635023698E-3</v>
      </c>
      <c r="H81">
        <v>1.1320816454001899E-2</v>
      </c>
      <c r="I81">
        <v>3.4870891179999699</v>
      </c>
      <c r="J81">
        <f t="shared" si="10"/>
        <v>45.681580995558413</v>
      </c>
      <c r="K81">
        <f t="shared" si="11"/>
        <v>0.63216170039799657</v>
      </c>
      <c r="L81">
        <f t="shared" si="12"/>
        <v>1.2864564152274887</v>
      </c>
    </row>
    <row r="82" spans="2:12" x14ac:dyDescent="0.25">
      <c r="B82">
        <v>81</v>
      </c>
      <c r="C82">
        <f t="shared" si="9"/>
        <v>1</v>
      </c>
      <c r="D82" t="s">
        <v>15</v>
      </c>
      <c r="E82">
        <v>48.353172804191203</v>
      </c>
      <c r="F82">
        <v>0.37699232087012602</v>
      </c>
      <c r="G82">
        <v>1.35610702112283E-2</v>
      </c>
      <c r="H82">
        <v>1.1148876521409499E-2</v>
      </c>
      <c r="I82">
        <v>2.3928418330000301</v>
      </c>
      <c r="J82">
        <f t="shared" si="10"/>
        <v>42.84003646251432</v>
      </c>
      <c r="K82">
        <f t="shared" si="11"/>
        <v>1.5410307058213979</v>
      </c>
      <c r="L82">
        <f t="shared" si="12"/>
        <v>1.2669177865238068</v>
      </c>
    </row>
    <row r="83" spans="2:12" x14ac:dyDescent="0.25">
      <c r="B83">
        <v>82</v>
      </c>
      <c r="C83">
        <f t="shared" si="9"/>
        <v>2</v>
      </c>
      <c r="D83" t="s">
        <v>15</v>
      </c>
      <c r="E83">
        <v>45.562376560184298</v>
      </c>
      <c r="F83">
        <v>0.404807159994443</v>
      </c>
      <c r="G83">
        <v>4.7733284407750999E-3</v>
      </c>
      <c r="H83">
        <v>1.86443048833504E-2</v>
      </c>
      <c r="I83">
        <v>2.1986901889999899</v>
      </c>
      <c r="J83">
        <f t="shared" si="10"/>
        <v>46.000813635732158</v>
      </c>
      <c r="K83">
        <f t="shared" si="11"/>
        <v>0.5424236864517159</v>
      </c>
      <c r="L83">
        <f t="shared" si="12"/>
        <v>2.1186710094716363</v>
      </c>
    </row>
    <row r="84" spans="2:12" x14ac:dyDescent="0.25">
      <c r="B84">
        <v>83</v>
      </c>
      <c r="C84">
        <f t="shared" si="9"/>
        <v>3</v>
      </c>
      <c r="D84" t="s">
        <v>15</v>
      </c>
      <c r="E84">
        <v>1.16203682930868</v>
      </c>
      <c r="F84">
        <v>0.14640435267857399</v>
      </c>
      <c r="G84">
        <v>1.9108735847641601E-2</v>
      </c>
      <c r="H84">
        <v>0.199627143846385</v>
      </c>
      <c r="I84">
        <v>2.5269959289999999</v>
      </c>
      <c r="J84">
        <f t="shared" si="10"/>
        <v>16.636858258928864</v>
      </c>
      <c r="K84">
        <f t="shared" si="11"/>
        <v>2.1714472554138182</v>
      </c>
      <c r="L84">
        <f t="shared" si="12"/>
        <v>22.684902709816477</v>
      </c>
    </row>
    <row r="85" spans="2:12" x14ac:dyDescent="0.25">
      <c r="B85">
        <v>84</v>
      </c>
      <c r="C85">
        <f t="shared" si="9"/>
        <v>4</v>
      </c>
      <c r="D85" t="s">
        <v>15</v>
      </c>
      <c r="E85">
        <v>51.555463238888201</v>
      </c>
      <c r="F85">
        <v>0.40963277181916602</v>
      </c>
      <c r="G85">
        <v>5.2123220546765898E-3</v>
      </c>
      <c r="H85">
        <v>1.9134200990403999E-2</v>
      </c>
      <c r="I85">
        <v>2.2197425080000799</v>
      </c>
      <c r="J85">
        <f t="shared" si="10"/>
        <v>46.54917861581432</v>
      </c>
      <c r="K85">
        <f t="shared" si="11"/>
        <v>0.59230932439506701</v>
      </c>
      <c r="L85">
        <f t="shared" si="12"/>
        <v>2.1743410216368182</v>
      </c>
    </row>
    <row r="86" spans="2:12" x14ac:dyDescent="0.25">
      <c r="B86">
        <v>85</v>
      </c>
      <c r="C86">
        <f t="shared" si="9"/>
        <v>5</v>
      </c>
      <c r="D86" t="s">
        <v>15</v>
      </c>
      <c r="E86">
        <v>47.446452105244099</v>
      </c>
      <c r="F86">
        <v>0.12606496106378001</v>
      </c>
      <c r="G86">
        <v>2.53931586208671E-2</v>
      </c>
      <c r="H86">
        <v>0.173229462968191</v>
      </c>
      <c r="I86">
        <v>2.2035587860000301</v>
      </c>
      <c r="J86">
        <f t="shared" si="10"/>
        <v>14.325563757247728</v>
      </c>
      <c r="K86">
        <f t="shared" si="11"/>
        <v>2.8855862069167162</v>
      </c>
      <c r="L86">
        <f t="shared" si="12"/>
        <v>19.685166246385343</v>
      </c>
    </row>
    <row r="87" spans="2:12" x14ac:dyDescent="0.25">
      <c r="B87">
        <v>86</v>
      </c>
      <c r="C87">
        <f t="shared" si="9"/>
        <v>6</v>
      </c>
      <c r="D87" t="s">
        <v>15</v>
      </c>
      <c r="E87">
        <v>46.382300627946996</v>
      </c>
      <c r="F87">
        <v>0.40740468064800101</v>
      </c>
      <c r="G87">
        <v>4.8923977005274899E-3</v>
      </c>
      <c r="H87">
        <v>9.6763957191726493E-3</v>
      </c>
      <c r="I87">
        <v>2.1424176359999998</v>
      </c>
      <c r="J87">
        <f t="shared" si="10"/>
        <v>46.295986437272845</v>
      </c>
      <c r="K87">
        <f t="shared" si="11"/>
        <v>0.55595428415085113</v>
      </c>
      <c r="L87">
        <f t="shared" si="12"/>
        <v>1.0995904226332556</v>
      </c>
    </row>
    <row r="88" spans="2:12" x14ac:dyDescent="0.25">
      <c r="B88">
        <v>87</v>
      </c>
      <c r="C88">
        <f t="shared" si="9"/>
        <v>7</v>
      </c>
      <c r="D88" t="s">
        <v>15</v>
      </c>
      <c r="E88">
        <v>51.845631442413797</v>
      </c>
      <c r="F88">
        <v>0.39164573374210998</v>
      </c>
      <c r="G88">
        <v>1.0386666042564901E-2</v>
      </c>
      <c r="H88">
        <v>1.06248755485475E-2</v>
      </c>
      <c r="I88">
        <v>2.1231341960000201</v>
      </c>
      <c r="J88">
        <f t="shared" si="10"/>
        <v>44.505197016148863</v>
      </c>
      <c r="K88">
        <f t="shared" si="11"/>
        <v>1.1803029593823751</v>
      </c>
      <c r="L88">
        <f t="shared" si="12"/>
        <v>1.2073722214258522</v>
      </c>
    </row>
    <row r="89" spans="2:12" x14ac:dyDescent="0.25">
      <c r="B89">
        <v>88</v>
      </c>
      <c r="C89">
        <f t="shared" si="9"/>
        <v>8</v>
      </c>
      <c r="D89" t="s">
        <v>15</v>
      </c>
      <c r="E89">
        <v>52.522343470352702</v>
      </c>
      <c r="F89">
        <v>0.41113359157820401</v>
      </c>
      <c r="G89">
        <v>4.70866903020395E-3</v>
      </c>
      <c r="H89">
        <v>9.8044218802113402E-3</v>
      </c>
      <c r="I89">
        <v>2.1165600949999499</v>
      </c>
      <c r="J89">
        <f t="shared" si="10"/>
        <v>46.719726315705003</v>
      </c>
      <c r="K89">
        <f t="shared" si="11"/>
        <v>0.53507602615953975</v>
      </c>
      <c r="L89">
        <f t="shared" si="12"/>
        <v>1.1141388500240159</v>
      </c>
    </row>
    <row r="90" spans="2:12" x14ac:dyDescent="0.25">
      <c r="B90">
        <v>89</v>
      </c>
      <c r="C90">
        <f t="shared" si="9"/>
        <v>9</v>
      </c>
      <c r="D90" t="s">
        <v>15</v>
      </c>
      <c r="E90">
        <v>7.6389013799129204</v>
      </c>
      <c r="F90">
        <v>0.14573658848551399</v>
      </c>
      <c r="G90">
        <v>1.8214396085539701E-2</v>
      </c>
      <c r="H90">
        <v>0.20121743477096099</v>
      </c>
      <c r="I90">
        <v>2.1606845479999399</v>
      </c>
      <c r="J90">
        <f t="shared" si="10"/>
        <v>16.560975964262955</v>
      </c>
      <c r="K90">
        <f t="shared" si="11"/>
        <v>2.0698177369931479</v>
      </c>
      <c r="L90">
        <f t="shared" si="12"/>
        <v>22.865617587609204</v>
      </c>
    </row>
    <row r="91" spans="2:12" x14ac:dyDescent="0.25">
      <c r="B91">
        <v>90</v>
      </c>
      <c r="C91">
        <f t="shared" si="9"/>
        <v>10</v>
      </c>
      <c r="D91" t="s">
        <v>15</v>
      </c>
      <c r="E91">
        <v>19.834444135578899</v>
      </c>
      <c r="F91">
        <v>0.127233347013117</v>
      </c>
      <c r="G91">
        <v>1.73576925099907E-2</v>
      </c>
      <c r="H91">
        <v>0.19611554379763299</v>
      </c>
      <c r="I91">
        <v>2.5189844139999802</v>
      </c>
      <c r="J91">
        <f t="shared" si="10"/>
        <v>14.458334887854205</v>
      </c>
      <c r="K91">
        <f t="shared" si="11"/>
        <v>1.9724650579534886</v>
      </c>
      <c r="L91">
        <f t="shared" si="12"/>
        <v>22.285857249731023</v>
      </c>
    </row>
    <row r="92" spans="2:12" x14ac:dyDescent="0.25">
      <c r="B92">
        <v>91</v>
      </c>
      <c r="C92">
        <f t="shared" si="9"/>
        <v>11</v>
      </c>
      <c r="D92" t="s">
        <v>15</v>
      </c>
      <c r="E92">
        <v>47.1137740804053</v>
      </c>
      <c r="F92">
        <v>0.44674099898564801</v>
      </c>
      <c r="G92">
        <v>4.10032007740538E-3</v>
      </c>
      <c r="H92">
        <v>9.1059734373672707E-3</v>
      </c>
      <c r="I92">
        <v>2.5197231089999801</v>
      </c>
      <c r="J92">
        <f t="shared" si="10"/>
        <v>50.766022612005457</v>
      </c>
      <c r="K92">
        <f t="shared" si="11"/>
        <v>0.46594546334152048</v>
      </c>
      <c r="L92">
        <f t="shared" si="12"/>
        <v>1.0347697087917354</v>
      </c>
    </row>
    <row r="93" spans="2:12" x14ac:dyDescent="0.25">
      <c r="B93">
        <v>92</v>
      </c>
      <c r="C93">
        <f t="shared" si="9"/>
        <v>12</v>
      </c>
      <c r="D93" t="s">
        <v>15</v>
      </c>
      <c r="E93">
        <v>11.413981687888199</v>
      </c>
      <c r="F93">
        <v>0.10200395999572</v>
      </c>
      <c r="G93">
        <v>1.16838279674145E-2</v>
      </c>
      <c r="H93">
        <v>0.18556346130521201</v>
      </c>
      <c r="I93">
        <v>2.28389266800002</v>
      </c>
      <c r="J93">
        <f t="shared" si="10"/>
        <v>11.591359090422728</v>
      </c>
      <c r="K93">
        <f t="shared" si="11"/>
        <v>1.3277077235698296</v>
      </c>
      <c r="L93">
        <f t="shared" si="12"/>
        <v>21.086756966501365</v>
      </c>
    </row>
    <row r="94" spans="2:12" x14ac:dyDescent="0.25">
      <c r="B94">
        <v>93</v>
      </c>
      <c r="C94">
        <f t="shared" si="9"/>
        <v>13</v>
      </c>
      <c r="D94" t="s">
        <v>15</v>
      </c>
      <c r="E94">
        <v>52.713017082928097</v>
      </c>
      <c r="F94">
        <v>0.33845140326075301</v>
      </c>
      <c r="G94">
        <v>2.21927594646971E-2</v>
      </c>
      <c r="H94">
        <v>1.5799544175687699E-2</v>
      </c>
      <c r="I94">
        <v>2.1484997679999598</v>
      </c>
      <c r="J94">
        <f t="shared" si="10"/>
        <v>38.460386734176481</v>
      </c>
      <c r="K94">
        <f t="shared" si="11"/>
        <v>2.5219044846246703</v>
      </c>
      <c r="L94">
        <f t="shared" si="12"/>
        <v>1.7954027472372387</v>
      </c>
    </row>
    <row r="95" spans="2:12" x14ac:dyDescent="0.25">
      <c r="B95">
        <v>94</v>
      </c>
      <c r="C95">
        <f t="shared" si="9"/>
        <v>14</v>
      </c>
      <c r="D95" t="s">
        <v>15</v>
      </c>
      <c r="E95">
        <v>11.675084483962699</v>
      </c>
      <c r="F95">
        <v>0.15246742611508299</v>
      </c>
      <c r="G95">
        <v>4.3951646308488896E-3</v>
      </c>
      <c r="H95">
        <v>0.195161656536679</v>
      </c>
      <c r="I95">
        <v>2.2302665140000499</v>
      </c>
      <c r="J95">
        <f t="shared" si="10"/>
        <v>17.325843876713975</v>
      </c>
      <c r="K95">
        <f t="shared" si="11"/>
        <v>0.49945052623282837</v>
      </c>
      <c r="L95">
        <f t="shared" si="12"/>
        <v>22.17746097007716</v>
      </c>
    </row>
    <row r="96" spans="2:12" x14ac:dyDescent="0.25">
      <c r="B96">
        <v>95</v>
      </c>
      <c r="C96">
        <f t="shared" si="9"/>
        <v>15</v>
      </c>
      <c r="D96" t="s">
        <v>15</v>
      </c>
      <c r="E96">
        <v>9.85678362223927</v>
      </c>
      <c r="F96">
        <v>0.14661129729389699</v>
      </c>
      <c r="G96">
        <v>2.2412028180233299E-3</v>
      </c>
      <c r="H96">
        <v>0.18203165953672601</v>
      </c>
      <c r="I96">
        <v>2.3418374919999598</v>
      </c>
      <c r="J96">
        <f t="shared" si="10"/>
        <v>16.660374692488293</v>
      </c>
      <c r="K96">
        <f t="shared" si="11"/>
        <v>0.25468213841174203</v>
      </c>
      <c r="L96">
        <f t="shared" si="12"/>
        <v>20.685415856446138</v>
      </c>
    </row>
    <row r="97" spans="2:12" x14ac:dyDescent="0.25">
      <c r="B97">
        <v>96</v>
      </c>
      <c r="C97">
        <f t="shared" si="9"/>
        <v>16</v>
      </c>
      <c r="D97" t="s">
        <v>15</v>
      </c>
      <c r="E97">
        <v>2.1025873770305399</v>
      </c>
      <c r="F97">
        <v>0.171311243467029</v>
      </c>
      <c r="G97">
        <v>1.46303380534018E-2</v>
      </c>
      <c r="H97">
        <v>0.18294440911328699</v>
      </c>
      <c r="I97">
        <v>2.4565822719999901</v>
      </c>
      <c r="J97">
        <f t="shared" si="10"/>
        <v>19.467186757616933</v>
      </c>
      <c r="K97">
        <f t="shared" si="11"/>
        <v>1.6625384151592955</v>
      </c>
      <c r="L97">
        <f t="shared" si="12"/>
        <v>20.789137399237159</v>
      </c>
    </row>
    <row r="98" spans="2:12" x14ac:dyDescent="0.25">
      <c r="B98">
        <v>97</v>
      </c>
      <c r="C98">
        <f t="shared" si="9"/>
        <v>17</v>
      </c>
      <c r="D98" t="s">
        <v>15</v>
      </c>
      <c r="E98">
        <v>4.70944388874205</v>
      </c>
      <c r="F98">
        <v>0.11112570513950901</v>
      </c>
      <c r="G98">
        <v>1.86053809389005E-2</v>
      </c>
      <c r="H98">
        <v>0.18530204882075099</v>
      </c>
      <c r="I98">
        <v>2.59826142399992</v>
      </c>
      <c r="J98">
        <f t="shared" si="10"/>
        <v>12.627921038580569</v>
      </c>
      <c r="K98">
        <f t="shared" si="11"/>
        <v>2.1142478339659658</v>
      </c>
      <c r="L98">
        <f t="shared" si="12"/>
        <v>21.057051002358069</v>
      </c>
    </row>
    <row r="99" spans="2:12" x14ac:dyDescent="0.25">
      <c r="B99">
        <v>98</v>
      </c>
      <c r="C99">
        <f t="shared" si="9"/>
        <v>18</v>
      </c>
      <c r="D99" t="s">
        <v>15</v>
      </c>
      <c r="E99">
        <v>2.4890588491874701</v>
      </c>
      <c r="F99">
        <v>0.146104643583303</v>
      </c>
      <c r="G99">
        <v>4.8336805179204001E-3</v>
      </c>
      <c r="H99">
        <v>0.20001023993160799</v>
      </c>
      <c r="I99">
        <v>2.7691577790000101</v>
      </c>
      <c r="J99">
        <f t="shared" si="10"/>
        <v>16.602800407193524</v>
      </c>
      <c r="K99">
        <f t="shared" si="11"/>
        <v>0.54928187703640907</v>
      </c>
      <c r="L99">
        <f t="shared" si="12"/>
        <v>22.728436355864545</v>
      </c>
    </row>
    <row r="100" spans="2:12" x14ac:dyDescent="0.25">
      <c r="B100">
        <v>99</v>
      </c>
      <c r="C100">
        <f t="shared" si="9"/>
        <v>19</v>
      </c>
      <c r="D100" t="s">
        <v>15</v>
      </c>
      <c r="E100">
        <v>46.8665722991568</v>
      </c>
      <c r="F100">
        <v>0.39085106057313501</v>
      </c>
      <c r="G100">
        <v>9.1825206573551092E-3</v>
      </c>
      <c r="H100">
        <v>1.0481503877299901E-2</v>
      </c>
      <c r="I100">
        <v>2.1322458880000501</v>
      </c>
      <c r="J100">
        <f t="shared" si="10"/>
        <v>44.414893246947159</v>
      </c>
      <c r="K100">
        <f t="shared" si="11"/>
        <v>1.0434682565176261</v>
      </c>
      <c r="L100">
        <f t="shared" si="12"/>
        <v>1.1910799860568069</v>
      </c>
    </row>
    <row r="101" spans="2:12" x14ac:dyDescent="0.25">
      <c r="B101">
        <v>100</v>
      </c>
      <c r="C101">
        <f t="shared" si="9"/>
        <v>20</v>
      </c>
      <c r="D101" t="s">
        <v>15</v>
      </c>
      <c r="E101">
        <v>50.050653547746201</v>
      </c>
      <c r="F101">
        <v>0.38156966458588298</v>
      </c>
      <c r="G101">
        <v>4.2575070697840897E-3</v>
      </c>
      <c r="H101">
        <v>1.85758292771275E-2</v>
      </c>
      <c r="I101">
        <v>2.5106755090000599</v>
      </c>
      <c r="J101">
        <f t="shared" si="10"/>
        <v>43.360189157486701</v>
      </c>
      <c r="K101">
        <f t="shared" si="11"/>
        <v>0.48380762156637386</v>
      </c>
      <c r="L101">
        <f t="shared" si="12"/>
        <v>2.1108896905826704</v>
      </c>
    </row>
    <row r="102" spans="2:12" x14ac:dyDescent="0.25">
      <c r="B102">
        <v>101</v>
      </c>
      <c r="C102">
        <f t="shared" si="9"/>
        <v>1</v>
      </c>
      <c r="D102" t="s">
        <v>16</v>
      </c>
      <c r="E102">
        <v>59.688162958837502</v>
      </c>
      <c r="F102">
        <v>0.35038729415291098</v>
      </c>
      <c r="G102">
        <v>8.7857229773936393E-3</v>
      </c>
      <c r="H102">
        <v>2.2929980264457101E-2</v>
      </c>
      <c r="I102">
        <v>3.7950082269999199</v>
      </c>
      <c r="J102">
        <f t="shared" si="10"/>
        <v>39.816737971921704</v>
      </c>
      <c r="K102">
        <f t="shared" si="11"/>
        <v>0.99837761106745904</v>
      </c>
      <c r="L102">
        <f t="shared" si="12"/>
        <v>2.605679575506489</v>
      </c>
    </row>
    <row r="103" spans="2:12" x14ac:dyDescent="0.25">
      <c r="B103">
        <v>102</v>
      </c>
      <c r="C103">
        <f t="shared" si="9"/>
        <v>2</v>
      </c>
      <c r="D103" t="s">
        <v>16</v>
      </c>
      <c r="E103">
        <v>49.754347717951703</v>
      </c>
      <c r="F103">
        <v>0.34928231185053399</v>
      </c>
      <c r="G103">
        <v>8.3346030447514503E-3</v>
      </c>
      <c r="H103">
        <v>2.1939420502108498E-2</v>
      </c>
      <c r="I103">
        <v>2.9593080820000002</v>
      </c>
      <c r="J103">
        <f t="shared" si="10"/>
        <v>39.691171801197044</v>
      </c>
      <c r="K103">
        <f t="shared" si="11"/>
        <v>0.94711398235811939</v>
      </c>
      <c r="L103">
        <f t="shared" si="12"/>
        <v>2.493115966148693</v>
      </c>
    </row>
    <row r="104" spans="2:12" x14ac:dyDescent="0.25">
      <c r="B104">
        <v>103</v>
      </c>
      <c r="C104">
        <f t="shared" si="9"/>
        <v>3</v>
      </c>
      <c r="D104" t="s">
        <v>16</v>
      </c>
      <c r="E104">
        <v>59.303437657814001</v>
      </c>
      <c r="F104">
        <v>0.37301990884404101</v>
      </c>
      <c r="G104">
        <v>7.9466730713430005E-3</v>
      </c>
      <c r="H104">
        <v>1.48909927836464E-2</v>
      </c>
      <c r="I104">
        <v>3.2538558370000601</v>
      </c>
      <c r="J104">
        <f t="shared" si="10"/>
        <v>42.38862600500466</v>
      </c>
      <c r="K104">
        <f t="shared" si="11"/>
        <v>0.90303103083443192</v>
      </c>
      <c r="L104">
        <f t="shared" si="12"/>
        <v>1.6921582708689091</v>
      </c>
    </row>
    <row r="105" spans="2:12" x14ac:dyDescent="0.25">
      <c r="B105">
        <v>104</v>
      </c>
      <c r="C105">
        <f t="shared" si="9"/>
        <v>4</v>
      </c>
      <c r="D105" t="s">
        <v>16</v>
      </c>
      <c r="E105">
        <v>51.049990036181697</v>
      </c>
      <c r="F105">
        <v>0.17576498241823901</v>
      </c>
      <c r="G105">
        <v>5.5879644789594902E-2</v>
      </c>
      <c r="H105">
        <v>2.3419506836057698E-2</v>
      </c>
      <c r="I105">
        <v>3.0634413289999398</v>
      </c>
      <c r="J105">
        <f t="shared" si="10"/>
        <v>19.97329345661807</v>
      </c>
      <c r="K105">
        <f t="shared" si="11"/>
        <v>6.3499596351812393</v>
      </c>
      <c r="L105">
        <f t="shared" si="12"/>
        <v>2.6613075950065568</v>
      </c>
    </row>
    <row r="106" spans="2:12" x14ac:dyDescent="0.25">
      <c r="B106">
        <v>105</v>
      </c>
      <c r="C106">
        <f t="shared" si="9"/>
        <v>5</v>
      </c>
      <c r="D106" t="s">
        <v>16</v>
      </c>
      <c r="E106">
        <v>48.876299080809403</v>
      </c>
      <c r="F106">
        <v>0.34309193040361902</v>
      </c>
      <c r="G106">
        <v>1.05596685719241E-2</v>
      </c>
      <c r="H106">
        <v>2.34808645896032E-2</v>
      </c>
      <c r="I106">
        <v>2.9978450360000499</v>
      </c>
      <c r="J106">
        <f t="shared" si="10"/>
        <v>38.987719364047614</v>
      </c>
      <c r="K106">
        <f t="shared" si="11"/>
        <v>1.1999623377186477</v>
      </c>
      <c r="L106">
        <f t="shared" si="12"/>
        <v>2.6682800670003637</v>
      </c>
    </row>
    <row r="107" spans="2:12" x14ac:dyDescent="0.25">
      <c r="B107">
        <v>106</v>
      </c>
      <c r="C107">
        <f t="shared" si="9"/>
        <v>6</v>
      </c>
      <c r="D107" t="s">
        <v>16</v>
      </c>
      <c r="E107">
        <v>54.668856529736701</v>
      </c>
      <c r="F107">
        <v>0.41230058732310898</v>
      </c>
      <c r="G107">
        <v>8.8512967446572003E-3</v>
      </c>
      <c r="H107">
        <v>8.6649109915515506E-3</v>
      </c>
      <c r="I107">
        <v>2.77426805200002</v>
      </c>
      <c r="J107">
        <f t="shared" si="10"/>
        <v>46.852339468535114</v>
      </c>
      <c r="K107">
        <f t="shared" si="11"/>
        <v>1.0058291755292272</v>
      </c>
      <c r="L107">
        <f t="shared" si="12"/>
        <v>0.98464897631267623</v>
      </c>
    </row>
    <row r="108" spans="2:12" x14ac:dyDescent="0.25">
      <c r="B108">
        <v>107</v>
      </c>
      <c r="C108">
        <f t="shared" si="9"/>
        <v>7</v>
      </c>
      <c r="D108" t="s">
        <v>16</v>
      </c>
      <c r="E108">
        <v>55.117436853832899</v>
      </c>
      <c r="F108">
        <v>0.32189726815765501</v>
      </c>
      <c r="G108">
        <v>1.45730364104579E-2</v>
      </c>
      <c r="H108">
        <v>3.87198041688602E-2</v>
      </c>
      <c r="I108">
        <v>2.91879601899995</v>
      </c>
      <c r="J108">
        <f t="shared" si="10"/>
        <v>36.579235017915344</v>
      </c>
      <c r="K108">
        <f t="shared" si="11"/>
        <v>1.6560268648247614</v>
      </c>
      <c r="L108">
        <f t="shared" si="12"/>
        <v>4.3999777464613867</v>
      </c>
    </row>
    <row r="109" spans="2:12" x14ac:dyDescent="0.25">
      <c r="B109">
        <v>108</v>
      </c>
      <c r="C109">
        <f t="shared" si="9"/>
        <v>8</v>
      </c>
      <c r="D109" t="s">
        <v>16</v>
      </c>
      <c r="E109">
        <v>47.579297983817298</v>
      </c>
      <c r="F109">
        <v>0.31751539512292198</v>
      </c>
      <c r="G109">
        <v>1.1848512296771301E-2</v>
      </c>
      <c r="H109">
        <v>3.8532904724055801E-2</v>
      </c>
      <c r="I109">
        <v>2.7817349309999599</v>
      </c>
      <c r="J109">
        <f t="shared" si="10"/>
        <v>36.081294900332047</v>
      </c>
      <c r="K109">
        <f t="shared" si="11"/>
        <v>1.3464218519058297</v>
      </c>
      <c r="L109">
        <f t="shared" si="12"/>
        <v>4.3787391731881593</v>
      </c>
    </row>
    <row r="110" spans="2:12" x14ac:dyDescent="0.25">
      <c r="B110">
        <v>109</v>
      </c>
      <c r="C110">
        <f t="shared" si="9"/>
        <v>9</v>
      </c>
      <c r="D110" t="s">
        <v>16</v>
      </c>
      <c r="E110">
        <v>43.579916278216402</v>
      </c>
      <c r="F110">
        <v>0.29885474401508799</v>
      </c>
      <c r="G110">
        <v>1.9461587227655501E-2</v>
      </c>
      <c r="H110">
        <v>5.2464491078160702E-2</v>
      </c>
      <c r="I110">
        <v>3.06983797199995</v>
      </c>
      <c r="J110">
        <f t="shared" si="10"/>
        <v>33.960766365350906</v>
      </c>
      <c r="K110">
        <f t="shared" si="11"/>
        <v>2.2115440031426705</v>
      </c>
      <c r="L110">
        <f t="shared" si="12"/>
        <v>5.9618739861546253</v>
      </c>
    </row>
    <row r="111" spans="2:12" x14ac:dyDescent="0.25">
      <c r="B111">
        <v>110</v>
      </c>
      <c r="C111">
        <f t="shared" si="9"/>
        <v>10</v>
      </c>
      <c r="D111" t="s">
        <v>16</v>
      </c>
      <c r="E111">
        <v>67.073007501460594</v>
      </c>
      <c r="F111">
        <v>0.393150440403228</v>
      </c>
      <c r="G111">
        <v>9.7972042459587103E-3</v>
      </c>
      <c r="H111">
        <v>1.53482090025042E-2</v>
      </c>
      <c r="I111">
        <v>2.9591163979999902</v>
      </c>
      <c r="J111">
        <f t="shared" si="10"/>
        <v>44.676186409457728</v>
      </c>
      <c r="K111">
        <f t="shared" si="11"/>
        <v>1.1133186643134898</v>
      </c>
      <c r="L111">
        <f t="shared" si="12"/>
        <v>1.7441146593754773</v>
      </c>
    </row>
    <row r="112" spans="2:12" x14ac:dyDescent="0.25">
      <c r="B112">
        <v>111</v>
      </c>
      <c r="C112">
        <f t="shared" si="9"/>
        <v>11</v>
      </c>
      <c r="D112" t="s">
        <v>16</v>
      </c>
      <c r="E112">
        <v>68.772583991204201</v>
      </c>
      <c r="F112">
        <v>0.30573011370977299</v>
      </c>
      <c r="G112">
        <v>2.3506803256964099E-2</v>
      </c>
      <c r="H112">
        <v>7.2480389110830601E-2</v>
      </c>
      <c r="I112">
        <v>2.68627825800001</v>
      </c>
      <c r="J112">
        <f t="shared" si="10"/>
        <v>34.74205837611057</v>
      </c>
      <c r="K112">
        <f t="shared" si="11"/>
        <v>2.6712276428368296</v>
      </c>
      <c r="L112">
        <f t="shared" si="12"/>
        <v>8.2364078535034775</v>
      </c>
    </row>
    <row r="113" spans="2:12" x14ac:dyDescent="0.25">
      <c r="B113">
        <v>112</v>
      </c>
      <c r="C113">
        <f t="shared" si="9"/>
        <v>12</v>
      </c>
      <c r="D113" t="s">
        <v>16</v>
      </c>
      <c r="E113">
        <v>50.6438920420212</v>
      </c>
      <c r="F113">
        <v>0.280645716544971</v>
      </c>
      <c r="G113">
        <v>2.0673788677681802E-2</v>
      </c>
      <c r="H113">
        <v>1.66298747306418E-2</v>
      </c>
      <c r="I113">
        <v>2.9873198330000101</v>
      </c>
      <c r="J113">
        <f t="shared" si="10"/>
        <v>31.891558698292162</v>
      </c>
      <c r="K113">
        <f t="shared" si="11"/>
        <v>2.3492941679183867</v>
      </c>
      <c r="L113">
        <f t="shared" si="12"/>
        <v>1.8897584921183863</v>
      </c>
    </row>
    <row r="114" spans="2:12" x14ac:dyDescent="0.25">
      <c r="B114">
        <v>113</v>
      </c>
      <c r="C114">
        <f t="shared" si="9"/>
        <v>13</v>
      </c>
      <c r="D114" t="s">
        <v>16</v>
      </c>
      <c r="E114">
        <v>19.934526095484198</v>
      </c>
      <c r="F114">
        <v>0.22894560949357301</v>
      </c>
      <c r="G114">
        <v>4.17366615788166E-2</v>
      </c>
      <c r="H114">
        <v>0.103113633754241</v>
      </c>
      <c r="I114">
        <v>2.9360387739999299</v>
      </c>
      <c r="J114">
        <f t="shared" si="10"/>
        <v>26.016546533360572</v>
      </c>
      <c r="K114">
        <f t="shared" si="11"/>
        <v>4.7428024521382506</v>
      </c>
      <c r="L114">
        <f t="shared" si="12"/>
        <v>11.71745838116375</v>
      </c>
    </row>
    <row r="115" spans="2:12" x14ac:dyDescent="0.25">
      <c r="B115">
        <v>114</v>
      </c>
      <c r="C115">
        <f t="shared" si="9"/>
        <v>14</v>
      </c>
      <c r="D115" t="s">
        <v>16</v>
      </c>
      <c r="E115">
        <v>49.517151070043603</v>
      </c>
      <c r="F115">
        <v>0.34336075944122701</v>
      </c>
      <c r="G115">
        <v>9.3538207493222003E-3</v>
      </c>
      <c r="H115">
        <v>2.3152899129117398E-2</v>
      </c>
      <c r="I115">
        <v>2.6457280939999901</v>
      </c>
      <c r="J115">
        <f t="shared" si="10"/>
        <v>39.018268118321252</v>
      </c>
      <c r="K115">
        <f t="shared" si="11"/>
        <v>1.0629341760593409</v>
      </c>
      <c r="L115">
        <f t="shared" si="12"/>
        <v>2.6310112646724315</v>
      </c>
    </row>
    <row r="116" spans="2:12" x14ac:dyDescent="0.25">
      <c r="B116">
        <v>115</v>
      </c>
      <c r="C116">
        <f t="shared" si="9"/>
        <v>15</v>
      </c>
      <c r="D116" t="s">
        <v>16</v>
      </c>
      <c r="E116">
        <v>73.469396961590505</v>
      </c>
      <c r="F116">
        <v>0.35300238757749097</v>
      </c>
      <c r="G116">
        <v>1.5664584363469101E-2</v>
      </c>
      <c r="H116">
        <v>4.0280061039487502E-2</v>
      </c>
      <c r="I116">
        <v>2.8156656079998998</v>
      </c>
      <c r="J116">
        <f t="shared" si="10"/>
        <v>40.113907679260336</v>
      </c>
      <c r="K116">
        <f t="shared" si="11"/>
        <v>1.7800664049396706</v>
      </c>
      <c r="L116">
        <f t="shared" si="12"/>
        <v>4.5772796635781257</v>
      </c>
    </row>
    <row r="117" spans="2:12" x14ac:dyDescent="0.25">
      <c r="B117">
        <v>116</v>
      </c>
      <c r="C117">
        <f t="shared" si="9"/>
        <v>16</v>
      </c>
      <c r="D117" t="s">
        <v>16</v>
      </c>
      <c r="E117">
        <v>71.836628446299102</v>
      </c>
      <c r="F117">
        <v>0.37879394604176497</v>
      </c>
      <c r="G117">
        <v>8.32745066155249E-3</v>
      </c>
      <c r="H117">
        <v>2.1702138546770101E-2</v>
      </c>
      <c r="I117">
        <v>2.7726857280000501</v>
      </c>
      <c r="J117">
        <f t="shared" si="10"/>
        <v>43.044766595655112</v>
      </c>
      <c r="K117">
        <f t="shared" si="11"/>
        <v>0.94630121154005575</v>
      </c>
      <c r="L117">
        <f t="shared" si="12"/>
        <v>2.4661521075875115</v>
      </c>
    </row>
    <row r="118" spans="2:12" x14ac:dyDescent="0.25">
      <c r="B118">
        <v>117</v>
      </c>
      <c r="C118">
        <f t="shared" si="9"/>
        <v>17</v>
      </c>
      <c r="D118" t="s">
        <v>16</v>
      </c>
      <c r="E118">
        <v>72.694709349898602</v>
      </c>
      <c r="F118">
        <v>0.44168437286759399</v>
      </c>
      <c r="G118">
        <v>8.2072417739415208E-3</v>
      </c>
      <c r="H118">
        <v>9.5190770787744895E-3</v>
      </c>
      <c r="I118">
        <v>3.5661408390000102</v>
      </c>
      <c r="J118">
        <f t="shared" si="10"/>
        <v>50.191406007681138</v>
      </c>
      <c r="K118">
        <f t="shared" si="11"/>
        <v>0.93264111067517286</v>
      </c>
      <c r="L118">
        <f t="shared" si="12"/>
        <v>1.081713304406192</v>
      </c>
    </row>
    <row r="119" spans="2:12" x14ac:dyDescent="0.25">
      <c r="B119">
        <v>118</v>
      </c>
      <c r="C119">
        <f t="shared" si="9"/>
        <v>18</v>
      </c>
      <c r="D119" t="s">
        <v>16</v>
      </c>
      <c r="E119">
        <v>35.460465429908297</v>
      </c>
      <c r="F119">
        <v>0.29757875065305101</v>
      </c>
      <c r="G119">
        <v>1.7878251397560701E-2</v>
      </c>
      <c r="H119">
        <v>1.57208175002711E-2</v>
      </c>
      <c r="I119">
        <v>3.68608724</v>
      </c>
      <c r="J119">
        <f t="shared" si="10"/>
        <v>33.815767119664891</v>
      </c>
      <c r="K119">
        <f t="shared" si="11"/>
        <v>2.0316194769955342</v>
      </c>
      <c r="L119">
        <f t="shared" si="12"/>
        <v>1.786456534121716</v>
      </c>
    </row>
    <row r="120" spans="2:12" x14ac:dyDescent="0.25">
      <c r="B120">
        <v>119</v>
      </c>
      <c r="C120">
        <f t="shared" si="9"/>
        <v>19</v>
      </c>
      <c r="D120" t="s">
        <v>16</v>
      </c>
      <c r="E120">
        <v>46.121955138458802</v>
      </c>
      <c r="F120">
        <v>0.22377836798570699</v>
      </c>
      <c r="G120">
        <v>2.5510329212978199E-2</v>
      </c>
      <c r="H120">
        <v>4.1073547754129899E-2</v>
      </c>
      <c r="I120">
        <v>3.28891706700005</v>
      </c>
      <c r="J120">
        <f t="shared" si="10"/>
        <v>25.429359998375794</v>
      </c>
      <c r="K120">
        <f t="shared" si="11"/>
        <v>2.8989010469293408</v>
      </c>
      <c r="L120">
        <f t="shared" si="12"/>
        <v>4.667448608423852</v>
      </c>
    </row>
    <row r="121" spans="2:12" x14ac:dyDescent="0.25">
      <c r="B121">
        <v>120</v>
      </c>
      <c r="C121">
        <f t="shared" si="9"/>
        <v>20</v>
      </c>
      <c r="D121" t="s">
        <v>16</v>
      </c>
      <c r="E121">
        <v>45.070154923279702</v>
      </c>
      <c r="F121">
        <v>0.25403409213024503</v>
      </c>
      <c r="G121">
        <v>1.9305295956265799E-2</v>
      </c>
      <c r="H121">
        <v>2.3975019792678302E-2</v>
      </c>
      <c r="I121">
        <v>2.9513991570000799</v>
      </c>
      <c r="J121">
        <f t="shared" si="10"/>
        <v>28.867510469346026</v>
      </c>
      <c r="K121">
        <f t="shared" si="11"/>
        <v>2.193783631393841</v>
      </c>
      <c r="L121">
        <f t="shared" si="12"/>
        <v>2.7244340673498071</v>
      </c>
    </row>
    <row r="122" spans="2:12" x14ac:dyDescent="0.25">
      <c r="B122">
        <v>121</v>
      </c>
      <c r="C122">
        <f t="shared" si="9"/>
        <v>1</v>
      </c>
      <c r="D122" t="s">
        <v>17</v>
      </c>
      <c r="E122">
        <v>3.44072191154642</v>
      </c>
      <c r="F122">
        <v>0.17862977528125301</v>
      </c>
      <c r="G122">
        <v>2.6301540095624298E-2</v>
      </c>
      <c r="H122">
        <v>1.5690521656424102E-2</v>
      </c>
      <c r="I122">
        <v>3.3608264129999199</v>
      </c>
      <c r="J122">
        <f t="shared" si="10"/>
        <v>20.298838100142387</v>
      </c>
      <c r="K122">
        <f t="shared" si="11"/>
        <v>2.9888113745027614</v>
      </c>
      <c r="L122">
        <f t="shared" si="12"/>
        <v>1.783013824593648</v>
      </c>
    </row>
    <row r="123" spans="2:12" x14ac:dyDescent="0.25">
      <c r="B123">
        <v>122</v>
      </c>
      <c r="C123">
        <f t="shared" si="9"/>
        <v>2</v>
      </c>
      <c r="D123" t="s">
        <v>17</v>
      </c>
      <c r="E123">
        <v>51.441797904235401</v>
      </c>
      <c r="F123">
        <v>0.33716187722072599</v>
      </c>
      <c r="G123">
        <v>5.4894444124630598E-3</v>
      </c>
      <c r="H123">
        <v>1.4888966309062401E-2</v>
      </c>
      <c r="I123">
        <v>3.2701867399999802</v>
      </c>
      <c r="J123">
        <f t="shared" si="10"/>
        <v>38.313849684173412</v>
      </c>
      <c r="K123">
        <f t="shared" si="11"/>
        <v>0.62380050141625687</v>
      </c>
      <c r="L123">
        <f t="shared" si="12"/>
        <v>1.6919279896661819</v>
      </c>
    </row>
    <row r="124" spans="2:12" x14ac:dyDescent="0.25">
      <c r="B124">
        <v>123</v>
      </c>
      <c r="C124">
        <f t="shared" si="9"/>
        <v>3</v>
      </c>
      <c r="D124" t="s">
        <v>17</v>
      </c>
      <c r="E124">
        <v>49.060465184574198</v>
      </c>
      <c r="F124">
        <v>0.28914204529809001</v>
      </c>
      <c r="G124">
        <v>1.8813964129794799E-2</v>
      </c>
      <c r="H124">
        <v>4.0129568046637198E-2</v>
      </c>
      <c r="I124">
        <v>3.6290176429999899</v>
      </c>
      <c r="J124">
        <f t="shared" si="10"/>
        <v>32.857050602055686</v>
      </c>
      <c r="K124">
        <f t="shared" si="11"/>
        <v>2.1379504692948634</v>
      </c>
      <c r="L124">
        <f t="shared" si="12"/>
        <v>4.5601781871178639</v>
      </c>
    </row>
    <row r="125" spans="2:12" x14ac:dyDescent="0.25">
      <c r="B125">
        <v>124</v>
      </c>
      <c r="C125">
        <f t="shared" si="9"/>
        <v>4</v>
      </c>
      <c r="D125" t="s">
        <v>17</v>
      </c>
      <c r="E125">
        <v>64.043604880404104</v>
      </c>
      <c r="F125">
        <v>0.35912397849756</v>
      </c>
      <c r="G125">
        <v>6.5485269990107299E-3</v>
      </c>
      <c r="H125">
        <v>1.1015705272043199E-2</v>
      </c>
      <c r="I125">
        <v>3.8780290289999999</v>
      </c>
      <c r="J125">
        <f t="shared" si="10"/>
        <v>40.809543011086369</v>
      </c>
      <c r="K125">
        <f t="shared" si="11"/>
        <v>0.74415079534212847</v>
      </c>
      <c r="L125">
        <f t="shared" si="12"/>
        <v>1.251784690004909</v>
      </c>
    </row>
    <row r="126" spans="2:12" x14ac:dyDescent="0.25">
      <c r="B126">
        <v>125</v>
      </c>
      <c r="C126">
        <f t="shared" si="9"/>
        <v>5</v>
      </c>
      <c r="D126" t="s">
        <v>17</v>
      </c>
      <c r="E126">
        <v>12.4224716127748</v>
      </c>
      <c r="F126">
        <v>0.25888070739757402</v>
      </c>
      <c r="G126">
        <v>3.9860750462892197E-2</v>
      </c>
      <c r="H126">
        <v>2.33405264406913E-2</v>
      </c>
      <c r="I126">
        <v>4.4670662680000497</v>
      </c>
      <c r="J126">
        <f t="shared" si="10"/>
        <v>29.418262204269777</v>
      </c>
      <c r="K126">
        <f t="shared" si="11"/>
        <v>4.5296307344195679</v>
      </c>
      <c r="L126">
        <f t="shared" si="12"/>
        <v>2.6523325500785568</v>
      </c>
    </row>
    <row r="127" spans="2:12" x14ac:dyDescent="0.25">
      <c r="B127">
        <v>126</v>
      </c>
      <c r="C127">
        <f t="shared" si="9"/>
        <v>6</v>
      </c>
      <c r="D127" t="s">
        <v>17</v>
      </c>
      <c r="E127">
        <v>32.256952868116798</v>
      </c>
      <c r="F127">
        <v>0.33022657171034198</v>
      </c>
      <c r="G127">
        <v>9.7486794021475892E-3</v>
      </c>
      <c r="H127">
        <v>1.7689549040944299E-2</v>
      </c>
      <c r="I127">
        <v>3.8856652079999701</v>
      </c>
      <c r="J127">
        <f t="shared" si="10"/>
        <v>37.525746785266136</v>
      </c>
      <c r="K127">
        <f t="shared" si="11"/>
        <v>1.1078044775167715</v>
      </c>
      <c r="L127">
        <f t="shared" si="12"/>
        <v>2.0101760273800342</v>
      </c>
    </row>
    <row r="128" spans="2:12" x14ac:dyDescent="0.25">
      <c r="B128">
        <v>127</v>
      </c>
      <c r="C128">
        <f t="shared" si="9"/>
        <v>7</v>
      </c>
      <c r="D128" t="s">
        <v>17</v>
      </c>
      <c r="E128">
        <v>34.929790779428103</v>
      </c>
      <c r="F128">
        <v>0.19983807863550901</v>
      </c>
      <c r="G128">
        <v>2.6492229182461999E-2</v>
      </c>
      <c r="H128">
        <v>1.6615837999980201E-2</v>
      </c>
      <c r="I128">
        <v>3.56342737099998</v>
      </c>
      <c r="J128">
        <f t="shared" si="10"/>
        <v>22.708872572216933</v>
      </c>
      <c r="K128">
        <f t="shared" si="11"/>
        <v>3.0104805889161366</v>
      </c>
      <c r="L128">
        <f t="shared" si="12"/>
        <v>1.8881634090886592</v>
      </c>
    </row>
    <row r="129" spans="2:12" x14ac:dyDescent="0.25">
      <c r="B129">
        <v>128</v>
      </c>
      <c r="C129">
        <f t="shared" si="9"/>
        <v>8</v>
      </c>
      <c r="D129" t="s">
        <v>17</v>
      </c>
      <c r="E129">
        <v>19.231495978369701</v>
      </c>
      <c r="F129">
        <v>0.13998242425380999</v>
      </c>
      <c r="G129">
        <v>3.4368931743117198E-2</v>
      </c>
      <c r="H129">
        <v>2.49221945860548E-2</v>
      </c>
      <c r="I129">
        <v>3.8697812839999401</v>
      </c>
      <c r="J129">
        <f t="shared" si="10"/>
        <v>15.907093665205682</v>
      </c>
      <c r="K129">
        <f t="shared" si="11"/>
        <v>3.9055604253542273</v>
      </c>
      <c r="L129">
        <f t="shared" si="12"/>
        <v>2.8320675665971367</v>
      </c>
    </row>
    <row r="130" spans="2:12" x14ac:dyDescent="0.25">
      <c r="B130">
        <v>129</v>
      </c>
      <c r="C130">
        <f t="shared" si="9"/>
        <v>9</v>
      </c>
      <c r="D130" t="s">
        <v>17</v>
      </c>
      <c r="E130" s="1">
        <v>6.2991847012752404E-14</v>
      </c>
      <c r="F130">
        <v>0.214876035841254</v>
      </c>
      <c r="G130">
        <v>2.4667140498938301E-2</v>
      </c>
      <c r="H130">
        <v>1.5556429062311901E-2</v>
      </c>
      <c r="I130">
        <v>3.6006071289999602</v>
      </c>
      <c r="J130">
        <f t="shared" si="10"/>
        <v>24.417731345597048</v>
      </c>
      <c r="K130">
        <f t="shared" si="11"/>
        <v>2.8030841476066253</v>
      </c>
      <c r="L130">
        <f t="shared" si="12"/>
        <v>1.7677760298081706</v>
      </c>
    </row>
    <row r="131" spans="2:12" x14ac:dyDescent="0.25">
      <c r="B131">
        <v>130</v>
      </c>
      <c r="C131">
        <f t="shared" ref="C131:C194" si="13">MOD(B131-1,20)+1</f>
        <v>10</v>
      </c>
      <c r="D131" t="s">
        <v>17</v>
      </c>
      <c r="E131">
        <v>26.766098058619399</v>
      </c>
      <c r="F131">
        <v>0.20602676480469101</v>
      </c>
      <c r="G131">
        <v>3.3997504547373297E-2</v>
      </c>
      <c r="H131">
        <v>1.6517172323817601E-2</v>
      </c>
      <c r="I131">
        <v>4.0575999080000402</v>
      </c>
      <c r="J131">
        <f t="shared" si="10"/>
        <v>23.412132364169434</v>
      </c>
      <c r="K131">
        <f t="shared" si="11"/>
        <v>3.8633527894742383</v>
      </c>
      <c r="L131">
        <f t="shared" si="12"/>
        <v>1.8769514004338184</v>
      </c>
    </row>
    <row r="132" spans="2:12" x14ac:dyDescent="0.25">
      <c r="B132">
        <v>131</v>
      </c>
      <c r="C132">
        <f t="shared" si="13"/>
        <v>11</v>
      </c>
      <c r="D132" t="s">
        <v>17</v>
      </c>
      <c r="E132">
        <v>60.665264965455599</v>
      </c>
      <c r="F132">
        <v>0.32781199175430298</v>
      </c>
      <c r="G132">
        <v>8.0681365896529897E-3</v>
      </c>
      <c r="H132">
        <v>1.9777112542866199E-2</v>
      </c>
      <c r="I132">
        <v>4.3662745029999996</v>
      </c>
      <c r="J132">
        <f t="shared" ref="J132:J195" si="14">F132*$A$2</f>
        <v>37.251362699352612</v>
      </c>
      <c r="K132">
        <f t="shared" ref="K132:K195" si="15">G132*$A$2</f>
        <v>0.91683370336965797</v>
      </c>
      <c r="L132">
        <f t="shared" ref="L132:L195" si="16">H132*$A$2</f>
        <v>2.2473991525984318</v>
      </c>
    </row>
    <row r="133" spans="2:12" x14ac:dyDescent="0.25">
      <c r="B133">
        <v>132</v>
      </c>
      <c r="C133">
        <f t="shared" si="13"/>
        <v>12</v>
      </c>
      <c r="D133" t="s">
        <v>17</v>
      </c>
      <c r="E133">
        <v>16.479999252630201</v>
      </c>
      <c r="F133">
        <v>0.21530546017421401</v>
      </c>
      <c r="G133">
        <v>2.3026334270173501E-2</v>
      </c>
      <c r="H133">
        <v>1.46612327359178E-2</v>
      </c>
      <c r="I133">
        <v>3.9498065189999298</v>
      </c>
      <c r="J133">
        <f t="shared" si="14"/>
        <v>24.466529565251594</v>
      </c>
      <c r="K133">
        <f t="shared" si="15"/>
        <v>2.6166288943378979</v>
      </c>
      <c r="L133">
        <f t="shared" si="16"/>
        <v>1.6660491745361137</v>
      </c>
    </row>
    <row r="134" spans="2:12" x14ac:dyDescent="0.25">
      <c r="B134">
        <v>133</v>
      </c>
      <c r="C134">
        <f t="shared" si="13"/>
        <v>13</v>
      </c>
      <c r="D134" t="s">
        <v>17</v>
      </c>
      <c r="E134">
        <v>44.445806314638503</v>
      </c>
      <c r="F134">
        <v>0.34839355391673898</v>
      </c>
      <c r="G134">
        <v>6.6406422242922198E-3</v>
      </c>
      <c r="H134">
        <v>1.1493883224044901E-2</v>
      </c>
      <c r="I134">
        <v>3.6799784339999602</v>
      </c>
      <c r="J134">
        <f t="shared" si="14"/>
        <v>39.590176581447615</v>
      </c>
      <c r="K134">
        <f t="shared" si="15"/>
        <v>0.7546184345786614</v>
      </c>
      <c r="L134">
        <f t="shared" si="16"/>
        <v>1.3061230936414661</v>
      </c>
    </row>
    <row r="135" spans="2:12" x14ac:dyDescent="0.25">
      <c r="B135">
        <v>134</v>
      </c>
      <c r="C135">
        <f t="shared" si="13"/>
        <v>14</v>
      </c>
      <c r="D135" t="s">
        <v>17</v>
      </c>
      <c r="E135">
        <v>12.719193712596701</v>
      </c>
      <c r="F135">
        <v>0.18945798562816199</v>
      </c>
      <c r="G135">
        <v>3.0419708398769101E-2</v>
      </c>
      <c r="H135">
        <v>1.7057864345525399E-2</v>
      </c>
      <c r="I135">
        <v>3.81128086399996</v>
      </c>
      <c r="J135">
        <f t="shared" si="14"/>
        <v>21.529316548654773</v>
      </c>
      <c r="K135">
        <f t="shared" si="15"/>
        <v>3.4567850453146707</v>
      </c>
      <c r="L135">
        <f t="shared" si="16"/>
        <v>1.9383936756278863</v>
      </c>
    </row>
    <row r="136" spans="2:12" x14ac:dyDescent="0.25">
      <c r="B136">
        <v>135</v>
      </c>
      <c r="C136">
        <f t="shared" si="13"/>
        <v>15</v>
      </c>
      <c r="D136" t="s">
        <v>17</v>
      </c>
      <c r="E136">
        <v>52.157993476431699</v>
      </c>
      <c r="F136">
        <v>0.31238115778446601</v>
      </c>
      <c r="G136">
        <v>1.13673900643019E-2</v>
      </c>
      <c r="H136">
        <v>2.7085465880078499E-2</v>
      </c>
      <c r="I136">
        <v>3.72073186399995</v>
      </c>
      <c r="J136">
        <f t="shared" si="14"/>
        <v>35.497858839143866</v>
      </c>
      <c r="K136">
        <f t="shared" si="15"/>
        <v>1.2917488709433977</v>
      </c>
      <c r="L136">
        <f t="shared" si="16"/>
        <v>3.0778938500089206</v>
      </c>
    </row>
    <row r="137" spans="2:12" x14ac:dyDescent="0.25">
      <c r="B137">
        <v>136</v>
      </c>
      <c r="C137">
        <f t="shared" si="13"/>
        <v>16</v>
      </c>
      <c r="D137" t="s">
        <v>17</v>
      </c>
      <c r="E137">
        <v>30.320838434248099</v>
      </c>
      <c r="F137">
        <v>0.14787605344813301</v>
      </c>
      <c r="G137">
        <v>3.2588052633663399E-2</v>
      </c>
      <c r="H137">
        <v>2.27578815113735E-2</v>
      </c>
      <c r="I137">
        <v>3.47072001499998</v>
      </c>
      <c r="J137">
        <f t="shared" si="14"/>
        <v>16.804096982742387</v>
      </c>
      <c r="K137">
        <f t="shared" si="15"/>
        <v>3.7031877992799318</v>
      </c>
      <c r="L137">
        <f t="shared" si="16"/>
        <v>2.586122899019716</v>
      </c>
    </row>
    <row r="138" spans="2:12" x14ac:dyDescent="0.25">
      <c r="B138">
        <v>137</v>
      </c>
      <c r="C138">
        <f t="shared" si="13"/>
        <v>17</v>
      </c>
      <c r="D138" t="s">
        <v>17</v>
      </c>
      <c r="E138">
        <v>51.9092389147158</v>
      </c>
      <c r="F138">
        <v>0.30080240224389998</v>
      </c>
      <c r="G138">
        <v>6.4423567709138404E-3</v>
      </c>
      <c r="H138">
        <v>2.1302549728003401E-2</v>
      </c>
      <c r="I138">
        <v>3.3440089909999999</v>
      </c>
      <c r="J138">
        <f t="shared" si="14"/>
        <v>34.182091164079544</v>
      </c>
      <c r="K138">
        <f t="shared" si="15"/>
        <v>0.7320859966947546</v>
      </c>
      <c r="L138">
        <f t="shared" si="16"/>
        <v>2.4207442872731137</v>
      </c>
    </row>
    <row r="139" spans="2:12" x14ac:dyDescent="0.25">
      <c r="B139">
        <v>138</v>
      </c>
      <c r="C139">
        <f t="shared" si="13"/>
        <v>18</v>
      </c>
      <c r="D139" t="s">
        <v>17</v>
      </c>
      <c r="E139">
        <v>7.6090216249466698</v>
      </c>
      <c r="F139">
        <v>0.17228789752905699</v>
      </c>
      <c r="G139">
        <v>2.3639349117639302E-2</v>
      </c>
      <c r="H139">
        <v>1.8029596743300399E-2</v>
      </c>
      <c r="I139">
        <v>3.23504013800004</v>
      </c>
      <c r="J139">
        <f t="shared" si="14"/>
        <v>19.578170173756476</v>
      </c>
      <c r="K139">
        <f t="shared" si="15"/>
        <v>2.6862896724590115</v>
      </c>
      <c r="L139">
        <f t="shared" si="16"/>
        <v>2.0488178117386817</v>
      </c>
    </row>
    <row r="140" spans="2:12" x14ac:dyDescent="0.25">
      <c r="B140">
        <v>139</v>
      </c>
      <c r="C140">
        <f t="shared" si="13"/>
        <v>19</v>
      </c>
      <c r="D140" t="s">
        <v>17</v>
      </c>
      <c r="E140">
        <v>39.658198175795299</v>
      </c>
      <c r="F140">
        <v>0.353869063068454</v>
      </c>
      <c r="G140">
        <v>7.3881847181727703E-3</v>
      </c>
      <c r="H140">
        <v>9.8017122879117801E-3</v>
      </c>
      <c r="I140">
        <v>3.5286281789999498</v>
      </c>
      <c r="J140">
        <f t="shared" si="14"/>
        <v>40.212393530506141</v>
      </c>
      <c r="K140">
        <f t="shared" si="15"/>
        <v>0.83956644524690571</v>
      </c>
      <c r="L140">
        <f t="shared" si="16"/>
        <v>1.1138309418081569</v>
      </c>
    </row>
    <row r="141" spans="2:12" x14ac:dyDescent="0.25">
      <c r="B141">
        <v>140</v>
      </c>
      <c r="C141">
        <f t="shared" si="13"/>
        <v>20</v>
      </c>
      <c r="D141" t="s">
        <v>17</v>
      </c>
      <c r="E141">
        <v>30.585001812741201</v>
      </c>
      <c r="F141">
        <v>0.25971445513951202</v>
      </c>
      <c r="G141">
        <v>1.63959009302461E-2</v>
      </c>
      <c r="H141">
        <v>1.3333533418726E-2</v>
      </c>
      <c r="I141">
        <v>3.5341453979999602</v>
      </c>
      <c r="J141">
        <f t="shared" si="14"/>
        <v>29.51300626585364</v>
      </c>
      <c r="K141">
        <f t="shared" si="15"/>
        <v>1.8631705602552386</v>
      </c>
      <c r="L141">
        <f t="shared" si="16"/>
        <v>1.5151742521279545</v>
      </c>
    </row>
    <row r="142" spans="2:12" x14ac:dyDescent="0.25">
      <c r="B142">
        <v>141</v>
      </c>
      <c r="C142">
        <f t="shared" si="13"/>
        <v>1</v>
      </c>
      <c r="D142" t="s">
        <v>18</v>
      </c>
      <c r="E142">
        <v>20.676192218560299</v>
      </c>
      <c r="F142">
        <v>0.252021144047684</v>
      </c>
      <c r="G142">
        <v>5.0229125043147202E-3</v>
      </c>
      <c r="H142">
        <v>1.15678146003108E-2</v>
      </c>
      <c r="I142">
        <v>2.81975025500003</v>
      </c>
      <c r="J142">
        <f t="shared" si="14"/>
        <v>28.638766369055002</v>
      </c>
      <c r="K142">
        <f t="shared" si="15"/>
        <v>0.57078551185394555</v>
      </c>
      <c r="L142">
        <f t="shared" si="16"/>
        <v>1.3145243863989546</v>
      </c>
    </row>
    <row r="143" spans="2:12" x14ac:dyDescent="0.25">
      <c r="B143">
        <v>142</v>
      </c>
      <c r="C143">
        <f t="shared" si="13"/>
        <v>2</v>
      </c>
      <c r="D143" t="s">
        <v>18</v>
      </c>
      <c r="E143">
        <v>18.279247203471101</v>
      </c>
      <c r="F143">
        <v>0.25155194481411303</v>
      </c>
      <c r="G143">
        <v>8.1743427121233805E-3</v>
      </c>
      <c r="H143">
        <v>1.4006296118816401E-2</v>
      </c>
      <c r="I143">
        <v>2.6694641870000102</v>
      </c>
      <c r="J143">
        <f t="shared" si="14"/>
        <v>28.585448274331025</v>
      </c>
      <c r="K143">
        <f t="shared" si="15"/>
        <v>0.9289025809231114</v>
      </c>
      <c r="L143">
        <f t="shared" si="16"/>
        <v>1.5916245589564093</v>
      </c>
    </row>
    <row r="144" spans="2:12" x14ac:dyDescent="0.25">
      <c r="B144">
        <v>143</v>
      </c>
      <c r="C144">
        <f t="shared" si="13"/>
        <v>3</v>
      </c>
      <c r="D144" t="s">
        <v>18</v>
      </c>
      <c r="E144">
        <v>45.263155943175001</v>
      </c>
      <c r="F144">
        <v>0.210671207866925</v>
      </c>
      <c r="G144">
        <v>7.0272446738069696E-3</v>
      </c>
      <c r="H144">
        <v>1.5897592658903802E-2</v>
      </c>
      <c r="I144">
        <v>2.6584474820000401</v>
      </c>
      <c r="J144">
        <f t="shared" si="14"/>
        <v>23.939909984877843</v>
      </c>
      <c r="K144">
        <f t="shared" si="15"/>
        <v>0.79855053111442842</v>
      </c>
      <c r="L144">
        <f t="shared" si="16"/>
        <v>1.8065446203299775</v>
      </c>
    </row>
    <row r="145" spans="2:12" x14ac:dyDescent="0.25">
      <c r="B145">
        <v>144</v>
      </c>
      <c r="C145">
        <f t="shared" si="13"/>
        <v>4</v>
      </c>
      <c r="D145" t="s">
        <v>18</v>
      </c>
      <c r="E145">
        <v>30.773406045602702</v>
      </c>
      <c r="F145">
        <v>0.191262604657744</v>
      </c>
      <c r="G145">
        <v>3.9005638094244E-3</v>
      </c>
      <c r="H145">
        <v>2.2118760498385001E-2</v>
      </c>
      <c r="I145">
        <v>2.51225348000002</v>
      </c>
      <c r="J145">
        <f t="shared" si="14"/>
        <v>21.734386892925457</v>
      </c>
      <c r="K145">
        <f t="shared" si="15"/>
        <v>0.44324588743459092</v>
      </c>
      <c r="L145">
        <f t="shared" si="16"/>
        <v>2.5134955111801141</v>
      </c>
    </row>
    <row r="146" spans="2:12" x14ac:dyDescent="0.25">
      <c r="B146">
        <v>145</v>
      </c>
      <c r="C146">
        <f t="shared" si="13"/>
        <v>5</v>
      </c>
      <c r="D146" t="s">
        <v>18</v>
      </c>
      <c r="E146">
        <v>37.9613087665481</v>
      </c>
      <c r="F146">
        <v>0.19258489342166399</v>
      </c>
      <c r="G146">
        <v>2.8572682605367198E-3</v>
      </c>
      <c r="H146">
        <v>2.2283043210431602E-2</v>
      </c>
      <c r="I146">
        <v>2.3363773099999801</v>
      </c>
      <c r="J146">
        <f t="shared" si="14"/>
        <v>21.884646979734544</v>
      </c>
      <c r="K146">
        <f t="shared" si="15"/>
        <v>0.32468957506099089</v>
      </c>
      <c r="L146">
        <f t="shared" si="16"/>
        <v>2.5321640011854094</v>
      </c>
    </row>
    <row r="147" spans="2:12" x14ac:dyDescent="0.25">
      <c r="B147">
        <v>146</v>
      </c>
      <c r="C147">
        <f t="shared" si="13"/>
        <v>6</v>
      </c>
      <c r="D147" t="s">
        <v>18</v>
      </c>
      <c r="E147">
        <v>29.678915175353598</v>
      </c>
      <c r="F147">
        <v>9.1905816309891697E-2</v>
      </c>
      <c r="G147">
        <v>1.6215996301516399E-2</v>
      </c>
      <c r="H147">
        <v>4.1849345130820698E-2</v>
      </c>
      <c r="I147">
        <v>2.33941970399996</v>
      </c>
      <c r="J147">
        <f t="shared" si="14"/>
        <v>10.443842762487693</v>
      </c>
      <c r="K147">
        <f t="shared" si="15"/>
        <v>1.8427268524450453</v>
      </c>
      <c r="L147">
        <f t="shared" si="16"/>
        <v>4.755607401229625</v>
      </c>
    </row>
    <row r="148" spans="2:12" x14ac:dyDescent="0.25">
      <c r="B148">
        <v>147</v>
      </c>
      <c r="C148">
        <f t="shared" si="13"/>
        <v>7</v>
      </c>
      <c r="D148" t="s">
        <v>18</v>
      </c>
      <c r="E148">
        <v>14.8964992027857</v>
      </c>
      <c r="F148">
        <v>9.7577294470181597E-2</v>
      </c>
      <c r="G148">
        <v>1.2777409865887299E-2</v>
      </c>
      <c r="H148">
        <v>3.9878514534233203E-2</v>
      </c>
      <c r="I148">
        <v>2.5861398540000602</v>
      </c>
      <c r="J148">
        <f t="shared" si="14"/>
        <v>11.088328917066091</v>
      </c>
      <c r="K148">
        <f t="shared" si="15"/>
        <v>1.4519783938508295</v>
      </c>
      <c r="L148">
        <f t="shared" si="16"/>
        <v>4.5316493788901369</v>
      </c>
    </row>
    <row r="149" spans="2:12" x14ac:dyDescent="0.25">
      <c r="B149">
        <v>148</v>
      </c>
      <c r="C149">
        <f t="shared" si="13"/>
        <v>8</v>
      </c>
      <c r="D149" t="s">
        <v>18</v>
      </c>
      <c r="E149" s="1">
        <v>3.1485884964764603E-14</v>
      </c>
      <c r="F149">
        <v>0.163835383903781</v>
      </c>
      <c r="G149">
        <v>3.5117812004694699E-3</v>
      </c>
      <c r="H149">
        <v>3.6262648369332802E-2</v>
      </c>
      <c r="I149">
        <v>2.5663172660000502</v>
      </c>
      <c r="J149">
        <f t="shared" si="14"/>
        <v>18.617657261793294</v>
      </c>
      <c r="K149">
        <f t="shared" si="15"/>
        <v>0.39906604550789432</v>
      </c>
      <c r="L149">
        <f t="shared" si="16"/>
        <v>4.1207554965150912</v>
      </c>
    </row>
    <row r="150" spans="2:12" x14ac:dyDescent="0.25">
      <c r="B150">
        <v>149</v>
      </c>
      <c r="C150">
        <f t="shared" si="13"/>
        <v>9</v>
      </c>
      <c r="D150" t="s">
        <v>18</v>
      </c>
      <c r="E150">
        <v>24.963357546857701</v>
      </c>
      <c r="F150">
        <v>0.148219651331785</v>
      </c>
      <c r="G150">
        <v>7.8394682579529893E-3</v>
      </c>
      <c r="H150">
        <v>1.9031935018772199E-2</v>
      </c>
      <c r="I150">
        <v>2.2668757779999802</v>
      </c>
      <c r="J150">
        <f t="shared" si="14"/>
        <v>16.84314219679375</v>
      </c>
      <c r="K150">
        <f t="shared" si="15"/>
        <v>0.89084866567647614</v>
      </c>
      <c r="L150">
        <f t="shared" si="16"/>
        <v>2.162719888496841</v>
      </c>
    </row>
    <row r="151" spans="2:12" x14ac:dyDescent="0.25">
      <c r="B151">
        <v>150</v>
      </c>
      <c r="C151">
        <f t="shared" si="13"/>
        <v>10</v>
      </c>
      <c r="D151" t="s">
        <v>18</v>
      </c>
      <c r="E151">
        <v>29.800370316922901</v>
      </c>
      <c r="F151">
        <v>0.190762532430133</v>
      </c>
      <c r="G151">
        <v>2.9227236249540901E-3</v>
      </c>
      <c r="H151">
        <v>2.2188487425028301E-2</v>
      </c>
      <c r="I151">
        <v>2.57772029600005</v>
      </c>
      <c r="J151">
        <f t="shared" si="14"/>
        <v>21.677560503424203</v>
      </c>
      <c r="K151">
        <f t="shared" si="15"/>
        <v>0.33212768465387388</v>
      </c>
      <c r="L151">
        <f t="shared" si="16"/>
        <v>2.5214190255713977</v>
      </c>
    </row>
    <row r="152" spans="2:12" x14ac:dyDescent="0.25">
      <c r="B152">
        <v>151</v>
      </c>
      <c r="C152">
        <f t="shared" si="13"/>
        <v>11</v>
      </c>
      <c r="D152" t="s">
        <v>18</v>
      </c>
      <c r="E152">
        <v>62.414363060746602</v>
      </c>
      <c r="F152">
        <v>0.19338059591679199</v>
      </c>
      <c r="G152">
        <v>3.5239248184784099E-3</v>
      </c>
      <c r="H152">
        <v>2.0766947327513399E-2</v>
      </c>
      <c r="I152">
        <v>2.472967315</v>
      </c>
      <c r="J152">
        <f t="shared" si="14"/>
        <v>21.975067717817272</v>
      </c>
      <c r="K152">
        <f t="shared" si="15"/>
        <v>0.40044600209981934</v>
      </c>
      <c r="L152">
        <f t="shared" si="16"/>
        <v>2.3598803781265225</v>
      </c>
    </row>
    <row r="153" spans="2:12" x14ac:dyDescent="0.25">
      <c r="B153">
        <v>152</v>
      </c>
      <c r="C153">
        <f t="shared" si="13"/>
        <v>12</v>
      </c>
      <c r="D153" t="s">
        <v>18</v>
      </c>
      <c r="E153">
        <v>19.331179507584402</v>
      </c>
      <c r="F153">
        <v>0.13142555654601101</v>
      </c>
      <c r="G153">
        <v>8.3606545217070304E-3</v>
      </c>
      <c r="H153">
        <v>2.44979811868998E-2</v>
      </c>
      <c r="I153">
        <v>2.2132426059999899</v>
      </c>
      <c r="J153">
        <f t="shared" si="14"/>
        <v>14.93472233477398</v>
      </c>
      <c r="K153">
        <f t="shared" si="15"/>
        <v>0.95007437746670798</v>
      </c>
      <c r="L153">
        <f t="shared" si="16"/>
        <v>2.783861498511341</v>
      </c>
    </row>
    <row r="154" spans="2:12" x14ac:dyDescent="0.25">
      <c r="B154">
        <v>153</v>
      </c>
      <c r="C154">
        <f t="shared" si="13"/>
        <v>13</v>
      </c>
      <c r="D154" t="s">
        <v>18</v>
      </c>
      <c r="E154">
        <v>44.688749718584901</v>
      </c>
      <c r="F154">
        <v>0.21021455236938699</v>
      </c>
      <c r="G154">
        <v>6.8798178974464703E-3</v>
      </c>
      <c r="H154">
        <v>1.67765773306E-2</v>
      </c>
      <c r="I154">
        <v>2.2378143670000501</v>
      </c>
      <c r="J154">
        <f t="shared" si="14"/>
        <v>23.888017314703067</v>
      </c>
      <c r="K154">
        <f t="shared" si="15"/>
        <v>0.78179748834618978</v>
      </c>
      <c r="L154">
        <f t="shared" si="16"/>
        <v>1.9064292421136364</v>
      </c>
    </row>
    <row r="155" spans="2:12" x14ac:dyDescent="0.25">
      <c r="B155">
        <v>154</v>
      </c>
      <c r="C155">
        <f t="shared" si="13"/>
        <v>14</v>
      </c>
      <c r="D155" t="s">
        <v>18</v>
      </c>
      <c r="E155">
        <v>17.481186857360299</v>
      </c>
      <c r="F155">
        <v>0.20791159058929001</v>
      </c>
      <c r="G155">
        <v>9.5624241772957596E-3</v>
      </c>
      <c r="H155">
        <v>1.8103874424954799E-2</v>
      </c>
      <c r="I155">
        <v>2.32164269600002</v>
      </c>
      <c r="J155">
        <f t="shared" si="14"/>
        <v>23.626317112419322</v>
      </c>
      <c r="K155">
        <f t="shared" si="15"/>
        <v>1.0866391110563363</v>
      </c>
      <c r="L155">
        <f t="shared" si="16"/>
        <v>2.0572584573812271</v>
      </c>
    </row>
    <row r="156" spans="2:12" x14ac:dyDescent="0.25">
      <c r="B156">
        <v>155</v>
      </c>
      <c r="C156">
        <f t="shared" si="13"/>
        <v>15</v>
      </c>
      <c r="D156" t="s">
        <v>18</v>
      </c>
      <c r="E156">
        <v>29.868726283563401</v>
      </c>
      <c r="F156">
        <v>0.16622163209992999</v>
      </c>
      <c r="G156">
        <v>1.21886925856255E-2</v>
      </c>
      <c r="H156">
        <v>3.6789384427956297E-2</v>
      </c>
      <c r="I156">
        <v>2.3083189940000399</v>
      </c>
      <c r="J156">
        <f t="shared" si="14"/>
        <v>18.888821829537498</v>
      </c>
      <c r="K156">
        <f t="shared" si="15"/>
        <v>1.3850787029119886</v>
      </c>
      <c r="L156">
        <f t="shared" si="16"/>
        <v>4.1806118668132157</v>
      </c>
    </row>
    <row r="157" spans="2:12" x14ac:dyDescent="0.25">
      <c r="B157">
        <v>156</v>
      </c>
      <c r="C157">
        <f t="shared" si="13"/>
        <v>16</v>
      </c>
      <c r="D157" t="s">
        <v>18</v>
      </c>
      <c r="E157">
        <v>13.5798500944547</v>
      </c>
      <c r="F157">
        <v>0.139440920531783</v>
      </c>
      <c r="G157">
        <v>1.3179265304646699E-2</v>
      </c>
      <c r="H157">
        <v>2.06487895672436E-2</v>
      </c>
      <c r="I157">
        <v>2.2118959209999498</v>
      </c>
      <c r="J157">
        <f t="shared" si="14"/>
        <v>15.845559151338978</v>
      </c>
      <c r="K157">
        <f t="shared" si="15"/>
        <v>1.4976437846189432</v>
      </c>
      <c r="L157">
        <f t="shared" si="16"/>
        <v>2.3464533599140456</v>
      </c>
    </row>
    <row r="158" spans="2:12" x14ac:dyDescent="0.25">
      <c r="B158">
        <v>157</v>
      </c>
      <c r="C158">
        <f t="shared" si="13"/>
        <v>17</v>
      </c>
      <c r="D158" t="s">
        <v>18</v>
      </c>
      <c r="E158">
        <v>20.284389090036601</v>
      </c>
      <c r="F158">
        <v>9.1754914607631896E-2</v>
      </c>
      <c r="G158">
        <v>1.9496841787556798E-2</v>
      </c>
      <c r="H158">
        <v>2.6638023075210401E-2</v>
      </c>
      <c r="I158">
        <v>2.49701065600004</v>
      </c>
      <c r="J158">
        <f t="shared" si="14"/>
        <v>10.426694841776353</v>
      </c>
      <c r="K158">
        <f t="shared" si="15"/>
        <v>2.2155502031314542</v>
      </c>
      <c r="L158">
        <f t="shared" si="16"/>
        <v>3.0270480767284549</v>
      </c>
    </row>
    <row r="159" spans="2:12" x14ac:dyDescent="0.25">
      <c r="B159">
        <v>158</v>
      </c>
      <c r="C159">
        <f t="shared" si="13"/>
        <v>18</v>
      </c>
      <c r="D159" t="s">
        <v>18</v>
      </c>
      <c r="E159">
        <v>26.427713634638899</v>
      </c>
      <c r="F159">
        <v>0.184255113381698</v>
      </c>
      <c r="G159">
        <v>7.9415054043369699E-3</v>
      </c>
      <c r="H159">
        <v>1.43512407101578E-2</v>
      </c>
      <c r="I159">
        <v>2.4692316929999798</v>
      </c>
      <c r="J159">
        <f t="shared" si="14"/>
        <v>20.938081066102047</v>
      </c>
      <c r="K159">
        <f t="shared" si="15"/>
        <v>0.902443795947383</v>
      </c>
      <c r="L159">
        <f t="shared" si="16"/>
        <v>1.6308228079724774</v>
      </c>
    </row>
    <row r="160" spans="2:12" x14ac:dyDescent="0.25">
      <c r="B160">
        <v>159</v>
      </c>
      <c r="C160">
        <f t="shared" si="13"/>
        <v>19</v>
      </c>
      <c r="D160" t="s">
        <v>18</v>
      </c>
      <c r="E160">
        <v>63.502679584456899</v>
      </c>
      <c r="F160">
        <v>0.19352407017221601</v>
      </c>
      <c r="G160">
        <v>3.7136760128402501E-3</v>
      </c>
      <c r="H160">
        <v>2.0944823962295401E-2</v>
      </c>
      <c r="I160">
        <v>2.6570610129999701</v>
      </c>
      <c r="J160">
        <f t="shared" si="14"/>
        <v>21.991371610479092</v>
      </c>
      <c r="K160">
        <f t="shared" si="15"/>
        <v>0.42200863782275572</v>
      </c>
      <c r="L160">
        <f t="shared" si="16"/>
        <v>2.3800936320790229</v>
      </c>
    </row>
    <row r="161" spans="2:12" x14ac:dyDescent="0.25">
      <c r="B161">
        <v>160</v>
      </c>
      <c r="C161">
        <f t="shared" si="13"/>
        <v>20</v>
      </c>
      <c r="D161" t="s">
        <v>18</v>
      </c>
      <c r="E161">
        <v>45.934339229481502</v>
      </c>
      <c r="F161">
        <v>0.16929703929203599</v>
      </c>
      <c r="G161">
        <v>1.20300316780802E-2</v>
      </c>
      <c r="H161">
        <v>3.6865987842270603E-2</v>
      </c>
      <c r="I161">
        <v>2.4500372990000798</v>
      </c>
      <c r="J161">
        <f t="shared" si="14"/>
        <v>19.238299919549544</v>
      </c>
      <c r="K161">
        <f t="shared" si="15"/>
        <v>1.3670490543272955</v>
      </c>
      <c r="L161">
        <f t="shared" si="16"/>
        <v>4.1893168002580232</v>
      </c>
    </row>
    <row r="162" spans="2:12" x14ac:dyDescent="0.25">
      <c r="B162">
        <v>161</v>
      </c>
      <c r="C162">
        <f t="shared" si="13"/>
        <v>1</v>
      </c>
      <c r="D162" t="s">
        <v>19</v>
      </c>
      <c r="E162">
        <v>17.6651626832519</v>
      </c>
      <c r="F162">
        <v>0.123281651379422</v>
      </c>
      <c r="G162">
        <v>2.1131217648466701E-2</v>
      </c>
      <c r="H162">
        <v>0.19950129139790099</v>
      </c>
      <c r="I162">
        <v>1.92014988099992</v>
      </c>
      <c r="J162">
        <f t="shared" si="14"/>
        <v>14.00927856584341</v>
      </c>
      <c r="K162">
        <f t="shared" si="15"/>
        <v>2.401274732780307</v>
      </c>
      <c r="L162">
        <f t="shared" si="16"/>
        <v>22.670601295216024</v>
      </c>
    </row>
    <row r="163" spans="2:12" x14ac:dyDescent="0.25">
      <c r="B163">
        <v>162</v>
      </c>
      <c r="C163">
        <f t="shared" si="13"/>
        <v>2</v>
      </c>
      <c r="D163" t="s">
        <v>19</v>
      </c>
      <c r="E163">
        <v>20.0790993975553</v>
      </c>
      <c r="F163">
        <v>0.124448122179904</v>
      </c>
      <c r="G163">
        <v>2.2550003838718299E-2</v>
      </c>
      <c r="H163">
        <v>0.19880804969319699</v>
      </c>
      <c r="I163">
        <v>1.98019114999999</v>
      </c>
      <c r="J163">
        <f t="shared" si="14"/>
        <v>14.141832065898182</v>
      </c>
      <c r="K163">
        <f t="shared" si="15"/>
        <v>2.5625004362179884</v>
      </c>
      <c r="L163">
        <f t="shared" si="16"/>
        <v>22.591823828772387</v>
      </c>
    </row>
    <row r="164" spans="2:12" x14ac:dyDescent="0.25">
      <c r="B164">
        <v>163</v>
      </c>
      <c r="C164">
        <f t="shared" si="13"/>
        <v>3</v>
      </c>
      <c r="D164" t="s">
        <v>19</v>
      </c>
      <c r="E164">
        <v>33.515657086599099</v>
      </c>
      <c r="F164">
        <v>0.14444725472557399</v>
      </c>
      <c r="G164">
        <v>1.6203173450700999E-2</v>
      </c>
      <c r="H164">
        <v>0.18129306063627901</v>
      </c>
      <c r="I164">
        <v>1.83097901999997</v>
      </c>
      <c r="J164">
        <f t="shared" si="14"/>
        <v>16.414460764269773</v>
      </c>
      <c r="K164">
        <f t="shared" si="15"/>
        <v>1.8412697103069318</v>
      </c>
      <c r="L164">
        <f t="shared" si="16"/>
        <v>20.601484163213524</v>
      </c>
    </row>
    <row r="165" spans="2:12" x14ac:dyDescent="0.25">
      <c r="B165">
        <v>164</v>
      </c>
      <c r="C165">
        <f t="shared" si="13"/>
        <v>4</v>
      </c>
      <c r="D165" t="s">
        <v>19</v>
      </c>
      <c r="E165">
        <v>5.4113024505580798</v>
      </c>
      <c r="F165">
        <v>0.13144420238103299</v>
      </c>
      <c r="G165">
        <v>1.6869463785569201E-2</v>
      </c>
      <c r="H165">
        <v>0.191791545902678</v>
      </c>
      <c r="I165">
        <v>1.5595235330000601</v>
      </c>
      <c r="J165">
        <f t="shared" si="14"/>
        <v>14.93684117966284</v>
      </c>
      <c r="K165">
        <f t="shared" si="15"/>
        <v>1.9169845210874092</v>
      </c>
      <c r="L165">
        <f t="shared" si="16"/>
        <v>21.794493852577045</v>
      </c>
    </row>
    <row r="166" spans="2:12" x14ac:dyDescent="0.25">
      <c r="B166">
        <v>165</v>
      </c>
      <c r="C166">
        <f t="shared" si="13"/>
        <v>5</v>
      </c>
      <c r="D166" t="s">
        <v>19</v>
      </c>
      <c r="E166">
        <v>18.463189638614999</v>
      </c>
      <c r="F166">
        <v>0.14276572859341599</v>
      </c>
      <c r="G166">
        <v>1.61749761531647E-2</v>
      </c>
      <c r="H166">
        <v>0.183384625441633</v>
      </c>
      <c r="I166">
        <v>1.8709916469999801</v>
      </c>
      <c r="J166">
        <f t="shared" si="14"/>
        <v>16.223378249251819</v>
      </c>
      <c r="K166">
        <f t="shared" si="15"/>
        <v>1.8380654719505343</v>
      </c>
      <c r="L166">
        <f t="shared" si="16"/>
        <v>20.839161982003752</v>
      </c>
    </row>
    <row r="167" spans="2:12" x14ac:dyDescent="0.25">
      <c r="B167">
        <v>166</v>
      </c>
      <c r="C167">
        <f t="shared" si="13"/>
        <v>6</v>
      </c>
      <c r="D167" t="s">
        <v>19</v>
      </c>
      <c r="E167">
        <v>5.6035283551732196</v>
      </c>
      <c r="F167">
        <v>0.18523678924437301</v>
      </c>
      <c r="G167">
        <v>1.2304007320550999E-2</v>
      </c>
      <c r="H167">
        <v>0.15488841299973199</v>
      </c>
      <c r="I167">
        <v>1.8904814620000201</v>
      </c>
      <c r="J167">
        <f t="shared" si="14"/>
        <v>21.049635141406025</v>
      </c>
      <c r="K167">
        <f t="shared" si="15"/>
        <v>1.3981826500626136</v>
      </c>
      <c r="L167">
        <f t="shared" si="16"/>
        <v>17.600956022696817</v>
      </c>
    </row>
    <row r="168" spans="2:12" x14ac:dyDescent="0.25">
      <c r="B168">
        <v>167</v>
      </c>
      <c r="C168">
        <f t="shared" si="13"/>
        <v>7</v>
      </c>
      <c r="D168" t="s">
        <v>19</v>
      </c>
      <c r="E168">
        <v>49.5701921768201</v>
      </c>
      <c r="F168">
        <v>0.366885657350701</v>
      </c>
      <c r="G168">
        <v>6.1730463188774797E-3</v>
      </c>
      <c r="H168">
        <v>1.95336001362869E-2</v>
      </c>
      <c r="I168">
        <v>1.9042903519999701</v>
      </c>
      <c r="J168">
        <f t="shared" si="14"/>
        <v>41.69155197167057</v>
      </c>
      <c r="K168">
        <f t="shared" si="15"/>
        <v>0.70148253623607726</v>
      </c>
      <c r="L168">
        <f t="shared" si="16"/>
        <v>2.2197272882144206</v>
      </c>
    </row>
    <row r="169" spans="2:12" x14ac:dyDescent="0.25">
      <c r="B169">
        <v>168</v>
      </c>
      <c r="C169">
        <f t="shared" si="13"/>
        <v>8</v>
      </c>
      <c r="D169" t="s">
        <v>19</v>
      </c>
      <c r="E169">
        <v>5.4321635242592397</v>
      </c>
      <c r="F169">
        <v>0.18545276606335101</v>
      </c>
      <c r="G169">
        <v>1.23826236377982E-2</v>
      </c>
      <c r="H169">
        <v>0.15485432305148999</v>
      </c>
      <c r="I169">
        <v>1.9184564199999801</v>
      </c>
      <c r="J169">
        <f t="shared" si="14"/>
        <v>21.074177961744432</v>
      </c>
      <c r="K169">
        <f t="shared" si="15"/>
        <v>1.4071163224770682</v>
      </c>
      <c r="L169">
        <f t="shared" si="16"/>
        <v>17.597082164942044</v>
      </c>
    </row>
    <row r="170" spans="2:12" x14ac:dyDescent="0.25">
      <c r="B170">
        <v>169</v>
      </c>
      <c r="C170">
        <f t="shared" si="13"/>
        <v>9</v>
      </c>
      <c r="D170" t="s">
        <v>19</v>
      </c>
      <c r="E170">
        <v>55.910512380428699</v>
      </c>
      <c r="F170">
        <v>0.41893058962753799</v>
      </c>
      <c r="G170">
        <v>4.1441137943234799E-3</v>
      </c>
      <c r="H170">
        <v>9.1403534969114603E-3</v>
      </c>
      <c r="I170">
        <v>1.8952133930000601</v>
      </c>
      <c r="J170">
        <f t="shared" si="14"/>
        <v>47.605748821311138</v>
      </c>
      <c r="K170">
        <f t="shared" si="15"/>
        <v>0.47092202208221362</v>
      </c>
      <c r="L170">
        <f t="shared" si="16"/>
        <v>1.0386765337399386</v>
      </c>
    </row>
    <row r="171" spans="2:12" x14ac:dyDescent="0.25">
      <c r="B171">
        <v>170</v>
      </c>
      <c r="C171">
        <f t="shared" si="13"/>
        <v>10</v>
      </c>
      <c r="D171" t="s">
        <v>19</v>
      </c>
      <c r="E171">
        <v>21.606206129908301</v>
      </c>
      <c r="F171">
        <v>0.109672648852371</v>
      </c>
      <c r="G171">
        <v>2.2351264027276298E-2</v>
      </c>
      <c r="H171">
        <v>0.19941805380204899</v>
      </c>
      <c r="I171">
        <v>1.86598885700004</v>
      </c>
      <c r="J171">
        <f t="shared" si="14"/>
        <v>12.462801005951251</v>
      </c>
      <c r="K171">
        <f t="shared" si="15"/>
        <v>2.5399163667359432</v>
      </c>
      <c r="L171">
        <f t="shared" si="16"/>
        <v>22.661142477505567</v>
      </c>
    </row>
    <row r="172" spans="2:12" x14ac:dyDescent="0.25">
      <c r="B172">
        <v>171</v>
      </c>
      <c r="C172">
        <f t="shared" si="13"/>
        <v>11</v>
      </c>
      <c r="D172" t="s">
        <v>19</v>
      </c>
      <c r="E172">
        <v>11.5567927827666</v>
      </c>
      <c r="F172">
        <v>0.22658451879452801</v>
      </c>
      <c r="G172">
        <v>1.7809086917342599E-2</v>
      </c>
      <c r="H172">
        <v>0.19630574488192401</v>
      </c>
      <c r="I172">
        <v>1.7954664119999899</v>
      </c>
      <c r="J172">
        <f t="shared" si="14"/>
        <v>25.748240772105458</v>
      </c>
      <c r="K172">
        <f t="shared" si="15"/>
        <v>2.0237598769707499</v>
      </c>
      <c r="L172">
        <f t="shared" si="16"/>
        <v>22.307471009309548</v>
      </c>
    </row>
    <row r="173" spans="2:12" x14ac:dyDescent="0.25">
      <c r="B173">
        <v>172</v>
      </c>
      <c r="C173">
        <f t="shared" si="13"/>
        <v>12</v>
      </c>
      <c r="D173" t="s">
        <v>19</v>
      </c>
      <c r="E173">
        <v>13.0600706587954</v>
      </c>
      <c r="F173">
        <v>0.14282390646502799</v>
      </c>
      <c r="G173">
        <v>1.8578606288468701E-2</v>
      </c>
      <c r="H173">
        <v>0.157444573063727</v>
      </c>
      <c r="I173">
        <v>1.87637375400004</v>
      </c>
      <c r="J173">
        <f t="shared" si="14"/>
        <v>16.229989371025908</v>
      </c>
      <c r="K173">
        <f t="shared" si="15"/>
        <v>2.1112052600532616</v>
      </c>
      <c r="L173">
        <f t="shared" si="16"/>
        <v>17.891428757241705</v>
      </c>
    </row>
    <row r="174" spans="2:12" x14ac:dyDescent="0.25">
      <c r="B174">
        <v>173</v>
      </c>
      <c r="C174">
        <f t="shared" si="13"/>
        <v>13</v>
      </c>
      <c r="D174" t="s">
        <v>19</v>
      </c>
      <c r="E174">
        <v>79.576714844499605</v>
      </c>
      <c r="F174">
        <v>0.39003096197047299</v>
      </c>
      <c r="G174">
        <v>6.0306732552866203E-3</v>
      </c>
      <c r="H174">
        <v>1.9202558630792101E-2</v>
      </c>
      <c r="I174">
        <v>1.9501343539999401</v>
      </c>
      <c r="J174">
        <f t="shared" si="14"/>
        <v>44.321700223917389</v>
      </c>
      <c r="K174">
        <f t="shared" si="15"/>
        <v>0.68530377900984318</v>
      </c>
      <c r="L174">
        <f t="shared" si="16"/>
        <v>2.1821089353172844</v>
      </c>
    </row>
    <row r="175" spans="2:12" x14ac:dyDescent="0.25">
      <c r="B175">
        <v>174</v>
      </c>
      <c r="C175">
        <f t="shared" si="13"/>
        <v>14</v>
      </c>
      <c r="D175" t="s">
        <v>19</v>
      </c>
      <c r="E175">
        <v>11.5908070176962</v>
      </c>
      <c r="F175">
        <v>0.24343893533317601</v>
      </c>
      <c r="G175">
        <v>1.8151760457940001E-2</v>
      </c>
      <c r="H175">
        <v>0.187203061455298</v>
      </c>
      <c r="I175">
        <v>1.802268572</v>
      </c>
      <c r="J175">
        <f t="shared" si="14"/>
        <v>27.663515378770001</v>
      </c>
      <c r="K175">
        <f t="shared" si="15"/>
        <v>2.0627000520386365</v>
      </c>
      <c r="L175">
        <f t="shared" si="16"/>
        <v>21.273075165374774</v>
      </c>
    </row>
    <row r="176" spans="2:12" x14ac:dyDescent="0.25">
      <c r="B176">
        <v>175</v>
      </c>
      <c r="C176">
        <f t="shared" si="13"/>
        <v>15</v>
      </c>
      <c r="D176" t="s">
        <v>19</v>
      </c>
      <c r="E176">
        <v>16.658580389210002</v>
      </c>
      <c r="F176">
        <v>0.12471756386042</v>
      </c>
      <c r="G176">
        <v>1.8214186928707399E-2</v>
      </c>
      <c r="H176">
        <v>0.19849163686937499</v>
      </c>
      <c r="I176">
        <v>1.82192637500008</v>
      </c>
      <c r="J176">
        <f t="shared" si="14"/>
        <v>14.172450438684091</v>
      </c>
      <c r="K176">
        <f t="shared" si="15"/>
        <v>2.0697939691712954</v>
      </c>
      <c r="L176">
        <f t="shared" si="16"/>
        <v>22.555867826065342</v>
      </c>
    </row>
    <row r="177" spans="2:12" x14ac:dyDescent="0.25">
      <c r="B177">
        <v>176</v>
      </c>
      <c r="C177">
        <f t="shared" si="13"/>
        <v>16</v>
      </c>
      <c r="D177" t="s">
        <v>19</v>
      </c>
      <c r="E177">
        <v>5.7108886295346899</v>
      </c>
      <c r="F177">
        <v>0.16916132254431801</v>
      </c>
      <c r="G177">
        <v>1.4178999092808E-2</v>
      </c>
      <c r="H177">
        <v>0.155138391197994</v>
      </c>
      <c r="I177">
        <v>1.8423401289999199</v>
      </c>
      <c r="J177">
        <f t="shared" si="14"/>
        <v>19.222877561854322</v>
      </c>
      <c r="K177">
        <f t="shared" si="15"/>
        <v>1.61124989691</v>
      </c>
      <c r="L177">
        <f t="shared" si="16"/>
        <v>17.629362636135681</v>
      </c>
    </row>
    <row r="178" spans="2:12" x14ac:dyDescent="0.25">
      <c r="B178">
        <v>177</v>
      </c>
      <c r="C178">
        <f t="shared" si="13"/>
        <v>17</v>
      </c>
      <c r="D178" t="s">
        <v>19</v>
      </c>
      <c r="E178">
        <v>4.9235140702006799</v>
      </c>
      <c r="F178">
        <v>0.18541079572583899</v>
      </c>
      <c r="G178">
        <v>2.78780216231449E-2</v>
      </c>
      <c r="H178">
        <v>0.154836776498572</v>
      </c>
      <c r="I178">
        <v>1.96184379700002</v>
      </c>
      <c r="J178">
        <f t="shared" si="14"/>
        <v>21.069408605208977</v>
      </c>
      <c r="K178">
        <f t="shared" si="15"/>
        <v>3.1679570026301023</v>
      </c>
      <c r="L178">
        <f t="shared" si="16"/>
        <v>17.595088238474091</v>
      </c>
    </row>
    <row r="179" spans="2:12" x14ac:dyDescent="0.25">
      <c r="B179">
        <v>178</v>
      </c>
      <c r="C179">
        <f t="shared" si="13"/>
        <v>18</v>
      </c>
      <c r="D179" t="s">
        <v>19</v>
      </c>
      <c r="E179">
        <v>49.019586298462201</v>
      </c>
      <c r="F179">
        <v>0.38277387509295302</v>
      </c>
      <c r="G179">
        <v>5.3646427763149804E-3</v>
      </c>
      <c r="H179">
        <v>1.8907078283755801E-2</v>
      </c>
      <c r="I179">
        <v>1.9814008959999601</v>
      </c>
      <c r="J179">
        <f t="shared" si="14"/>
        <v>43.497031260562842</v>
      </c>
      <c r="K179">
        <f t="shared" si="15"/>
        <v>0.60961849730852047</v>
      </c>
      <c r="L179">
        <f t="shared" si="16"/>
        <v>2.1485316231540685</v>
      </c>
    </row>
    <row r="180" spans="2:12" x14ac:dyDescent="0.25">
      <c r="B180">
        <v>179</v>
      </c>
      <c r="C180">
        <f t="shared" si="13"/>
        <v>19</v>
      </c>
      <c r="D180" t="s">
        <v>19</v>
      </c>
      <c r="E180">
        <v>5.68585188918148</v>
      </c>
      <c r="F180">
        <v>0.13223578424681601</v>
      </c>
      <c r="G180">
        <v>1.6467740077457101E-2</v>
      </c>
      <c r="H180">
        <v>0.191409482388748</v>
      </c>
      <c r="I180">
        <v>1.93098978</v>
      </c>
      <c r="J180">
        <f t="shared" si="14"/>
        <v>15.02679366441091</v>
      </c>
      <c r="K180">
        <f t="shared" si="15"/>
        <v>1.8713340997110344</v>
      </c>
      <c r="L180">
        <f t="shared" si="16"/>
        <v>21.75107754417591</v>
      </c>
    </row>
    <row r="181" spans="2:12" x14ac:dyDescent="0.25">
      <c r="B181">
        <v>180</v>
      </c>
      <c r="C181">
        <f t="shared" si="13"/>
        <v>20</v>
      </c>
      <c r="D181" t="s">
        <v>19</v>
      </c>
      <c r="E181">
        <v>11.741984220203101</v>
      </c>
      <c r="F181">
        <v>0.22636060976533501</v>
      </c>
      <c r="G181">
        <v>2.0052038393515301E-2</v>
      </c>
      <c r="H181">
        <v>0.196316500096792</v>
      </c>
      <c r="I181">
        <v>1.9193116190000401</v>
      </c>
      <c r="J181">
        <f t="shared" si="14"/>
        <v>25.722796564242614</v>
      </c>
      <c r="K181">
        <f t="shared" si="15"/>
        <v>2.2786407265358299</v>
      </c>
      <c r="L181">
        <f t="shared" si="16"/>
        <v>22.308693192817273</v>
      </c>
    </row>
    <row r="182" spans="2:12" x14ac:dyDescent="0.25">
      <c r="B182">
        <v>181</v>
      </c>
      <c r="C182">
        <f t="shared" si="13"/>
        <v>1</v>
      </c>
      <c r="D182" t="s">
        <v>20</v>
      </c>
      <c r="E182" s="1">
        <v>5.9161736927643501E-14</v>
      </c>
      <c r="F182">
        <v>0.122493502442441</v>
      </c>
      <c r="G182">
        <v>1.1743670553190101E-2</v>
      </c>
      <c r="H182">
        <v>0.17240333883857101</v>
      </c>
      <c r="I182">
        <v>1.5611154089999599</v>
      </c>
      <c r="J182">
        <f t="shared" si="14"/>
        <v>13.919716186641024</v>
      </c>
      <c r="K182">
        <f t="shared" si="15"/>
        <v>1.334508017407966</v>
      </c>
      <c r="L182">
        <f t="shared" si="16"/>
        <v>19.591288504383069</v>
      </c>
    </row>
    <row r="183" spans="2:12" x14ac:dyDescent="0.25">
      <c r="B183">
        <v>182</v>
      </c>
      <c r="C183">
        <f t="shared" si="13"/>
        <v>2</v>
      </c>
      <c r="D183" t="s">
        <v>20</v>
      </c>
      <c r="E183">
        <v>70.983290518776798</v>
      </c>
      <c r="F183">
        <v>0.12513403363341599</v>
      </c>
      <c r="G183">
        <v>1.2666426471555E-2</v>
      </c>
      <c r="H183">
        <v>0.24492401858076401</v>
      </c>
      <c r="I183">
        <v>1.644723494</v>
      </c>
      <c r="J183">
        <f t="shared" si="14"/>
        <v>14.219776549251817</v>
      </c>
      <c r="K183">
        <f t="shared" si="15"/>
        <v>1.4393666444948863</v>
      </c>
      <c r="L183">
        <f t="shared" si="16"/>
        <v>27.832274838723183</v>
      </c>
    </row>
    <row r="184" spans="2:12" x14ac:dyDescent="0.25">
      <c r="B184">
        <v>183</v>
      </c>
      <c r="C184">
        <f t="shared" si="13"/>
        <v>3</v>
      </c>
      <c r="D184" t="s">
        <v>20</v>
      </c>
      <c r="E184">
        <v>45.430642429770103</v>
      </c>
      <c r="F184">
        <v>0.19755798799462401</v>
      </c>
      <c r="G184">
        <v>4.6645181378080196E-3</v>
      </c>
      <c r="H184">
        <v>0.171971829256964</v>
      </c>
      <c r="I184">
        <v>1.4712526899999101</v>
      </c>
      <c r="J184">
        <f t="shared" si="14"/>
        <v>22.449771363025455</v>
      </c>
      <c r="K184">
        <f t="shared" si="15"/>
        <v>0.53005887929636586</v>
      </c>
      <c r="L184">
        <f t="shared" si="16"/>
        <v>19.542253324655</v>
      </c>
    </row>
    <row r="185" spans="2:12" x14ac:dyDescent="0.25">
      <c r="B185">
        <v>184</v>
      </c>
      <c r="C185">
        <f t="shared" si="13"/>
        <v>4</v>
      </c>
      <c r="D185" t="s">
        <v>20</v>
      </c>
      <c r="E185">
        <v>68.677610071349903</v>
      </c>
      <c r="F185">
        <v>0.19369474502075701</v>
      </c>
      <c r="G185">
        <v>5.6803880947608604E-3</v>
      </c>
      <c r="H185">
        <v>0.17247254472739701</v>
      </c>
      <c r="I185">
        <v>1.38482582299991</v>
      </c>
      <c r="J185">
        <f t="shared" si="14"/>
        <v>22.010766479631478</v>
      </c>
      <c r="K185">
        <f t="shared" si="15"/>
        <v>0.64549864713191596</v>
      </c>
      <c r="L185">
        <f t="shared" si="16"/>
        <v>19.599152809931478</v>
      </c>
    </row>
    <row r="186" spans="2:12" x14ac:dyDescent="0.25">
      <c r="B186">
        <v>185</v>
      </c>
      <c r="C186">
        <f t="shared" si="13"/>
        <v>5</v>
      </c>
      <c r="D186" t="s">
        <v>20</v>
      </c>
      <c r="E186">
        <v>47.769653483179802</v>
      </c>
      <c r="F186">
        <v>0.32560559293701102</v>
      </c>
      <c r="G186">
        <v>1.557446110946E-2</v>
      </c>
      <c r="H186">
        <v>2.08125784166081E-2</v>
      </c>
      <c r="I186">
        <v>1.2811767689998901</v>
      </c>
      <c r="J186">
        <f t="shared" si="14"/>
        <v>37.000635561023984</v>
      </c>
      <c r="K186">
        <f t="shared" si="15"/>
        <v>1.769825126075</v>
      </c>
      <c r="L186">
        <f t="shared" si="16"/>
        <v>2.3650657291600115</v>
      </c>
    </row>
    <row r="187" spans="2:12" x14ac:dyDescent="0.25">
      <c r="B187">
        <v>186</v>
      </c>
      <c r="C187">
        <f t="shared" si="13"/>
        <v>6</v>
      </c>
      <c r="D187" t="s">
        <v>20</v>
      </c>
      <c r="E187">
        <v>3.8307241046901099</v>
      </c>
      <c r="F187">
        <v>0.170111364728631</v>
      </c>
      <c r="G187">
        <v>3.8068812433908299E-3</v>
      </c>
      <c r="H187">
        <v>0.17006929529971099</v>
      </c>
      <c r="I187">
        <v>1.39296407299991</v>
      </c>
      <c r="J187">
        <f t="shared" si="14"/>
        <v>19.330836900980795</v>
      </c>
      <c r="K187">
        <f t="shared" si="15"/>
        <v>0.43260014129441249</v>
      </c>
      <c r="L187">
        <f t="shared" si="16"/>
        <v>19.326056284058069</v>
      </c>
    </row>
    <row r="188" spans="2:12" x14ac:dyDescent="0.25">
      <c r="B188">
        <v>187</v>
      </c>
      <c r="C188">
        <f t="shared" si="13"/>
        <v>7</v>
      </c>
      <c r="D188" t="s">
        <v>20</v>
      </c>
      <c r="E188">
        <v>11.078041999239</v>
      </c>
      <c r="F188">
        <v>0.11118195173336</v>
      </c>
      <c r="G188">
        <v>1.1584277673980301E-2</v>
      </c>
      <c r="H188">
        <v>0.190291192891203</v>
      </c>
      <c r="I188">
        <v>1.4543422560000101</v>
      </c>
      <c r="J188">
        <f t="shared" si="14"/>
        <v>12.634312696972728</v>
      </c>
      <c r="K188">
        <f t="shared" si="15"/>
        <v>1.3163951902250342</v>
      </c>
      <c r="L188">
        <f t="shared" si="16"/>
        <v>21.623999192182161</v>
      </c>
    </row>
    <row r="189" spans="2:12" x14ac:dyDescent="0.25">
      <c r="B189">
        <v>188</v>
      </c>
      <c r="C189">
        <f t="shared" si="13"/>
        <v>8</v>
      </c>
      <c r="D189" t="s">
        <v>20</v>
      </c>
      <c r="E189">
        <v>47.360678466664297</v>
      </c>
      <c r="F189">
        <v>0.10104043068971</v>
      </c>
      <c r="G189">
        <v>3.5421770154954901E-2</v>
      </c>
      <c r="H189">
        <v>0.222863625002889</v>
      </c>
      <c r="I189">
        <v>1.3450697689999001</v>
      </c>
      <c r="J189">
        <f t="shared" si="14"/>
        <v>11.481867123830682</v>
      </c>
      <c r="K189">
        <f t="shared" si="15"/>
        <v>4.0252011539721479</v>
      </c>
      <c r="L189">
        <f t="shared" si="16"/>
        <v>25.32541193214648</v>
      </c>
    </row>
    <row r="190" spans="2:12" x14ac:dyDescent="0.25">
      <c r="B190">
        <v>189</v>
      </c>
      <c r="C190">
        <f t="shared" si="13"/>
        <v>9</v>
      </c>
      <c r="D190" t="s">
        <v>20</v>
      </c>
      <c r="E190">
        <v>52.3415146152104</v>
      </c>
      <c r="F190">
        <v>0.37667257180659502</v>
      </c>
      <c r="G190">
        <v>5.2303615394079404E-3</v>
      </c>
      <c r="H190">
        <v>1.8084335411797301E-2</v>
      </c>
      <c r="I190">
        <v>1.47272078100002</v>
      </c>
      <c r="J190">
        <f t="shared" si="14"/>
        <v>42.803701341658524</v>
      </c>
      <c r="K190">
        <f t="shared" si="15"/>
        <v>0.59435926584181142</v>
      </c>
      <c r="L190">
        <f t="shared" si="16"/>
        <v>2.0550381149769663</v>
      </c>
    </row>
    <row r="191" spans="2:12" x14ac:dyDescent="0.25">
      <c r="B191">
        <v>190</v>
      </c>
      <c r="C191">
        <f t="shared" si="13"/>
        <v>10</v>
      </c>
      <c r="D191" t="s">
        <v>20</v>
      </c>
      <c r="E191">
        <v>5.0394321004905898</v>
      </c>
      <c r="F191">
        <v>0.169830690702055</v>
      </c>
      <c r="G191">
        <v>2.2514544879858401E-3</v>
      </c>
      <c r="H191">
        <v>0.170255578046769</v>
      </c>
      <c r="I191">
        <v>1.4251511600000399</v>
      </c>
      <c r="J191">
        <f t="shared" si="14"/>
        <v>19.298942125233523</v>
      </c>
      <c r="K191">
        <f t="shared" si="15"/>
        <v>0.25584710090748186</v>
      </c>
      <c r="L191">
        <f t="shared" si="16"/>
        <v>19.347224778041934</v>
      </c>
    </row>
    <row r="192" spans="2:12" x14ac:dyDescent="0.25">
      <c r="B192">
        <v>191</v>
      </c>
      <c r="C192">
        <f t="shared" si="13"/>
        <v>11</v>
      </c>
      <c r="D192" t="s">
        <v>20</v>
      </c>
      <c r="E192">
        <v>50.411889470942299</v>
      </c>
      <c r="F192">
        <v>0.34373378342009903</v>
      </c>
      <c r="G192">
        <v>8.8319480586827696E-3</v>
      </c>
      <c r="H192">
        <v>1.9741282405530199E-2</v>
      </c>
      <c r="I192">
        <v>1.7817692669999501</v>
      </c>
      <c r="J192">
        <f t="shared" si="14"/>
        <v>39.060657206829433</v>
      </c>
      <c r="K192">
        <f t="shared" si="15"/>
        <v>1.0036304612139511</v>
      </c>
      <c r="L192">
        <f t="shared" si="16"/>
        <v>2.2433275460829774</v>
      </c>
    </row>
    <row r="193" spans="2:12" x14ac:dyDescent="0.25">
      <c r="B193">
        <v>192</v>
      </c>
      <c r="C193">
        <f t="shared" si="13"/>
        <v>12</v>
      </c>
      <c r="D193" t="s">
        <v>20</v>
      </c>
      <c r="E193">
        <v>66.701034733073698</v>
      </c>
      <c r="F193">
        <v>0.115667205235988</v>
      </c>
      <c r="G193">
        <v>8.7932708344564403E-3</v>
      </c>
      <c r="H193">
        <v>0.22825722737686999</v>
      </c>
      <c r="I193">
        <v>1.6232724330000099</v>
      </c>
      <c r="J193">
        <f t="shared" si="14"/>
        <v>13.144000594998637</v>
      </c>
      <c r="K193">
        <f t="shared" si="15"/>
        <v>0.9992353220973228</v>
      </c>
      <c r="L193">
        <f t="shared" si="16"/>
        <v>25.938321292826135</v>
      </c>
    </row>
    <row r="194" spans="2:12" x14ac:dyDescent="0.25">
      <c r="B194">
        <v>193</v>
      </c>
      <c r="C194">
        <f t="shared" si="13"/>
        <v>13</v>
      </c>
      <c r="D194" t="s">
        <v>20</v>
      </c>
      <c r="E194">
        <v>6.3973017743231102</v>
      </c>
      <c r="F194">
        <v>9.8798610261024794E-2</v>
      </c>
      <c r="G194">
        <v>2.3313712996221401E-3</v>
      </c>
      <c r="H194">
        <v>0.223231942240364</v>
      </c>
      <c r="I194">
        <v>1.5672849420000099</v>
      </c>
      <c r="J194">
        <f t="shared" si="14"/>
        <v>11.227114802389181</v>
      </c>
      <c r="K194">
        <f t="shared" si="15"/>
        <v>0.26492855677524318</v>
      </c>
      <c r="L194">
        <f t="shared" si="16"/>
        <v>25.367266163677726</v>
      </c>
    </row>
    <row r="195" spans="2:12" x14ac:dyDescent="0.25">
      <c r="B195">
        <v>194</v>
      </c>
      <c r="C195">
        <f t="shared" ref="C195:C258" si="17">MOD(B195-1,20)+1</f>
        <v>14</v>
      </c>
      <c r="D195" t="s">
        <v>20</v>
      </c>
      <c r="E195">
        <v>48.9442872220514</v>
      </c>
      <c r="F195">
        <v>0.32566108956133699</v>
      </c>
      <c r="G195">
        <v>1.8482242040184199E-2</v>
      </c>
      <c r="H195">
        <v>2.0834076992728101E-2</v>
      </c>
      <c r="I195">
        <v>1.45370710599991</v>
      </c>
      <c r="J195">
        <f t="shared" si="14"/>
        <v>37.006941995606475</v>
      </c>
      <c r="K195">
        <f t="shared" si="15"/>
        <v>2.1002547772936593</v>
      </c>
      <c r="L195">
        <f t="shared" si="16"/>
        <v>2.367508749173648</v>
      </c>
    </row>
    <row r="196" spans="2:12" x14ac:dyDescent="0.25">
      <c r="B196">
        <v>195</v>
      </c>
      <c r="C196">
        <f t="shared" si="17"/>
        <v>15</v>
      </c>
      <c r="D196" t="s">
        <v>20</v>
      </c>
      <c r="E196">
        <v>55.845810336456601</v>
      </c>
      <c r="F196">
        <v>0.147154948818671</v>
      </c>
      <c r="G196">
        <v>8.7558913145075294E-3</v>
      </c>
      <c r="H196">
        <v>0.20567780560839</v>
      </c>
      <c r="I196">
        <v>1.42279686999995</v>
      </c>
      <c r="J196">
        <f t="shared" ref="J196:J259" si="18">F196*$A$2</f>
        <v>16.722153274848978</v>
      </c>
      <c r="K196">
        <f t="shared" ref="K196:K259" si="19">G196*$A$2</f>
        <v>0.9949876493758556</v>
      </c>
      <c r="L196">
        <f t="shared" ref="L196:L259" si="20">H196*$A$2</f>
        <v>23.372477910044317</v>
      </c>
    </row>
    <row r="197" spans="2:12" x14ac:dyDescent="0.25">
      <c r="B197">
        <v>196</v>
      </c>
      <c r="C197">
        <f t="shared" si="17"/>
        <v>16</v>
      </c>
      <c r="D197" t="s">
        <v>20</v>
      </c>
      <c r="E197">
        <v>19.736899623200699</v>
      </c>
      <c r="F197">
        <v>0.14361475315494401</v>
      </c>
      <c r="G197">
        <v>4.7858816799560503E-3</v>
      </c>
      <c r="H197">
        <v>0.17010987790382601</v>
      </c>
      <c r="I197">
        <v>1.36525620200006</v>
      </c>
      <c r="J197">
        <f t="shared" si="18"/>
        <v>16.319858313061822</v>
      </c>
      <c r="K197">
        <f t="shared" si="19"/>
        <v>0.5438501909040967</v>
      </c>
      <c r="L197">
        <f t="shared" si="20"/>
        <v>19.330667943616593</v>
      </c>
    </row>
    <row r="198" spans="2:12" x14ac:dyDescent="0.25">
      <c r="B198">
        <v>197</v>
      </c>
      <c r="C198">
        <f t="shared" si="17"/>
        <v>17</v>
      </c>
      <c r="D198" t="s">
        <v>20</v>
      </c>
      <c r="E198">
        <v>51.279321962756804</v>
      </c>
      <c r="F198">
        <v>0.117228027317911</v>
      </c>
      <c r="G198">
        <v>7.7860531531723301E-3</v>
      </c>
      <c r="H198">
        <v>0.22421377929186101</v>
      </c>
      <c r="I198">
        <v>1.53239817300004</v>
      </c>
      <c r="J198">
        <f t="shared" si="18"/>
        <v>13.321366740671705</v>
      </c>
      <c r="K198">
        <f t="shared" si="19"/>
        <v>0.88477876740594663</v>
      </c>
      <c r="L198">
        <f t="shared" si="20"/>
        <v>25.478838555893297</v>
      </c>
    </row>
    <row r="199" spans="2:12" x14ac:dyDescent="0.25">
      <c r="B199">
        <v>198</v>
      </c>
      <c r="C199">
        <f t="shared" si="17"/>
        <v>18</v>
      </c>
      <c r="D199" t="s">
        <v>20</v>
      </c>
      <c r="E199">
        <v>43.435446395820399</v>
      </c>
      <c r="F199">
        <v>0.12520140611451999</v>
      </c>
      <c r="G199">
        <v>4.2826587070359801E-3</v>
      </c>
      <c r="H199">
        <v>0.22445378805187699</v>
      </c>
      <c r="I199">
        <v>1.59584333299994</v>
      </c>
      <c r="J199">
        <f t="shared" si="18"/>
        <v>14.227432513013635</v>
      </c>
      <c r="K199">
        <f t="shared" si="19"/>
        <v>0.48666576216317958</v>
      </c>
      <c r="L199">
        <f t="shared" si="20"/>
        <v>25.506112278622386</v>
      </c>
    </row>
    <row r="200" spans="2:12" x14ac:dyDescent="0.25">
      <c r="B200">
        <v>199</v>
      </c>
      <c r="C200">
        <f t="shared" si="17"/>
        <v>19</v>
      </c>
      <c r="D200" t="s">
        <v>20</v>
      </c>
      <c r="E200">
        <v>61.165161324412701</v>
      </c>
      <c r="F200">
        <v>0.12896426283866599</v>
      </c>
      <c r="G200">
        <v>1.09129934856856E-2</v>
      </c>
      <c r="H200">
        <v>0.22488941745368801</v>
      </c>
      <c r="I200">
        <v>1.50620421299993</v>
      </c>
      <c r="J200">
        <f t="shared" si="18"/>
        <v>14.655029868030226</v>
      </c>
      <c r="K200">
        <f t="shared" si="19"/>
        <v>1.2401128961006365</v>
      </c>
      <c r="L200">
        <f t="shared" si="20"/>
        <v>25.555615619737274</v>
      </c>
    </row>
    <row r="201" spans="2:12" x14ac:dyDescent="0.25">
      <c r="B201">
        <v>200</v>
      </c>
      <c r="C201">
        <f t="shared" si="17"/>
        <v>20</v>
      </c>
      <c r="D201" t="s">
        <v>20</v>
      </c>
      <c r="E201">
        <v>52.487770139101698</v>
      </c>
      <c r="F201">
        <v>0.12877409655541</v>
      </c>
      <c r="G201">
        <v>8.9157558280358006E-3</v>
      </c>
      <c r="H201">
        <v>0.22263565376827099</v>
      </c>
      <c r="I201">
        <v>1.3858706519999899</v>
      </c>
      <c r="J201">
        <f t="shared" si="18"/>
        <v>14.633420063114773</v>
      </c>
      <c r="K201">
        <f t="shared" si="19"/>
        <v>1.0131540713677047</v>
      </c>
      <c r="L201">
        <f t="shared" si="20"/>
        <v>25.299506110030794</v>
      </c>
    </row>
    <row r="202" spans="2:12" x14ac:dyDescent="0.25">
      <c r="B202">
        <v>201</v>
      </c>
      <c r="C202">
        <f t="shared" si="17"/>
        <v>1</v>
      </c>
      <c r="D202" t="s">
        <v>0</v>
      </c>
      <c r="E202">
        <v>49.687676300904201</v>
      </c>
      <c r="F202">
        <v>0.304021050782316</v>
      </c>
      <c r="G202">
        <v>9.1602643686256799E-3</v>
      </c>
      <c r="H202">
        <v>1.62408243427359E-2</v>
      </c>
      <c r="I202">
        <v>3.8095563910000001</v>
      </c>
      <c r="J202">
        <f t="shared" si="18"/>
        <v>34.547846679808636</v>
      </c>
      <c r="K202">
        <f t="shared" si="19"/>
        <v>1.0409391327983728</v>
      </c>
      <c r="L202">
        <f t="shared" si="20"/>
        <v>1.8455482207654432</v>
      </c>
    </row>
    <row r="203" spans="2:12" x14ac:dyDescent="0.25">
      <c r="B203">
        <v>202</v>
      </c>
      <c r="C203">
        <f t="shared" si="17"/>
        <v>2</v>
      </c>
      <c r="D203" t="s">
        <v>0</v>
      </c>
      <c r="E203">
        <v>56.567874671187603</v>
      </c>
      <c r="F203">
        <v>0.24627524630896599</v>
      </c>
      <c r="G203">
        <v>1.9998635510913201E-2</v>
      </c>
      <c r="H203">
        <v>3.0650116692459501E-2</v>
      </c>
      <c r="I203">
        <v>3.9745284270001</v>
      </c>
      <c r="J203">
        <f t="shared" si="18"/>
        <v>27.985823444200683</v>
      </c>
      <c r="K203">
        <f t="shared" si="19"/>
        <v>2.2725722171492273</v>
      </c>
      <c r="L203">
        <f t="shared" si="20"/>
        <v>3.482967805961307</v>
      </c>
    </row>
    <row r="204" spans="2:12" x14ac:dyDescent="0.25">
      <c r="B204">
        <v>203</v>
      </c>
      <c r="C204">
        <f t="shared" si="17"/>
        <v>3</v>
      </c>
      <c r="D204" t="s">
        <v>0</v>
      </c>
      <c r="E204">
        <v>48.479381587567502</v>
      </c>
      <c r="F204">
        <v>0.29948423363408599</v>
      </c>
      <c r="G204">
        <v>1.0879930543842601E-2</v>
      </c>
      <c r="H204">
        <v>1.6419131851835501E-2</v>
      </c>
      <c r="I204">
        <v>4.3688328539999404</v>
      </c>
      <c r="J204">
        <f t="shared" si="18"/>
        <v>34.032299276600682</v>
      </c>
      <c r="K204">
        <f t="shared" si="19"/>
        <v>1.2363557436184773</v>
      </c>
      <c r="L204">
        <f t="shared" si="20"/>
        <v>1.8658104377085798</v>
      </c>
    </row>
    <row r="205" spans="2:12" x14ac:dyDescent="0.25">
      <c r="B205">
        <v>204</v>
      </c>
      <c r="C205">
        <f t="shared" si="17"/>
        <v>4</v>
      </c>
      <c r="D205" t="s">
        <v>0</v>
      </c>
      <c r="E205">
        <v>58.522419811079899</v>
      </c>
      <c r="F205">
        <v>0.35684344052245598</v>
      </c>
      <c r="G205">
        <v>5.8039406562354501E-3</v>
      </c>
      <c r="H205">
        <v>7.3388801390573801E-3</v>
      </c>
      <c r="I205">
        <v>4.0258935079999603</v>
      </c>
      <c r="J205">
        <f t="shared" si="18"/>
        <v>40.55039096846091</v>
      </c>
      <c r="K205">
        <f t="shared" si="19"/>
        <v>0.65953871093584659</v>
      </c>
      <c r="L205">
        <f t="shared" si="20"/>
        <v>0.83396365216561141</v>
      </c>
    </row>
    <row r="206" spans="2:12" x14ac:dyDescent="0.25">
      <c r="B206">
        <v>205</v>
      </c>
      <c r="C206">
        <f t="shared" si="17"/>
        <v>5</v>
      </c>
      <c r="D206" t="s">
        <v>0</v>
      </c>
      <c r="E206">
        <v>58.698386432363897</v>
      </c>
      <c r="F206">
        <v>0.28095878280335002</v>
      </c>
      <c r="G206">
        <v>1.3887570257487301E-2</v>
      </c>
      <c r="H206">
        <v>1.8359663856349701E-2</v>
      </c>
      <c r="I206">
        <v>4.2268938439999602</v>
      </c>
      <c r="J206">
        <f t="shared" si="18"/>
        <v>31.927134409471595</v>
      </c>
      <c r="K206">
        <f t="shared" si="19"/>
        <v>1.578132983805375</v>
      </c>
      <c r="L206">
        <f t="shared" si="20"/>
        <v>2.0863254382215572</v>
      </c>
    </row>
    <row r="207" spans="2:12" x14ac:dyDescent="0.25">
      <c r="B207">
        <v>206</v>
      </c>
      <c r="C207">
        <f t="shared" si="17"/>
        <v>6</v>
      </c>
      <c r="D207" t="s">
        <v>0</v>
      </c>
      <c r="E207">
        <v>56.839980870957397</v>
      </c>
      <c r="F207">
        <v>0.30770254246939399</v>
      </c>
      <c r="G207">
        <v>1.0604006047300401E-2</v>
      </c>
      <c r="H207">
        <v>1.2690544859898701E-2</v>
      </c>
      <c r="I207">
        <v>4.0835934689999904</v>
      </c>
      <c r="J207">
        <f t="shared" si="18"/>
        <v>34.96619800788568</v>
      </c>
      <c r="K207">
        <f t="shared" si="19"/>
        <v>1.2050006871932273</v>
      </c>
      <c r="L207">
        <f t="shared" si="20"/>
        <v>1.4421073704430343</v>
      </c>
    </row>
    <row r="208" spans="2:12" x14ac:dyDescent="0.25">
      <c r="B208">
        <v>207</v>
      </c>
      <c r="C208">
        <f t="shared" si="17"/>
        <v>7</v>
      </c>
      <c r="D208" t="s">
        <v>0</v>
      </c>
      <c r="E208">
        <v>44.658345156921399</v>
      </c>
      <c r="F208">
        <v>0.30219035471105798</v>
      </c>
      <c r="G208">
        <v>9.9013474766446001E-3</v>
      </c>
      <c r="H208">
        <v>1.1805521310769399E-2</v>
      </c>
      <c r="I208">
        <v>4.3752778540000401</v>
      </c>
      <c r="J208">
        <f t="shared" si="18"/>
        <v>34.339813035347497</v>
      </c>
      <c r="K208">
        <f t="shared" si="19"/>
        <v>1.1251531223459774</v>
      </c>
      <c r="L208">
        <f t="shared" si="20"/>
        <v>1.3415365125874317</v>
      </c>
    </row>
    <row r="209" spans="2:12" x14ac:dyDescent="0.25">
      <c r="B209">
        <v>208</v>
      </c>
      <c r="C209">
        <f t="shared" si="17"/>
        <v>8</v>
      </c>
      <c r="D209" t="s">
        <v>0</v>
      </c>
      <c r="E209">
        <v>51.798320862111702</v>
      </c>
      <c r="F209">
        <v>0.31544336741425599</v>
      </c>
      <c r="G209">
        <v>7.0431216875827202E-3</v>
      </c>
      <c r="H209">
        <v>8.8820446990619095E-3</v>
      </c>
      <c r="I209">
        <v>3.75863531499999</v>
      </c>
      <c r="J209">
        <f t="shared" si="18"/>
        <v>35.845837206165456</v>
      </c>
      <c r="K209">
        <f t="shared" si="19"/>
        <v>0.80035473722530914</v>
      </c>
      <c r="L209">
        <f t="shared" si="20"/>
        <v>1.0093232612570353</v>
      </c>
    </row>
    <row r="210" spans="2:12" x14ac:dyDescent="0.25">
      <c r="B210">
        <v>209</v>
      </c>
      <c r="C210">
        <f t="shared" si="17"/>
        <v>9</v>
      </c>
      <c r="D210" t="s">
        <v>0</v>
      </c>
      <c r="E210">
        <v>47.194264474890097</v>
      </c>
      <c r="F210">
        <v>0.257166031637512</v>
      </c>
      <c r="G210">
        <v>1.26011243783612E-2</v>
      </c>
      <c r="H210">
        <v>1.9530459224129399E-2</v>
      </c>
      <c r="I210">
        <v>4.2533182480000198</v>
      </c>
      <c r="J210">
        <f t="shared" si="18"/>
        <v>29.223412686080909</v>
      </c>
      <c r="K210">
        <f t="shared" si="19"/>
        <v>1.4319459520865001</v>
      </c>
      <c r="L210">
        <f t="shared" si="20"/>
        <v>2.2193703663783411</v>
      </c>
    </row>
    <row r="211" spans="2:12" x14ac:dyDescent="0.25">
      <c r="B211">
        <v>210</v>
      </c>
      <c r="C211">
        <f t="shared" si="17"/>
        <v>10</v>
      </c>
      <c r="D211" t="s">
        <v>0</v>
      </c>
      <c r="E211">
        <v>60.582534002150098</v>
      </c>
      <c r="F211">
        <v>0.31713974613763801</v>
      </c>
      <c r="G211">
        <v>8.8716279166847004E-3</v>
      </c>
      <c r="H211">
        <v>1.6921062584035501E-2</v>
      </c>
      <c r="I211">
        <v>4.50074981699992</v>
      </c>
      <c r="J211">
        <f t="shared" si="18"/>
        <v>36.038607515640685</v>
      </c>
      <c r="K211">
        <f t="shared" si="19"/>
        <v>1.0081395359868979</v>
      </c>
      <c r="L211">
        <f t="shared" si="20"/>
        <v>1.9228480209131251</v>
      </c>
    </row>
    <row r="212" spans="2:12" x14ac:dyDescent="0.25">
      <c r="B212">
        <v>211</v>
      </c>
      <c r="C212">
        <f t="shared" si="17"/>
        <v>11</v>
      </c>
      <c r="D212" t="s">
        <v>0</v>
      </c>
      <c r="E212">
        <v>48.188550723029699</v>
      </c>
      <c r="F212">
        <v>0.32635935597701898</v>
      </c>
      <c r="G212">
        <v>6.1514689448701398E-3</v>
      </c>
      <c r="H212">
        <v>9.3006867354293397E-3</v>
      </c>
      <c r="I212">
        <v>4.6449643559999396</v>
      </c>
      <c r="J212">
        <f t="shared" si="18"/>
        <v>37.086290451933976</v>
      </c>
      <c r="K212">
        <f t="shared" si="19"/>
        <v>0.69903056191706137</v>
      </c>
      <c r="L212">
        <f t="shared" si="20"/>
        <v>1.0568962199351524</v>
      </c>
    </row>
    <row r="213" spans="2:12" x14ac:dyDescent="0.25">
      <c r="B213">
        <v>212</v>
      </c>
      <c r="C213">
        <f t="shared" si="17"/>
        <v>12</v>
      </c>
      <c r="D213" t="s">
        <v>0</v>
      </c>
      <c r="E213">
        <v>50.401166667466804</v>
      </c>
      <c r="F213">
        <v>0.31169032362293397</v>
      </c>
      <c r="G213">
        <v>7.3005722108733699E-3</v>
      </c>
      <c r="H213">
        <v>1.3100453471495899E-2</v>
      </c>
      <c r="I213">
        <v>4.3166754920000496</v>
      </c>
      <c r="J213">
        <f t="shared" si="18"/>
        <v>35.41935495715159</v>
      </c>
      <c r="K213">
        <f t="shared" si="19"/>
        <v>0.82961047850833747</v>
      </c>
      <c r="L213">
        <f t="shared" si="20"/>
        <v>1.4886878944881705</v>
      </c>
    </row>
    <row r="214" spans="2:12" x14ac:dyDescent="0.25">
      <c r="B214">
        <v>213</v>
      </c>
      <c r="C214">
        <f t="shared" si="17"/>
        <v>13</v>
      </c>
      <c r="D214" t="s">
        <v>0</v>
      </c>
      <c r="E214">
        <v>50.360997466444097</v>
      </c>
      <c r="F214">
        <v>0.313031250669629</v>
      </c>
      <c r="G214">
        <v>9.98169946522179E-3</v>
      </c>
      <c r="H214">
        <v>1.6447235365961699E-2</v>
      </c>
      <c r="I214">
        <v>4.1904472590000497</v>
      </c>
      <c r="J214">
        <f t="shared" si="18"/>
        <v>35.571733030639663</v>
      </c>
      <c r="K214">
        <f t="shared" si="19"/>
        <v>1.1342840301388397</v>
      </c>
      <c r="L214">
        <f t="shared" si="20"/>
        <v>1.869004018859284</v>
      </c>
    </row>
    <row r="215" spans="2:12" x14ac:dyDescent="0.25">
      <c r="B215">
        <v>214</v>
      </c>
      <c r="C215">
        <f t="shared" si="17"/>
        <v>14</v>
      </c>
      <c r="D215" t="s">
        <v>0</v>
      </c>
      <c r="E215">
        <v>21.643488917349099</v>
      </c>
      <c r="F215">
        <v>0.21056309911961699</v>
      </c>
      <c r="G215">
        <v>3.7354900311802497E-2</v>
      </c>
      <c r="H215">
        <v>6.3113977801875804E-2</v>
      </c>
      <c r="I215">
        <v>3.9800399039998999</v>
      </c>
      <c r="J215">
        <f t="shared" si="18"/>
        <v>23.927624899956477</v>
      </c>
      <c r="K215">
        <f t="shared" si="19"/>
        <v>4.2448750354321021</v>
      </c>
      <c r="L215">
        <f t="shared" si="20"/>
        <v>7.1720429320313412</v>
      </c>
    </row>
    <row r="216" spans="2:12" x14ac:dyDescent="0.25">
      <c r="B216">
        <v>215</v>
      </c>
      <c r="C216">
        <f t="shared" si="17"/>
        <v>15</v>
      </c>
      <c r="D216" t="s">
        <v>0</v>
      </c>
      <c r="E216">
        <v>52.549022085375299</v>
      </c>
      <c r="F216">
        <v>0.206483352092242</v>
      </c>
      <c r="G216">
        <v>2.42631821202107E-2</v>
      </c>
      <c r="H216">
        <v>3.4692460923131302E-2</v>
      </c>
      <c r="I216">
        <v>4.1635136290000201</v>
      </c>
      <c r="J216">
        <f t="shared" si="18"/>
        <v>23.464017283209319</v>
      </c>
      <c r="K216">
        <f t="shared" si="19"/>
        <v>2.7571797863875798</v>
      </c>
      <c r="L216">
        <f t="shared" si="20"/>
        <v>3.9423251049012844</v>
      </c>
    </row>
    <row r="217" spans="2:12" x14ac:dyDescent="0.25">
      <c r="B217">
        <v>216</v>
      </c>
      <c r="C217">
        <f t="shared" si="17"/>
        <v>16</v>
      </c>
      <c r="D217" t="s">
        <v>0</v>
      </c>
      <c r="E217">
        <v>46.323040082056799</v>
      </c>
      <c r="F217">
        <v>0.34196894767928798</v>
      </c>
      <c r="G217">
        <v>8.7869654546294893E-3</v>
      </c>
      <c r="H217">
        <v>1.1252880570736701E-2</v>
      </c>
      <c r="I217">
        <v>4.0466483050000699</v>
      </c>
      <c r="J217">
        <f t="shared" si="18"/>
        <v>38.86010769082818</v>
      </c>
      <c r="K217">
        <f t="shared" si="19"/>
        <v>0.998518801662442</v>
      </c>
      <c r="L217">
        <f t="shared" si="20"/>
        <v>1.2787364284928069</v>
      </c>
    </row>
    <row r="218" spans="2:12" x14ac:dyDescent="0.25">
      <c r="B218">
        <v>217</v>
      </c>
      <c r="C218">
        <f t="shared" si="17"/>
        <v>17</v>
      </c>
      <c r="D218" t="s">
        <v>0</v>
      </c>
      <c r="E218">
        <v>22.820477803332999</v>
      </c>
      <c r="F218">
        <v>0.368491492183188</v>
      </c>
      <c r="G218">
        <v>2.10519867891545E-2</v>
      </c>
      <c r="H218">
        <v>3.1714569117584197E-2</v>
      </c>
      <c r="I218">
        <v>4.0835912880000897</v>
      </c>
      <c r="J218">
        <f t="shared" si="18"/>
        <v>41.874033202634998</v>
      </c>
      <c r="K218">
        <f t="shared" si="19"/>
        <v>2.3922712260402843</v>
      </c>
      <c r="L218">
        <f t="shared" si="20"/>
        <v>3.603928308816386</v>
      </c>
    </row>
    <row r="219" spans="2:12" x14ac:dyDescent="0.25">
      <c r="B219">
        <v>218</v>
      </c>
      <c r="C219">
        <f t="shared" si="17"/>
        <v>18</v>
      </c>
      <c r="D219" t="s">
        <v>0</v>
      </c>
      <c r="E219">
        <v>59.299008040654797</v>
      </c>
      <c r="F219">
        <v>0.35658654325897798</v>
      </c>
      <c r="G219">
        <v>7.4208271059813397E-3</v>
      </c>
      <c r="H219">
        <v>1.0381265657896E-2</v>
      </c>
      <c r="I219">
        <v>4.0201211549999698</v>
      </c>
      <c r="J219">
        <f t="shared" si="18"/>
        <v>40.521198097611133</v>
      </c>
      <c r="K219">
        <f t="shared" si="19"/>
        <v>0.84327580749787956</v>
      </c>
      <c r="L219">
        <f t="shared" si="20"/>
        <v>1.1796892793063638</v>
      </c>
    </row>
    <row r="220" spans="2:12" x14ac:dyDescent="0.25">
      <c r="B220">
        <v>219</v>
      </c>
      <c r="C220">
        <f t="shared" si="17"/>
        <v>19</v>
      </c>
      <c r="D220" t="s">
        <v>0</v>
      </c>
      <c r="E220">
        <v>36.1381184171711</v>
      </c>
      <c r="F220">
        <v>0.31058331167474201</v>
      </c>
      <c r="G220">
        <v>7.3031864291121301E-3</v>
      </c>
      <c r="H220">
        <v>8.9784207151406802E-3</v>
      </c>
      <c r="I220">
        <v>4.2910666949999197</v>
      </c>
      <c r="J220">
        <f t="shared" si="18"/>
        <v>35.293558144857052</v>
      </c>
      <c r="K220">
        <f t="shared" si="19"/>
        <v>0.82990754876274209</v>
      </c>
      <c r="L220">
        <f t="shared" si="20"/>
        <v>1.0202750812659864</v>
      </c>
    </row>
    <row r="221" spans="2:12" x14ac:dyDescent="0.25">
      <c r="B221">
        <v>220</v>
      </c>
      <c r="C221">
        <f t="shared" si="17"/>
        <v>20</v>
      </c>
      <c r="D221" t="s">
        <v>0</v>
      </c>
      <c r="E221">
        <v>35.220983987946902</v>
      </c>
      <c r="F221">
        <v>0.26790379536741699</v>
      </c>
      <c r="G221">
        <v>1.1976255434873099E-2</v>
      </c>
      <c r="H221">
        <v>1.44849587995972E-2</v>
      </c>
      <c r="I221">
        <v>4.3914121530000303</v>
      </c>
      <c r="J221">
        <f t="shared" si="18"/>
        <v>30.44361310993375</v>
      </c>
      <c r="K221">
        <f t="shared" si="19"/>
        <v>1.3609381175992159</v>
      </c>
      <c r="L221">
        <f t="shared" si="20"/>
        <v>1.6460180454087727</v>
      </c>
    </row>
    <row r="222" spans="2:12" x14ac:dyDescent="0.25">
      <c r="B222">
        <v>221</v>
      </c>
      <c r="C222">
        <f t="shared" si="17"/>
        <v>1</v>
      </c>
      <c r="D222" t="s">
        <v>1</v>
      </c>
      <c r="E222">
        <v>34.097965229565098</v>
      </c>
      <c r="F222">
        <v>0.24630774877180101</v>
      </c>
      <c r="G222">
        <v>2.3071511991415199E-2</v>
      </c>
      <c r="H222">
        <v>3.7863650096441499E-2</v>
      </c>
      <c r="I222">
        <v>3.8322893489999998</v>
      </c>
      <c r="J222">
        <f t="shared" si="18"/>
        <v>27.989516905886479</v>
      </c>
      <c r="K222">
        <f t="shared" si="19"/>
        <v>2.6217627262971819</v>
      </c>
      <c r="L222">
        <f t="shared" si="20"/>
        <v>4.3026875109592613</v>
      </c>
    </row>
    <row r="223" spans="2:12" x14ac:dyDescent="0.25">
      <c r="B223">
        <v>222</v>
      </c>
      <c r="C223">
        <f t="shared" si="17"/>
        <v>2</v>
      </c>
      <c r="D223" t="s">
        <v>1</v>
      </c>
      <c r="E223">
        <v>61.169684063046098</v>
      </c>
      <c r="F223">
        <v>0.33578696404700697</v>
      </c>
      <c r="G223">
        <v>6.7857038158906499E-3</v>
      </c>
      <c r="H223">
        <v>1.08040465577526E-2</v>
      </c>
      <c r="I223">
        <v>3.9524061680000302</v>
      </c>
      <c r="J223">
        <f t="shared" si="18"/>
        <v>38.157609550796245</v>
      </c>
      <c r="K223">
        <f t="shared" si="19"/>
        <v>0.77110270635121025</v>
      </c>
      <c r="L223">
        <f t="shared" si="20"/>
        <v>1.2277325633809775</v>
      </c>
    </row>
    <row r="224" spans="2:12" x14ac:dyDescent="0.25">
      <c r="B224">
        <v>223</v>
      </c>
      <c r="C224">
        <f t="shared" si="17"/>
        <v>3</v>
      </c>
      <c r="D224" t="s">
        <v>1</v>
      </c>
      <c r="E224">
        <v>47.832957358336898</v>
      </c>
      <c r="F224">
        <v>0.31405454988779902</v>
      </c>
      <c r="G224">
        <v>7.8117664841447698E-3</v>
      </c>
      <c r="H224">
        <v>1.54584515043789E-2</v>
      </c>
      <c r="I224">
        <v>3.6412467940000299</v>
      </c>
      <c r="J224">
        <f t="shared" si="18"/>
        <v>35.688017032704437</v>
      </c>
      <c r="K224">
        <f t="shared" si="19"/>
        <v>0.88770073683463291</v>
      </c>
      <c r="L224">
        <f t="shared" si="20"/>
        <v>1.7566422164066933</v>
      </c>
    </row>
    <row r="225" spans="2:12" x14ac:dyDescent="0.25">
      <c r="B225">
        <v>224</v>
      </c>
      <c r="C225">
        <f t="shared" si="17"/>
        <v>4</v>
      </c>
      <c r="D225" t="s">
        <v>1</v>
      </c>
      <c r="E225">
        <v>22.611892281412199</v>
      </c>
      <c r="F225">
        <v>0.238136527763501</v>
      </c>
      <c r="G225">
        <v>2.62890353201603E-2</v>
      </c>
      <c r="H225">
        <v>2.2101104009406399E-2</v>
      </c>
      <c r="I225">
        <v>4.08908371299992</v>
      </c>
      <c r="J225">
        <f t="shared" si="18"/>
        <v>27.060969064034204</v>
      </c>
      <c r="K225">
        <f t="shared" si="19"/>
        <v>2.9873903772909434</v>
      </c>
      <c r="L225">
        <f t="shared" si="20"/>
        <v>2.511489091978</v>
      </c>
    </row>
    <row r="226" spans="2:12" x14ac:dyDescent="0.25">
      <c r="B226">
        <v>225</v>
      </c>
      <c r="C226">
        <f t="shared" si="17"/>
        <v>5</v>
      </c>
      <c r="D226" t="s">
        <v>1</v>
      </c>
      <c r="E226">
        <v>41.090395462304102</v>
      </c>
      <c r="F226">
        <v>0.34020435966842999</v>
      </c>
      <c r="G226">
        <v>6.5497534834569604E-3</v>
      </c>
      <c r="H226">
        <v>8.6124719415545496E-3</v>
      </c>
      <c r="I226">
        <v>3.7520350199999899</v>
      </c>
      <c r="J226">
        <f t="shared" si="18"/>
        <v>38.659586325957953</v>
      </c>
      <c r="K226">
        <f t="shared" si="19"/>
        <v>0.74429016857465458</v>
      </c>
      <c r="L226">
        <f t="shared" si="20"/>
        <v>0.97868999335847162</v>
      </c>
    </row>
    <row r="227" spans="2:12" x14ac:dyDescent="0.25">
      <c r="B227">
        <v>226</v>
      </c>
      <c r="C227">
        <f t="shared" si="17"/>
        <v>6</v>
      </c>
      <c r="D227" t="s">
        <v>1</v>
      </c>
      <c r="E227">
        <v>54.534820867841802</v>
      </c>
      <c r="F227">
        <v>0.31924986047138798</v>
      </c>
      <c r="G227">
        <v>6.5574688413623603E-3</v>
      </c>
      <c r="H227">
        <v>1.3124353977838701E-2</v>
      </c>
      <c r="I227">
        <v>3.9225324200000302</v>
      </c>
      <c r="J227">
        <f t="shared" si="18"/>
        <v>36.278393235384996</v>
      </c>
      <c r="K227">
        <f t="shared" si="19"/>
        <v>0.74516691379117739</v>
      </c>
      <c r="L227">
        <f t="shared" si="20"/>
        <v>1.4914038611180342</v>
      </c>
    </row>
    <row r="228" spans="2:12" x14ac:dyDescent="0.25">
      <c r="B228">
        <v>227</v>
      </c>
      <c r="C228">
        <f t="shared" si="17"/>
        <v>7</v>
      </c>
      <c r="D228" t="s">
        <v>1</v>
      </c>
      <c r="E228">
        <v>39.196392379410803</v>
      </c>
      <c r="F228">
        <v>0.30155822879281202</v>
      </c>
      <c r="G228">
        <v>1.0848927493488101E-2</v>
      </c>
      <c r="H228">
        <v>1.1839935090044299E-2</v>
      </c>
      <c r="I228">
        <v>3.92132296099998</v>
      </c>
      <c r="J228">
        <f t="shared" si="18"/>
        <v>34.26798054463773</v>
      </c>
      <c r="K228">
        <f t="shared" si="19"/>
        <v>1.2328326697145569</v>
      </c>
      <c r="L228">
        <f t="shared" si="20"/>
        <v>1.345447169323216</v>
      </c>
    </row>
    <row r="229" spans="2:12" x14ac:dyDescent="0.25">
      <c r="B229">
        <v>228</v>
      </c>
      <c r="C229">
        <f t="shared" si="17"/>
        <v>8</v>
      </c>
      <c r="D229" t="s">
        <v>1</v>
      </c>
      <c r="E229">
        <v>45.796724000565703</v>
      </c>
      <c r="F229">
        <v>0.35684116262376703</v>
      </c>
      <c r="G229">
        <v>6.6598822791352798E-3</v>
      </c>
      <c r="H229">
        <v>8.3503188744538208E-3</v>
      </c>
      <c r="I229">
        <v>3.7141751359999899</v>
      </c>
      <c r="J229">
        <f t="shared" si="18"/>
        <v>40.550132116337167</v>
      </c>
      <c r="K229">
        <f t="shared" si="19"/>
        <v>0.75680480444719089</v>
      </c>
      <c r="L229">
        <f t="shared" si="20"/>
        <v>0.94889987209702509</v>
      </c>
    </row>
    <row r="230" spans="2:12" x14ac:dyDescent="0.25">
      <c r="B230">
        <v>229</v>
      </c>
      <c r="C230">
        <f t="shared" si="17"/>
        <v>9</v>
      </c>
      <c r="D230" t="s">
        <v>1</v>
      </c>
      <c r="E230">
        <v>54.564352476483698</v>
      </c>
      <c r="F230">
        <v>0.286466496617786</v>
      </c>
      <c r="G230">
        <v>8.4807973203375898E-3</v>
      </c>
      <c r="H230">
        <v>1.25642575966482E-2</v>
      </c>
      <c r="I230">
        <v>3.6532062649999899</v>
      </c>
      <c r="J230">
        <f t="shared" si="18"/>
        <v>32.553010979293866</v>
      </c>
      <c r="K230">
        <f t="shared" si="19"/>
        <v>0.96372696822018067</v>
      </c>
      <c r="L230">
        <f t="shared" si="20"/>
        <v>1.4277565450736591</v>
      </c>
    </row>
    <row r="231" spans="2:12" x14ac:dyDescent="0.25">
      <c r="B231">
        <v>230</v>
      </c>
      <c r="C231">
        <f t="shared" si="17"/>
        <v>10</v>
      </c>
      <c r="D231" t="s">
        <v>1</v>
      </c>
      <c r="E231">
        <v>55.621672120644703</v>
      </c>
      <c r="F231">
        <v>0.26450929479216101</v>
      </c>
      <c r="G231">
        <v>1.1137144467001399E-2</v>
      </c>
      <c r="H231">
        <v>2.1963700560962699E-2</v>
      </c>
      <c r="I231">
        <v>4.1997449130001296</v>
      </c>
      <c r="J231">
        <f t="shared" si="18"/>
        <v>30.057874408200117</v>
      </c>
      <c r="K231">
        <f t="shared" si="19"/>
        <v>1.2655845985228864</v>
      </c>
      <c r="L231">
        <f t="shared" si="20"/>
        <v>2.4958750637457614</v>
      </c>
    </row>
    <row r="232" spans="2:12" x14ac:dyDescent="0.25">
      <c r="B232">
        <v>231</v>
      </c>
      <c r="C232">
        <f t="shared" si="17"/>
        <v>11</v>
      </c>
      <c r="D232" t="s">
        <v>1</v>
      </c>
      <c r="E232">
        <v>46.661020169844498</v>
      </c>
      <c r="F232">
        <v>0.30881051570124901</v>
      </c>
      <c r="G232">
        <v>8.4231163761325206E-3</v>
      </c>
      <c r="H232">
        <v>8.8507160084945399E-3</v>
      </c>
      <c r="I232">
        <v>3.8299503910000099</v>
      </c>
      <c r="J232">
        <f t="shared" si="18"/>
        <v>35.092104056960117</v>
      </c>
      <c r="K232">
        <f t="shared" si="19"/>
        <v>0.95717231546960468</v>
      </c>
      <c r="L232">
        <f t="shared" si="20"/>
        <v>1.0057631827834705</v>
      </c>
    </row>
    <row r="233" spans="2:12" x14ac:dyDescent="0.25">
      <c r="B233">
        <v>232</v>
      </c>
      <c r="C233">
        <f t="shared" si="17"/>
        <v>12</v>
      </c>
      <c r="D233" t="s">
        <v>1</v>
      </c>
      <c r="E233">
        <v>53.872530748980402</v>
      </c>
      <c r="F233">
        <v>0.271239545639544</v>
      </c>
      <c r="G233">
        <v>1.10776914064111E-2</v>
      </c>
      <c r="H233">
        <v>1.8964348631113501E-2</v>
      </c>
      <c r="I233">
        <v>3.7878355160000798</v>
      </c>
      <c r="J233">
        <f t="shared" si="18"/>
        <v>30.822675640857273</v>
      </c>
      <c r="K233">
        <f t="shared" si="19"/>
        <v>1.2588285689103522</v>
      </c>
      <c r="L233">
        <f t="shared" si="20"/>
        <v>2.155039617171989</v>
      </c>
    </row>
    <row r="234" spans="2:12" x14ac:dyDescent="0.25">
      <c r="B234">
        <v>233</v>
      </c>
      <c r="C234">
        <f t="shared" si="17"/>
        <v>13</v>
      </c>
      <c r="D234" t="s">
        <v>1</v>
      </c>
      <c r="E234">
        <v>46.351186568458999</v>
      </c>
      <c r="F234">
        <v>0.26329230002110199</v>
      </c>
      <c r="G234">
        <v>1.0831084428193799E-2</v>
      </c>
      <c r="H234">
        <v>1.6158212324580201E-2</v>
      </c>
      <c r="I234">
        <v>3.7910547890000998</v>
      </c>
      <c r="J234">
        <f t="shared" si="18"/>
        <v>29.9195795478525</v>
      </c>
      <c r="K234">
        <f t="shared" si="19"/>
        <v>1.2308050486583864</v>
      </c>
      <c r="L234">
        <f t="shared" si="20"/>
        <v>1.8361604914295684</v>
      </c>
    </row>
    <row r="235" spans="2:12" x14ac:dyDescent="0.25">
      <c r="B235">
        <v>234</v>
      </c>
      <c r="C235">
        <f t="shared" si="17"/>
        <v>14</v>
      </c>
      <c r="D235" t="s">
        <v>1</v>
      </c>
      <c r="E235">
        <v>32.059021538193299</v>
      </c>
      <c r="F235">
        <v>0.296801471309799</v>
      </c>
      <c r="G235">
        <v>9.9824565370252392E-3</v>
      </c>
      <c r="H235">
        <v>1.0934434367245701E-2</v>
      </c>
      <c r="I235">
        <v>3.9220782489999202</v>
      </c>
      <c r="J235">
        <f t="shared" si="18"/>
        <v>33.72743992156807</v>
      </c>
      <c r="K235">
        <f t="shared" si="19"/>
        <v>1.1343700610255953</v>
      </c>
      <c r="L235">
        <f t="shared" si="20"/>
        <v>1.2425493599142843</v>
      </c>
    </row>
    <row r="236" spans="2:12" x14ac:dyDescent="0.25">
      <c r="B236">
        <v>235</v>
      </c>
      <c r="C236">
        <f t="shared" si="17"/>
        <v>15</v>
      </c>
      <c r="D236" t="s">
        <v>1</v>
      </c>
      <c r="E236">
        <v>48.1582980214977</v>
      </c>
      <c r="F236">
        <v>0.230928383188578</v>
      </c>
      <c r="G236">
        <v>1.5832622109272599E-2</v>
      </c>
      <c r="H236">
        <v>2.6704077448422101E-2</v>
      </c>
      <c r="I236">
        <v>3.7604205359998502</v>
      </c>
      <c r="J236">
        <f t="shared" si="18"/>
        <v>26.241861725974776</v>
      </c>
      <c r="K236">
        <f t="shared" si="19"/>
        <v>1.7991616033264317</v>
      </c>
      <c r="L236">
        <f t="shared" si="20"/>
        <v>3.0345542555025116</v>
      </c>
    </row>
    <row r="237" spans="2:12" x14ac:dyDescent="0.25">
      <c r="B237">
        <v>236</v>
      </c>
      <c r="C237">
        <f t="shared" si="17"/>
        <v>16</v>
      </c>
      <c r="D237" t="s">
        <v>1</v>
      </c>
      <c r="E237">
        <v>45.681590336892</v>
      </c>
      <c r="F237">
        <v>0.237137571494036</v>
      </c>
      <c r="G237">
        <v>2.1348676877182001E-2</v>
      </c>
      <c r="H237">
        <v>4.3790185290702499E-2</v>
      </c>
      <c r="I237">
        <v>3.9049190929999802</v>
      </c>
      <c r="J237">
        <f t="shared" si="18"/>
        <v>26.947451306140454</v>
      </c>
      <c r="K237">
        <f t="shared" si="19"/>
        <v>2.4259860087706819</v>
      </c>
      <c r="L237">
        <f t="shared" si="20"/>
        <v>4.9761574193980112</v>
      </c>
    </row>
    <row r="238" spans="2:12" x14ac:dyDescent="0.25">
      <c r="B238">
        <v>237</v>
      </c>
      <c r="C238">
        <f t="shared" si="17"/>
        <v>17</v>
      </c>
      <c r="D238" t="s">
        <v>1</v>
      </c>
      <c r="E238">
        <v>48.9697642856963</v>
      </c>
      <c r="F238">
        <v>0.23612716284072899</v>
      </c>
      <c r="G238">
        <v>2.8959433707258599E-2</v>
      </c>
      <c r="H238">
        <v>4.6178607552506301E-2</v>
      </c>
      <c r="I238">
        <v>3.8998792709999099</v>
      </c>
      <c r="J238">
        <f t="shared" si="18"/>
        <v>26.832632140991933</v>
      </c>
      <c r="K238">
        <f t="shared" si="19"/>
        <v>3.2908447394612046</v>
      </c>
      <c r="L238">
        <f t="shared" si="20"/>
        <v>5.2475690400575346</v>
      </c>
    </row>
    <row r="239" spans="2:12" x14ac:dyDescent="0.25">
      <c r="B239">
        <v>238</v>
      </c>
      <c r="C239">
        <f t="shared" si="17"/>
        <v>18</v>
      </c>
      <c r="D239" t="s">
        <v>1</v>
      </c>
      <c r="E239">
        <v>54.751964930517801</v>
      </c>
      <c r="F239">
        <v>0.32557795577957299</v>
      </c>
      <c r="G239">
        <v>9.6411705933913006E-3</v>
      </c>
      <c r="H239">
        <v>1.0379669363401499E-2</v>
      </c>
      <c r="I239">
        <v>3.8036467690001201</v>
      </c>
      <c r="J239">
        <f t="shared" si="18"/>
        <v>36.997494974951479</v>
      </c>
      <c r="K239">
        <f t="shared" si="19"/>
        <v>1.0955875674308297</v>
      </c>
      <c r="L239">
        <f t="shared" si="20"/>
        <v>1.1795078822047158</v>
      </c>
    </row>
    <row r="240" spans="2:12" x14ac:dyDescent="0.25">
      <c r="B240">
        <v>239</v>
      </c>
      <c r="C240">
        <f t="shared" si="17"/>
        <v>19</v>
      </c>
      <c r="D240" t="s">
        <v>1</v>
      </c>
      <c r="E240">
        <v>49.705812348672801</v>
      </c>
      <c r="F240">
        <v>0.32316413962317497</v>
      </c>
      <c r="G240">
        <v>7.6608037356175399E-3</v>
      </c>
      <c r="H240">
        <v>9.1434822379271394E-3</v>
      </c>
      <c r="I240">
        <v>3.9228265460001199</v>
      </c>
      <c r="J240">
        <f t="shared" si="18"/>
        <v>36.723197684451705</v>
      </c>
      <c r="K240">
        <f t="shared" si="19"/>
        <v>0.87054587904744773</v>
      </c>
      <c r="L240">
        <f t="shared" si="20"/>
        <v>1.0390320724917204</v>
      </c>
    </row>
    <row r="241" spans="2:12" x14ac:dyDescent="0.25">
      <c r="B241">
        <v>240</v>
      </c>
      <c r="C241">
        <f t="shared" si="17"/>
        <v>20</v>
      </c>
      <c r="D241" t="s">
        <v>1</v>
      </c>
      <c r="E241">
        <v>57.693370154959702</v>
      </c>
      <c r="F241">
        <v>0.29918236218404298</v>
      </c>
      <c r="G241">
        <v>1.03406629908351E-2</v>
      </c>
      <c r="H241">
        <v>1.97782870016881E-2</v>
      </c>
      <c r="I241">
        <v>3.7227584580000399</v>
      </c>
      <c r="J241">
        <f t="shared" si="18"/>
        <v>33.997995702732162</v>
      </c>
      <c r="K241">
        <f t="shared" si="19"/>
        <v>1.175075339867625</v>
      </c>
      <c r="L241">
        <f t="shared" si="20"/>
        <v>2.2475326138281932</v>
      </c>
    </row>
    <row r="242" spans="2:12" x14ac:dyDescent="0.25">
      <c r="B242">
        <v>241</v>
      </c>
      <c r="C242">
        <f t="shared" si="17"/>
        <v>1</v>
      </c>
      <c r="D242" t="s">
        <v>2</v>
      </c>
      <c r="E242">
        <v>45.6251804067374</v>
      </c>
      <c r="F242">
        <v>0.33703826968221701</v>
      </c>
      <c r="G242">
        <v>8.5433214089233201E-3</v>
      </c>
      <c r="H242">
        <v>8.7618000791232203E-3</v>
      </c>
      <c r="I242">
        <v>3.9437307579999001</v>
      </c>
      <c r="J242">
        <f t="shared" si="18"/>
        <v>38.299803372979206</v>
      </c>
      <c r="K242">
        <f t="shared" si="19"/>
        <v>0.97083197828674095</v>
      </c>
      <c r="L242">
        <f t="shared" si="20"/>
        <v>0.99565909990036594</v>
      </c>
    </row>
    <row r="243" spans="2:12" x14ac:dyDescent="0.25">
      <c r="B243">
        <v>242</v>
      </c>
      <c r="C243">
        <f t="shared" si="17"/>
        <v>2</v>
      </c>
      <c r="D243" t="s">
        <v>2</v>
      </c>
      <c r="E243">
        <v>59.553781607760001</v>
      </c>
      <c r="F243">
        <v>0.34017860079103601</v>
      </c>
      <c r="G243">
        <v>6.64863779078645E-3</v>
      </c>
      <c r="H243">
        <v>1.3350768182312E-2</v>
      </c>
      <c r="I243">
        <v>4.0425463579999796</v>
      </c>
      <c r="J243">
        <f t="shared" si="18"/>
        <v>38.656659180799551</v>
      </c>
      <c r="K243">
        <f t="shared" si="19"/>
        <v>0.75552702168027841</v>
      </c>
      <c r="L243">
        <f t="shared" si="20"/>
        <v>1.5171327479900001</v>
      </c>
    </row>
    <row r="244" spans="2:12" x14ac:dyDescent="0.25">
      <c r="B244">
        <v>243</v>
      </c>
      <c r="C244">
        <f t="shared" si="17"/>
        <v>3</v>
      </c>
      <c r="D244" t="s">
        <v>2</v>
      </c>
      <c r="E244">
        <v>46.284341334605401</v>
      </c>
      <c r="F244">
        <v>0.360547141143094</v>
      </c>
      <c r="G244">
        <v>3.4030099656933198E-3</v>
      </c>
      <c r="H244">
        <v>7.26553942641593E-3</v>
      </c>
      <c r="I244">
        <v>4.1821360750000096</v>
      </c>
      <c r="J244">
        <f t="shared" si="18"/>
        <v>40.971266038987956</v>
      </c>
      <c r="K244">
        <f t="shared" si="19"/>
        <v>0.38670567791969546</v>
      </c>
      <c r="L244">
        <f t="shared" si="20"/>
        <v>0.82562948027453753</v>
      </c>
    </row>
    <row r="245" spans="2:12" x14ac:dyDescent="0.25">
      <c r="B245">
        <v>244</v>
      </c>
      <c r="C245">
        <f t="shared" si="17"/>
        <v>4</v>
      </c>
      <c r="D245" t="s">
        <v>2</v>
      </c>
      <c r="E245">
        <v>40.664171807745603</v>
      </c>
      <c r="F245">
        <v>0.35161960664858</v>
      </c>
      <c r="G245">
        <v>5.0943922486613204E-3</v>
      </c>
      <c r="H245">
        <v>8.3675644739603598E-3</v>
      </c>
      <c r="I245">
        <v>4.0298086650000098</v>
      </c>
      <c r="J245">
        <f t="shared" si="18"/>
        <v>39.956773482793182</v>
      </c>
      <c r="K245">
        <f t="shared" si="19"/>
        <v>0.57890821007515003</v>
      </c>
      <c r="L245">
        <f t="shared" si="20"/>
        <v>0.95085959931367725</v>
      </c>
    </row>
    <row r="246" spans="2:12" x14ac:dyDescent="0.25">
      <c r="B246">
        <v>245</v>
      </c>
      <c r="C246">
        <f t="shared" si="17"/>
        <v>5</v>
      </c>
      <c r="D246" t="s">
        <v>2</v>
      </c>
      <c r="E246">
        <v>38.186166767894797</v>
      </c>
      <c r="F246">
        <v>0.354259219865936</v>
      </c>
      <c r="G246">
        <v>5.3870588324792801E-3</v>
      </c>
      <c r="H246">
        <v>8.5804982712284397E-3</v>
      </c>
      <c r="I246">
        <v>3.94374416200003</v>
      </c>
      <c r="J246">
        <f t="shared" si="18"/>
        <v>40.256729530219999</v>
      </c>
      <c r="K246">
        <f t="shared" si="19"/>
        <v>0.61216577641809999</v>
      </c>
      <c r="L246">
        <f t="shared" si="20"/>
        <v>0.97505662173050456</v>
      </c>
    </row>
    <row r="247" spans="2:12" x14ac:dyDescent="0.25">
      <c r="B247">
        <v>246</v>
      </c>
      <c r="C247">
        <f t="shared" si="17"/>
        <v>6</v>
      </c>
      <c r="D247" t="s">
        <v>2</v>
      </c>
      <c r="E247">
        <v>55.597971567935197</v>
      </c>
      <c r="F247">
        <v>0.35950861780703702</v>
      </c>
      <c r="G247">
        <v>5.2551126778657004E-3</v>
      </c>
      <c r="H247">
        <v>8.1799963804139505E-3</v>
      </c>
      <c r="I247">
        <v>3.6021387849998501</v>
      </c>
      <c r="J247">
        <f t="shared" si="18"/>
        <v>40.853252023526935</v>
      </c>
      <c r="K247">
        <f t="shared" si="19"/>
        <v>0.59717189521201142</v>
      </c>
      <c r="L247">
        <f t="shared" si="20"/>
        <v>0.929545043228858</v>
      </c>
    </row>
    <row r="248" spans="2:12" x14ac:dyDescent="0.25">
      <c r="B248">
        <v>247</v>
      </c>
      <c r="C248">
        <f t="shared" si="17"/>
        <v>7</v>
      </c>
      <c r="D248" t="s">
        <v>2</v>
      </c>
      <c r="E248">
        <v>44.7681895724306</v>
      </c>
      <c r="F248">
        <v>0.35814743296471202</v>
      </c>
      <c r="G248">
        <v>4.6488837162078902E-3</v>
      </c>
      <c r="H248">
        <v>7.9461883723557503E-3</v>
      </c>
      <c r="I248">
        <v>3.9513183490000698</v>
      </c>
      <c r="J248">
        <f t="shared" si="18"/>
        <v>40.698571927808189</v>
      </c>
      <c r="K248">
        <f t="shared" si="19"/>
        <v>0.52828224047816941</v>
      </c>
      <c r="L248">
        <f t="shared" si="20"/>
        <v>0.90297595140406262</v>
      </c>
    </row>
    <row r="249" spans="2:12" x14ac:dyDescent="0.25">
      <c r="B249">
        <v>248</v>
      </c>
      <c r="C249">
        <f t="shared" si="17"/>
        <v>8</v>
      </c>
      <c r="D249" t="s">
        <v>2</v>
      </c>
      <c r="E249">
        <v>54.232143512840203</v>
      </c>
      <c r="F249">
        <v>0.38180065045865602</v>
      </c>
      <c r="G249">
        <v>5.2039520772760202E-3</v>
      </c>
      <c r="H249">
        <v>4.6901601245726496E-3</v>
      </c>
      <c r="I249">
        <v>3.9208638900001902</v>
      </c>
      <c r="J249">
        <f t="shared" si="18"/>
        <v>43.386437552120007</v>
      </c>
      <c r="K249">
        <f t="shared" si="19"/>
        <v>0.59135819059954775</v>
      </c>
      <c r="L249">
        <f t="shared" si="20"/>
        <v>0.53297274142871021</v>
      </c>
    </row>
    <row r="250" spans="2:12" x14ac:dyDescent="0.25">
      <c r="B250">
        <v>249</v>
      </c>
      <c r="C250">
        <f t="shared" si="17"/>
        <v>9</v>
      </c>
      <c r="D250" t="s">
        <v>2</v>
      </c>
      <c r="E250">
        <v>59.771519067224098</v>
      </c>
      <c r="F250">
        <v>0.32108878262228102</v>
      </c>
      <c r="G250">
        <v>1.5346819002669701E-2</v>
      </c>
      <c r="H250">
        <v>1.6562512235491499E-2</v>
      </c>
      <c r="I250">
        <v>3.6812738470000501</v>
      </c>
      <c r="J250">
        <f t="shared" si="18"/>
        <v>36.487361661622842</v>
      </c>
      <c r="K250">
        <f t="shared" si="19"/>
        <v>1.7439567048488296</v>
      </c>
      <c r="L250">
        <f t="shared" si="20"/>
        <v>1.882103663124034</v>
      </c>
    </row>
    <row r="251" spans="2:12" x14ac:dyDescent="0.25">
      <c r="B251">
        <v>250</v>
      </c>
      <c r="C251">
        <f t="shared" si="17"/>
        <v>10</v>
      </c>
      <c r="D251" t="s">
        <v>2</v>
      </c>
      <c r="E251">
        <v>39.796549447281002</v>
      </c>
      <c r="F251">
        <v>0.39376781509315301</v>
      </c>
      <c r="G251">
        <v>4.7929293160676404E-3</v>
      </c>
      <c r="H251">
        <v>5.8434931069381501E-3</v>
      </c>
      <c r="I251">
        <v>3.90820041000006</v>
      </c>
      <c r="J251">
        <f t="shared" si="18"/>
        <v>44.746342624221931</v>
      </c>
      <c r="K251">
        <f t="shared" si="19"/>
        <v>0.54465105864405006</v>
      </c>
      <c r="L251">
        <f t="shared" si="20"/>
        <v>0.66403330760660795</v>
      </c>
    </row>
    <row r="252" spans="2:12" x14ac:dyDescent="0.25">
      <c r="B252">
        <v>251</v>
      </c>
      <c r="C252">
        <f t="shared" si="17"/>
        <v>11</v>
      </c>
      <c r="D252" t="s">
        <v>2</v>
      </c>
      <c r="E252">
        <v>59.111329250745897</v>
      </c>
      <c r="F252">
        <v>0.36575865014666797</v>
      </c>
      <c r="G252">
        <v>4.8584642773240204E-3</v>
      </c>
      <c r="H252">
        <v>7.4302312432970299E-3</v>
      </c>
      <c r="I252">
        <v>3.9009740750000201</v>
      </c>
      <c r="J252">
        <f t="shared" si="18"/>
        <v>41.563482971212274</v>
      </c>
      <c r="K252">
        <f t="shared" si="19"/>
        <v>0.55209821333227505</v>
      </c>
      <c r="L252">
        <f t="shared" si="20"/>
        <v>0.84434445946557157</v>
      </c>
    </row>
    <row r="253" spans="2:12" x14ac:dyDescent="0.25">
      <c r="B253">
        <v>252</v>
      </c>
      <c r="C253">
        <f t="shared" si="17"/>
        <v>12</v>
      </c>
      <c r="D253" t="s">
        <v>2</v>
      </c>
      <c r="E253">
        <v>48.513008927856099</v>
      </c>
      <c r="F253">
        <v>0.401064925571465</v>
      </c>
      <c r="G253">
        <v>3.5165039093077101E-3</v>
      </c>
      <c r="H253">
        <v>4.4722937065345397E-3</v>
      </c>
      <c r="I253">
        <v>4.02007815699994</v>
      </c>
      <c r="J253">
        <f t="shared" si="18"/>
        <v>45.575559724030114</v>
      </c>
      <c r="K253">
        <f t="shared" si="19"/>
        <v>0.39960271696678523</v>
      </c>
      <c r="L253">
        <f t="shared" si="20"/>
        <v>0.50821519392437953</v>
      </c>
    </row>
    <row r="254" spans="2:12" x14ac:dyDescent="0.25">
      <c r="B254">
        <v>253</v>
      </c>
      <c r="C254">
        <f t="shared" si="17"/>
        <v>13</v>
      </c>
      <c r="D254" t="s">
        <v>2</v>
      </c>
      <c r="E254">
        <v>51.732530287629501</v>
      </c>
      <c r="F254">
        <v>0.38604658038738399</v>
      </c>
      <c r="G254">
        <v>4.2265405061636101E-3</v>
      </c>
      <c r="H254">
        <v>4.2979851187249802E-3</v>
      </c>
      <c r="I254">
        <v>3.9883420510000098</v>
      </c>
      <c r="J254">
        <f t="shared" si="18"/>
        <v>43.868929589475457</v>
      </c>
      <c r="K254">
        <f t="shared" si="19"/>
        <v>0.48028869388222845</v>
      </c>
      <c r="L254">
        <f t="shared" si="20"/>
        <v>0.48840739985511139</v>
      </c>
    </row>
    <row r="255" spans="2:12" x14ac:dyDescent="0.25">
      <c r="B255">
        <v>254</v>
      </c>
      <c r="C255">
        <f t="shared" si="17"/>
        <v>14</v>
      </c>
      <c r="D255" t="s">
        <v>2</v>
      </c>
      <c r="E255">
        <v>47.285480462293101</v>
      </c>
      <c r="F255">
        <v>0.36117179528875698</v>
      </c>
      <c r="G255">
        <v>6.4823609176314001E-3</v>
      </c>
      <c r="H255">
        <v>5.9442182086728301E-3</v>
      </c>
      <c r="I255">
        <v>4.0427596539998296</v>
      </c>
      <c r="J255">
        <f t="shared" si="18"/>
        <v>41.042249464631475</v>
      </c>
      <c r="K255">
        <f t="shared" si="19"/>
        <v>0.73663192245811371</v>
      </c>
      <c r="L255">
        <f t="shared" si="20"/>
        <v>0.67547934189463976</v>
      </c>
    </row>
    <row r="256" spans="2:12" x14ac:dyDescent="0.25">
      <c r="B256">
        <v>255</v>
      </c>
      <c r="C256">
        <f t="shared" si="17"/>
        <v>15</v>
      </c>
      <c r="D256" t="s">
        <v>2</v>
      </c>
      <c r="E256">
        <v>3.9324467105148799</v>
      </c>
      <c r="F256">
        <v>0.174197601327086</v>
      </c>
      <c r="G256">
        <v>5.4453044716042502E-2</v>
      </c>
      <c r="H256">
        <v>5.8900409412516598E-2</v>
      </c>
      <c r="I256">
        <v>4.11177355000018</v>
      </c>
      <c r="J256">
        <f t="shared" si="18"/>
        <v>19.795181968987048</v>
      </c>
      <c r="K256">
        <f t="shared" si="19"/>
        <v>6.1878459904593752</v>
      </c>
      <c r="L256">
        <f t="shared" si="20"/>
        <v>6.693228342331432</v>
      </c>
    </row>
    <row r="257" spans="2:12" x14ac:dyDescent="0.25">
      <c r="B257">
        <v>256</v>
      </c>
      <c r="C257">
        <f t="shared" si="17"/>
        <v>16</v>
      </c>
      <c r="D257" t="s">
        <v>2</v>
      </c>
      <c r="E257">
        <v>64.094485960750205</v>
      </c>
      <c r="F257">
        <v>0.382349304196616</v>
      </c>
      <c r="G257">
        <v>6.12627515540007E-3</v>
      </c>
      <c r="H257">
        <v>6.5160144004615299E-3</v>
      </c>
      <c r="I257">
        <v>3.9540200940000401</v>
      </c>
      <c r="J257">
        <f t="shared" si="18"/>
        <v>43.448784567797276</v>
      </c>
      <c r="K257">
        <f t="shared" si="19"/>
        <v>0.69616763129546255</v>
      </c>
      <c r="L257">
        <f t="shared" si="20"/>
        <v>0.74045618187062845</v>
      </c>
    </row>
    <row r="258" spans="2:12" x14ac:dyDescent="0.25">
      <c r="B258">
        <v>257</v>
      </c>
      <c r="C258">
        <f t="shared" si="17"/>
        <v>17</v>
      </c>
      <c r="D258" t="s">
        <v>2</v>
      </c>
      <c r="E258">
        <v>48.799996644171301</v>
      </c>
      <c r="F258">
        <v>0.36665604248161299</v>
      </c>
      <c r="G258">
        <v>4.2695608240448102E-3</v>
      </c>
      <c r="H258">
        <v>6.5796217472053904E-3</v>
      </c>
      <c r="I258">
        <v>3.97897684000008</v>
      </c>
      <c r="J258">
        <f t="shared" si="18"/>
        <v>41.665459372910568</v>
      </c>
      <c r="K258">
        <f t="shared" si="19"/>
        <v>0.48517736636872844</v>
      </c>
      <c r="L258">
        <f t="shared" si="20"/>
        <v>0.74768428945515797</v>
      </c>
    </row>
    <row r="259" spans="2:12" x14ac:dyDescent="0.25">
      <c r="B259">
        <v>258</v>
      </c>
      <c r="C259">
        <f t="shared" ref="C259:C301" si="21">MOD(B259-1,20)+1</f>
        <v>18</v>
      </c>
      <c r="D259" t="s">
        <v>2</v>
      </c>
      <c r="E259">
        <v>47.529409114725297</v>
      </c>
      <c r="F259">
        <v>0.22756068679307101</v>
      </c>
      <c r="G259">
        <v>3.3599580884151603E-2</v>
      </c>
      <c r="H259">
        <v>2.98962664906882E-2</v>
      </c>
      <c r="I259">
        <v>4.0030331610000696</v>
      </c>
      <c r="J259">
        <f t="shared" si="18"/>
        <v>25.859168953758068</v>
      </c>
      <c r="K259">
        <f t="shared" si="19"/>
        <v>3.8181341913808642</v>
      </c>
      <c r="L259">
        <f t="shared" si="20"/>
        <v>3.3973030103054773</v>
      </c>
    </row>
    <row r="260" spans="2:12" x14ac:dyDescent="0.25">
      <c r="B260">
        <v>259</v>
      </c>
      <c r="C260">
        <f t="shared" si="21"/>
        <v>19</v>
      </c>
      <c r="D260" t="s">
        <v>2</v>
      </c>
      <c r="E260">
        <v>46.800837260055701</v>
      </c>
      <c r="F260">
        <v>0.39531434719751102</v>
      </c>
      <c r="G260">
        <v>4.88564458740049E-3</v>
      </c>
      <c r="H260">
        <v>4.7152040913945098E-3</v>
      </c>
      <c r="I260">
        <v>3.86249815400015</v>
      </c>
      <c r="J260">
        <f t="shared" ref="J260:J301" si="22">F260*$A$2</f>
        <v>44.922084908808074</v>
      </c>
      <c r="K260">
        <f t="shared" ref="K260:K301" si="23">G260*$A$2</f>
        <v>0.55518688493187385</v>
      </c>
      <c r="L260">
        <f t="shared" ref="L260:L301" si="24">H260*$A$2</f>
        <v>0.53581864674937618</v>
      </c>
    </row>
    <row r="261" spans="2:12" x14ac:dyDescent="0.25">
      <c r="B261">
        <v>260</v>
      </c>
      <c r="C261">
        <f t="shared" si="21"/>
        <v>20</v>
      </c>
      <c r="D261" t="s">
        <v>2</v>
      </c>
      <c r="E261">
        <v>44.892818423041398</v>
      </c>
      <c r="F261">
        <v>0.32771391035911102</v>
      </c>
      <c r="G261">
        <v>8.35984546030865E-3</v>
      </c>
      <c r="H261">
        <v>9.0184106136645195E-3</v>
      </c>
      <c r="I261">
        <v>3.9756045120000101</v>
      </c>
      <c r="J261">
        <f t="shared" si="22"/>
        <v>37.240217086262618</v>
      </c>
      <c r="K261">
        <f t="shared" si="23"/>
        <v>0.9499824386714375</v>
      </c>
      <c r="L261">
        <f t="shared" si="24"/>
        <v>1.0248193879164227</v>
      </c>
    </row>
    <row r="262" spans="2:12" x14ac:dyDescent="0.25">
      <c r="B262">
        <v>261</v>
      </c>
      <c r="C262">
        <f t="shared" si="21"/>
        <v>1</v>
      </c>
      <c r="D262" t="s">
        <v>3</v>
      </c>
      <c r="E262">
        <v>53.667094120300199</v>
      </c>
      <c r="F262">
        <v>0.35012843437869501</v>
      </c>
      <c r="G262">
        <v>5.8734639307980001E-3</v>
      </c>
      <c r="H262">
        <v>8.0820185666356705E-3</v>
      </c>
      <c r="I262">
        <v>4.4300224599999103</v>
      </c>
      <c r="J262">
        <f t="shared" si="22"/>
        <v>39.787322088488068</v>
      </c>
      <c r="K262">
        <f t="shared" si="23"/>
        <v>0.66743908304522725</v>
      </c>
      <c r="L262">
        <f t="shared" si="24"/>
        <v>0.91841120075405347</v>
      </c>
    </row>
    <row r="263" spans="2:12" x14ac:dyDescent="0.25">
      <c r="B263">
        <v>262</v>
      </c>
      <c r="C263">
        <f t="shared" si="21"/>
        <v>2</v>
      </c>
      <c r="D263" t="s">
        <v>3</v>
      </c>
      <c r="E263">
        <v>48.800800404240199</v>
      </c>
      <c r="F263">
        <v>0.28133263686461801</v>
      </c>
      <c r="G263">
        <v>1.3558949644590101E-2</v>
      </c>
      <c r="H263">
        <v>1.7776887761200701E-2</v>
      </c>
      <c r="I263">
        <v>4.7780778569999702</v>
      </c>
      <c r="J263">
        <f t="shared" si="22"/>
        <v>31.969617825524775</v>
      </c>
      <c r="K263">
        <f t="shared" si="23"/>
        <v>1.5407897323397843</v>
      </c>
      <c r="L263">
        <f t="shared" si="24"/>
        <v>2.0201008819546251</v>
      </c>
    </row>
    <row r="264" spans="2:12" x14ac:dyDescent="0.25">
      <c r="B264">
        <v>263</v>
      </c>
      <c r="C264">
        <f t="shared" si="21"/>
        <v>3</v>
      </c>
      <c r="D264" t="s">
        <v>3</v>
      </c>
      <c r="E264">
        <v>40.831262924654403</v>
      </c>
      <c r="F264">
        <v>0.23992581943131799</v>
      </c>
      <c r="G264">
        <v>2.01818655668899E-2</v>
      </c>
      <c r="H264">
        <v>1.7000497329952E-2</v>
      </c>
      <c r="I264">
        <v>4.5701328000000103</v>
      </c>
      <c r="J264">
        <f t="shared" si="22"/>
        <v>27.264297662649774</v>
      </c>
      <c r="K264">
        <f t="shared" si="23"/>
        <v>2.2933938144193067</v>
      </c>
      <c r="L264">
        <f t="shared" si="24"/>
        <v>1.9318746965854545</v>
      </c>
    </row>
    <row r="265" spans="2:12" x14ac:dyDescent="0.25">
      <c r="B265">
        <v>264</v>
      </c>
      <c r="C265">
        <f t="shared" si="21"/>
        <v>4</v>
      </c>
      <c r="D265" t="s">
        <v>3</v>
      </c>
      <c r="E265">
        <v>51.128049397215896</v>
      </c>
      <c r="F265">
        <v>0.30564085669200902</v>
      </c>
      <c r="G265">
        <v>6.0061856723554298E-3</v>
      </c>
      <c r="H265">
        <v>1.2994354891791999E-2</v>
      </c>
      <c r="I265">
        <v>4.39778103499998</v>
      </c>
      <c r="J265">
        <f t="shared" si="22"/>
        <v>34.731915533182843</v>
      </c>
      <c r="K265">
        <f t="shared" si="23"/>
        <v>0.68252109913129888</v>
      </c>
      <c r="L265">
        <f t="shared" si="24"/>
        <v>1.4766312377036364</v>
      </c>
    </row>
    <row r="266" spans="2:12" x14ac:dyDescent="0.25">
      <c r="B266">
        <v>265</v>
      </c>
      <c r="C266">
        <f t="shared" si="21"/>
        <v>5</v>
      </c>
      <c r="D266" t="s">
        <v>3</v>
      </c>
      <c r="E266">
        <v>43.797855684369999</v>
      </c>
      <c r="F266">
        <v>0.33534526403118797</v>
      </c>
      <c r="G266">
        <v>6.0579291432039696E-3</v>
      </c>
      <c r="H266">
        <v>7.3738591586418904E-3</v>
      </c>
      <c r="I266">
        <v>4.1773263729999099</v>
      </c>
      <c r="J266">
        <f t="shared" si="22"/>
        <v>38.107416367180456</v>
      </c>
      <c r="K266">
        <f t="shared" si="23"/>
        <v>0.68840103900045113</v>
      </c>
      <c r="L266">
        <f t="shared" si="24"/>
        <v>0.83793854075476026</v>
      </c>
    </row>
    <row r="267" spans="2:12" x14ac:dyDescent="0.25">
      <c r="B267">
        <v>266</v>
      </c>
      <c r="C267">
        <f t="shared" si="21"/>
        <v>6</v>
      </c>
      <c r="D267" t="s">
        <v>3</v>
      </c>
      <c r="E267">
        <v>39.727252541568397</v>
      </c>
      <c r="F267">
        <v>0.29062796172533301</v>
      </c>
      <c r="G267">
        <v>1.33018501988105E-2</v>
      </c>
      <c r="H267">
        <v>1.1059414431813E-2</v>
      </c>
      <c r="I267">
        <v>4.6954197460001899</v>
      </c>
      <c r="J267">
        <f t="shared" si="22"/>
        <v>33.025904741515113</v>
      </c>
      <c r="K267">
        <f t="shared" si="23"/>
        <v>1.511573886228466</v>
      </c>
      <c r="L267">
        <f t="shared" si="24"/>
        <v>1.2567516399787502</v>
      </c>
    </row>
    <row r="268" spans="2:12" x14ac:dyDescent="0.25">
      <c r="B268">
        <v>267</v>
      </c>
      <c r="C268">
        <f t="shared" si="21"/>
        <v>7</v>
      </c>
      <c r="D268" t="s">
        <v>3</v>
      </c>
      <c r="E268">
        <v>35.7535903093762</v>
      </c>
      <c r="F268">
        <v>0.26434034074656898</v>
      </c>
      <c r="G268">
        <v>1.31826858508561E-2</v>
      </c>
      <c r="H268">
        <v>1.4416086456458199E-2</v>
      </c>
      <c r="I268">
        <v>4.4419619139998696</v>
      </c>
      <c r="J268">
        <f t="shared" si="22"/>
        <v>30.038675084837386</v>
      </c>
      <c r="K268">
        <f t="shared" si="23"/>
        <v>1.4980324830518297</v>
      </c>
      <c r="L268">
        <f t="shared" si="24"/>
        <v>1.6381916427793408</v>
      </c>
    </row>
    <row r="269" spans="2:12" x14ac:dyDescent="0.25">
      <c r="B269">
        <v>268</v>
      </c>
      <c r="C269">
        <f t="shared" si="21"/>
        <v>8</v>
      </c>
      <c r="D269" t="s">
        <v>3</v>
      </c>
      <c r="E269">
        <v>27.374339327644599</v>
      </c>
      <c r="F269">
        <v>0.23391039752725001</v>
      </c>
      <c r="G269">
        <v>4.36591580003583E-2</v>
      </c>
      <c r="H269">
        <v>2.8773137713838302E-2</v>
      </c>
      <c r="I269">
        <v>4.5941550669999698</v>
      </c>
      <c r="J269">
        <f t="shared" si="22"/>
        <v>26.580726991732956</v>
      </c>
      <c r="K269">
        <f t="shared" si="23"/>
        <v>4.9612679545861704</v>
      </c>
      <c r="L269">
        <f t="shared" si="24"/>
        <v>3.2696747402088979</v>
      </c>
    </row>
    <row r="270" spans="2:12" x14ac:dyDescent="0.25">
      <c r="B270">
        <v>269</v>
      </c>
      <c r="C270">
        <f t="shared" si="21"/>
        <v>9</v>
      </c>
      <c r="D270" t="s">
        <v>3</v>
      </c>
      <c r="E270">
        <v>53.382265763248398</v>
      </c>
      <c r="F270">
        <v>0.28042380378662402</v>
      </c>
      <c r="G270">
        <v>1.17056531142336E-2</v>
      </c>
      <c r="H270">
        <v>1.48785519473163E-2</v>
      </c>
      <c r="I270">
        <v>4.6407408810000499</v>
      </c>
      <c r="J270">
        <f t="shared" si="22"/>
        <v>31.866341339389095</v>
      </c>
      <c r="K270">
        <f t="shared" si="23"/>
        <v>1.3301878538901819</v>
      </c>
      <c r="L270">
        <f t="shared" si="24"/>
        <v>1.6907445394677614</v>
      </c>
    </row>
    <row r="271" spans="2:12" x14ac:dyDescent="0.25">
      <c r="B271">
        <v>270</v>
      </c>
      <c r="C271">
        <f t="shared" si="21"/>
        <v>10</v>
      </c>
      <c r="D271" t="s">
        <v>3</v>
      </c>
      <c r="E271">
        <v>54.244269975807597</v>
      </c>
      <c r="F271">
        <v>0.37056956161506499</v>
      </c>
      <c r="G271">
        <v>4.2677383540637203E-3</v>
      </c>
      <c r="H271">
        <v>5.9916052694032797E-3</v>
      </c>
      <c r="I271">
        <v>4.8994473360000903</v>
      </c>
      <c r="J271">
        <f t="shared" si="22"/>
        <v>42.110177456257389</v>
      </c>
      <c r="K271">
        <f t="shared" si="23"/>
        <v>0.48497026750724098</v>
      </c>
      <c r="L271">
        <f t="shared" si="24"/>
        <v>0.68086423515946359</v>
      </c>
    </row>
    <row r="272" spans="2:12" x14ac:dyDescent="0.25">
      <c r="B272">
        <v>271</v>
      </c>
      <c r="C272">
        <f t="shared" si="21"/>
        <v>11</v>
      </c>
      <c r="D272" t="s">
        <v>3</v>
      </c>
      <c r="E272">
        <v>52.103732399214699</v>
      </c>
      <c r="F272">
        <v>0.35861583038795602</v>
      </c>
      <c r="G272">
        <v>4.5574461652379203E-3</v>
      </c>
      <c r="H272">
        <v>6.5046421315727802E-3</v>
      </c>
      <c r="I272">
        <v>4.6249550930001497</v>
      </c>
      <c r="J272">
        <f t="shared" si="22"/>
        <v>40.751798907722275</v>
      </c>
      <c r="K272">
        <f t="shared" si="23"/>
        <v>0.51789160968612735</v>
      </c>
      <c r="L272">
        <f t="shared" si="24"/>
        <v>0.73916387858781596</v>
      </c>
    </row>
    <row r="273" spans="2:12" x14ac:dyDescent="0.25">
      <c r="B273">
        <v>272</v>
      </c>
      <c r="C273">
        <f t="shared" si="21"/>
        <v>12</v>
      </c>
      <c r="D273" t="s">
        <v>3</v>
      </c>
      <c r="E273">
        <v>44.662267299522</v>
      </c>
      <c r="F273">
        <v>0.218801857724292</v>
      </c>
      <c r="G273">
        <v>2.5137999390754999E-2</v>
      </c>
      <c r="H273">
        <v>4.20586830832409E-2</v>
      </c>
      <c r="I273">
        <v>4.6521273109999504</v>
      </c>
      <c r="J273">
        <f t="shared" si="22"/>
        <v>24.863847468669547</v>
      </c>
      <c r="K273">
        <f t="shared" si="23"/>
        <v>2.8565908398585229</v>
      </c>
      <c r="L273">
        <f t="shared" si="24"/>
        <v>4.7793958049137384</v>
      </c>
    </row>
    <row r="274" spans="2:12" x14ac:dyDescent="0.25">
      <c r="B274">
        <v>273</v>
      </c>
      <c r="C274">
        <f t="shared" si="21"/>
        <v>13</v>
      </c>
      <c r="D274" t="s">
        <v>3</v>
      </c>
      <c r="E274">
        <v>39.540949502026201</v>
      </c>
      <c r="F274">
        <v>0.23021102631843901</v>
      </c>
      <c r="G274">
        <v>1.9883365414765E-2</v>
      </c>
      <c r="H274">
        <v>2.10141852693225E-2</v>
      </c>
      <c r="I274">
        <v>4.7975516770000004</v>
      </c>
      <c r="J274">
        <f t="shared" si="22"/>
        <v>26.160343899822617</v>
      </c>
      <c r="K274">
        <f t="shared" si="23"/>
        <v>2.259473342586932</v>
      </c>
      <c r="L274">
        <f t="shared" si="24"/>
        <v>2.3879755987866478</v>
      </c>
    </row>
    <row r="275" spans="2:12" x14ac:dyDescent="0.25">
      <c r="B275">
        <v>274</v>
      </c>
      <c r="C275">
        <f t="shared" si="21"/>
        <v>14</v>
      </c>
      <c r="D275" t="s">
        <v>3</v>
      </c>
      <c r="E275">
        <v>60.637245803276798</v>
      </c>
      <c r="F275">
        <v>0.35263595669320702</v>
      </c>
      <c r="G275">
        <v>4.7138863185480304E-3</v>
      </c>
      <c r="H275">
        <v>7.9321374331890807E-3</v>
      </c>
      <c r="I275">
        <v>4.5529300680000198</v>
      </c>
      <c r="J275">
        <f t="shared" si="22"/>
        <v>40.072267806046256</v>
      </c>
      <c r="K275">
        <f t="shared" si="23"/>
        <v>0.53566889983500343</v>
      </c>
      <c r="L275">
        <f t="shared" si="24"/>
        <v>0.90137925377148642</v>
      </c>
    </row>
    <row r="276" spans="2:12" x14ac:dyDescent="0.25">
      <c r="B276">
        <v>275</v>
      </c>
      <c r="C276">
        <f t="shared" si="21"/>
        <v>15</v>
      </c>
      <c r="D276" t="s">
        <v>3</v>
      </c>
      <c r="E276">
        <v>41.759947481478399</v>
      </c>
      <c r="F276">
        <v>0.27434734505321101</v>
      </c>
      <c r="G276">
        <v>1.2650015328593301E-2</v>
      </c>
      <c r="H276">
        <v>2.3109232196957701E-2</v>
      </c>
      <c r="I276">
        <v>4.4976210709999096</v>
      </c>
      <c r="J276">
        <f t="shared" si="22"/>
        <v>31.175834665137614</v>
      </c>
      <c r="K276">
        <f t="shared" si="23"/>
        <v>1.4375017418856024</v>
      </c>
      <c r="L276">
        <f t="shared" si="24"/>
        <v>2.6260491132906481</v>
      </c>
    </row>
    <row r="277" spans="2:12" x14ac:dyDescent="0.25">
      <c r="B277">
        <v>276</v>
      </c>
      <c r="C277">
        <f t="shared" si="21"/>
        <v>16</v>
      </c>
      <c r="D277" t="s">
        <v>3</v>
      </c>
      <c r="E277">
        <v>67.207752526891099</v>
      </c>
      <c r="F277">
        <v>0.231326505429261</v>
      </c>
      <c r="G277">
        <v>1.77394674245102E-2</v>
      </c>
      <c r="H277">
        <v>2.5349333170834001E-2</v>
      </c>
      <c r="I277">
        <v>4.3851222840000901</v>
      </c>
      <c r="J277">
        <f t="shared" si="22"/>
        <v>26.28710288968875</v>
      </c>
      <c r="K277">
        <f t="shared" si="23"/>
        <v>2.0158485709670684</v>
      </c>
      <c r="L277">
        <f t="shared" si="24"/>
        <v>2.8806060421402275</v>
      </c>
    </row>
    <row r="278" spans="2:12" x14ac:dyDescent="0.25">
      <c r="B278">
        <v>277</v>
      </c>
      <c r="C278">
        <f t="shared" si="21"/>
        <v>17</v>
      </c>
      <c r="D278" t="s">
        <v>3</v>
      </c>
      <c r="E278">
        <v>51.5943250661985</v>
      </c>
      <c r="F278">
        <v>0.41356505347503802</v>
      </c>
      <c r="G278">
        <v>4.5874934373195701E-3</v>
      </c>
      <c r="H278">
        <v>6.3191473002902404E-3</v>
      </c>
      <c r="I278">
        <v>4.5884678539998696</v>
      </c>
      <c r="J278">
        <f t="shared" si="22"/>
        <v>46.996028803981595</v>
      </c>
      <c r="K278">
        <f t="shared" si="23"/>
        <v>0.52130607242267846</v>
      </c>
      <c r="L278">
        <f t="shared" si="24"/>
        <v>0.71808492048752737</v>
      </c>
    </row>
    <row r="279" spans="2:12" x14ac:dyDescent="0.25">
      <c r="B279">
        <v>278</v>
      </c>
      <c r="C279">
        <f t="shared" si="21"/>
        <v>18</v>
      </c>
      <c r="D279" t="s">
        <v>3</v>
      </c>
      <c r="E279">
        <v>48.606970483861701</v>
      </c>
      <c r="F279">
        <v>0.27320062841300802</v>
      </c>
      <c r="G279">
        <v>1.52268741798417E-2</v>
      </c>
      <c r="H279">
        <v>2.54466591715969E-2</v>
      </c>
      <c r="I279">
        <v>4.24443695700006</v>
      </c>
      <c r="J279">
        <f t="shared" si="22"/>
        <v>31.045525956023639</v>
      </c>
      <c r="K279">
        <f t="shared" si="23"/>
        <v>1.7303266113456479</v>
      </c>
      <c r="L279">
        <f t="shared" si="24"/>
        <v>2.8916658149541932</v>
      </c>
    </row>
    <row r="280" spans="2:12" x14ac:dyDescent="0.25">
      <c r="B280">
        <v>279</v>
      </c>
      <c r="C280">
        <f t="shared" si="21"/>
        <v>19</v>
      </c>
      <c r="D280" t="s">
        <v>3</v>
      </c>
      <c r="E280">
        <v>57.137368288826103</v>
      </c>
      <c r="F280">
        <v>0.349964229248518</v>
      </c>
      <c r="G280">
        <v>4.5217374033644196E-3</v>
      </c>
      <c r="H280">
        <v>7.7756881896855704E-3</v>
      </c>
      <c r="I280">
        <v>4.3481484349999802</v>
      </c>
      <c r="J280">
        <f t="shared" si="22"/>
        <v>39.768662414604321</v>
      </c>
      <c r="K280">
        <f t="shared" si="23"/>
        <v>0.51383379583686584</v>
      </c>
      <c r="L280">
        <f t="shared" si="24"/>
        <v>0.88360093064608758</v>
      </c>
    </row>
    <row r="281" spans="2:12" x14ac:dyDescent="0.25">
      <c r="B281">
        <v>280</v>
      </c>
      <c r="C281">
        <f t="shared" si="21"/>
        <v>20</v>
      </c>
      <c r="D281" t="s">
        <v>3</v>
      </c>
      <c r="E281">
        <v>62.125654872664398</v>
      </c>
      <c r="F281">
        <v>0.37613274298759303</v>
      </c>
      <c r="G281">
        <v>3.9567167354431897E-3</v>
      </c>
      <c r="H281">
        <v>5.6351106854376203E-3</v>
      </c>
      <c r="I281">
        <v>4.2098456220000999</v>
      </c>
      <c r="J281">
        <f t="shared" si="22"/>
        <v>42.742357157681028</v>
      </c>
      <c r="K281">
        <f t="shared" si="23"/>
        <v>0.44962690175490794</v>
      </c>
      <c r="L281">
        <f t="shared" si="24"/>
        <v>0.64035348698154781</v>
      </c>
    </row>
    <row r="282" spans="2:12" x14ac:dyDescent="0.25">
      <c r="B282">
        <v>281</v>
      </c>
      <c r="C282">
        <f t="shared" si="21"/>
        <v>1</v>
      </c>
      <c r="D282" t="s">
        <v>4</v>
      </c>
      <c r="E282">
        <v>64.733756520555801</v>
      </c>
      <c r="F282">
        <v>0.22675343662373801</v>
      </c>
      <c r="G282">
        <v>1.40763485491627E-2</v>
      </c>
      <c r="H282">
        <v>2.1594868031126601E-2</v>
      </c>
      <c r="I282">
        <v>4.6621308819999197</v>
      </c>
      <c r="J282">
        <f t="shared" si="22"/>
        <v>25.76743597997023</v>
      </c>
      <c r="K282">
        <f t="shared" si="23"/>
        <v>1.5995850624048524</v>
      </c>
      <c r="L282">
        <f t="shared" si="24"/>
        <v>2.4539622762643867</v>
      </c>
    </row>
    <row r="283" spans="2:12" x14ac:dyDescent="0.25">
      <c r="B283">
        <v>282</v>
      </c>
      <c r="C283">
        <f t="shared" si="21"/>
        <v>2</v>
      </c>
      <c r="D283" t="s">
        <v>4</v>
      </c>
      <c r="E283">
        <v>55.405392365272398</v>
      </c>
      <c r="F283">
        <v>0.19562023306665799</v>
      </c>
      <c r="G283">
        <v>2.1572589424732301E-2</v>
      </c>
      <c r="H283">
        <v>3.17707541934657E-2</v>
      </c>
      <c r="I283">
        <v>4.8811613509999399</v>
      </c>
      <c r="J283">
        <f t="shared" si="22"/>
        <v>22.229571939392955</v>
      </c>
      <c r="K283">
        <f t="shared" si="23"/>
        <v>2.4514306164468525</v>
      </c>
      <c r="L283">
        <f t="shared" si="24"/>
        <v>3.6103129765301931</v>
      </c>
    </row>
    <row r="284" spans="2:12" x14ac:dyDescent="0.25">
      <c r="B284">
        <v>283</v>
      </c>
      <c r="C284">
        <f t="shared" si="21"/>
        <v>3</v>
      </c>
      <c r="D284" t="s">
        <v>4</v>
      </c>
      <c r="E284">
        <v>66.183481206414498</v>
      </c>
      <c r="F284">
        <v>0.364950369996968</v>
      </c>
      <c r="G284">
        <v>3.78291571020183E-3</v>
      </c>
      <c r="H284">
        <v>7.0759158352316697E-3</v>
      </c>
      <c r="I284">
        <v>4.8545234910000001</v>
      </c>
      <c r="J284">
        <f t="shared" si="22"/>
        <v>41.471632954200913</v>
      </c>
      <c r="K284">
        <f t="shared" si="23"/>
        <v>0.42987678525020795</v>
      </c>
      <c r="L284">
        <f t="shared" si="24"/>
        <v>0.80408134491268979</v>
      </c>
    </row>
    <row r="285" spans="2:12" x14ac:dyDescent="0.25">
      <c r="B285">
        <v>284</v>
      </c>
      <c r="C285">
        <f t="shared" si="21"/>
        <v>4</v>
      </c>
      <c r="D285" t="s">
        <v>4</v>
      </c>
      <c r="E285">
        <v>28.231748421204699</v>
      </c>
      <c r="F285">
        <v>0.241227251742367</v>
      </c>
      <c r="G285">
        <v>2.6010279929931601E-2</v>
      </c>
      <c r="H285">
        <v>1.8301044595188401E-2</v>
      </c>
      <c r="I285">
        <v>4.9467179059999999</v>
      </c>
      <c r="J285">
        <f t="shared" si="22"/>
        <v>27.412187697996252</v>
      </c>
      <c r="K285">
        <f t="shared" si="23"/>
        <v>2.9557136284013183</v>
      </c>
      <c r="L285">
        <f t="shared" si="24"/>
        <v>2.0796641585441367</v>
      </c>
    </row>
    <row r="286" spans="2:12" x14ac:dyDescent="0.25">
      <c r="B286">
        <v>285</v>
      </c>
      <c r="C286">
        <f t="shared" si="21"/>
        <v>5</v>
      </c>
      <c r="D286" t="s">
        <v>4</v>
      </c>
      <c r="E286">
        <v>56.988451816526201</v>
      </c>
      <c r="F286">
        <v>0.27434889083889802</v>
      </c>
      <c r="G286">
        <v>1.4115102273715501E-2</v>
      </c>
      <c r="H286">
        <v>2.8344266748398E-2</v>
      </c>
      <c r="I286">
        <v>5.0707521039998902</v>
      </c>
      <c r="J286">
        <f t="shared" si="22"/>
        <v>31.17601032260205</v>
      </c>
      <c r="K286">
        <f t="shared" si="23"/>
        <v>1.603988894740398</v>
      </c>
      <c r="L286">
        <f t="shared" si="24"/>
        <v>3.2209394032270455</v>
      </c>
    </row>
    <row r="287" spans="2:12" x14ac:dyDescent="0.25">
      <c r="B287">
        <v>286</v>
      </c>
      <c r="C287">
        <f t="shared" si="21"/>
        <v>6</v>
      </c>
      <c r="D287" t="s">
        <v>4</v>
      </c>
      <c r="E287">
        <v>53.0277200588746</v>
      </c>
      <c r="F287">
        <v>0.26908426365742699</v>
      </c>
      <c r="G287">
        <v>1.12551885237459E-2</v>
      </c>
      <c r="H287">
        <v>2.1663337486184601E-2</v>
      </c>
      <c r="I287">
        <v>4.7216333730000297</v>
      </c>
      <c r="J287">
        <f t="shared" si="22"/>
        <v>30.577757233798522</v>
      </c>
      <c r="K287">
        <f t="shared" si="23"/>
        <v>1.278998695880216</v>
      </c>
      <c r="L287">
        <f t="shared" si="24"/>
        <v>2.4617428961573409</v>
      </c>
    </row>
    <row r="288" spans="2:12" x14ac:dyDescent="0.25">
      <c r="B288">
        <v>287</v>
      </c>
      <c r="C288">
        <f t="shared" si="21"/>
        <v>7</v>
      </c>
      <c r="D288" t="s">
        <v>4</v>
      </c>
      <c r="E288">
        <v>66.789766173727202</v>
      </c>
      <c r="F288">
        <v>0.28720261622805099</v>
      </c>
      <c r="G288">
        <v>1.3714898359387899E-2</v>
      </c>
      <c r="H288">
        <v>1.9369397008318402E-2</v>
      </c>
      <c r="I288">
        <v>5.1580412330001701</v>
      </c>
      <c r="J288">
        <f t="shared" si="22"/>
        <v>32.636660935005793</v>
      </c>
      <c r="K288">
        <f t="shared" si="23"/>
        <v>1.5585111772031703</v>
      </c>
      <c r="L288">
        <f t="shared" si="24"/>
        <v>2.2010678418543641</v>
      </c>
    </row>
    <row r="289" spans="2:12" x14ac:dyDescent="0.25">
      <c r="B289">
        <v>288</v>
      </c>
      <c r="C289">
        <f t="shared" si="21"/>
        <v>8</v>
      </c>
      <c r="D289" t="s">
        <v>4</v>
      </c>
      <c r="E289">
        <v>64.9248520891</v>
      </c>
      <c r="F289">
        <v>0.202769010717638</v>
      </c>
      <c r="G289">
        <v>2.27934691283865E-2</v>
      </c>
      <c r="H289">
        <v>3.1500090397256097E-2</v>
      </c>
      <c r="I289">
        <v>4.9970979939998799</v>
      </c>
      <c r="J289">
        <f t="shared" si="22"/>
        <v>23.04193303609523</v>
      </c>
      <c r="K289">
        <f t="shared" si="23"/>
        <v>2.5901669464075567</v>
      </c>
      <c r="L289">
        <f t="shared" si="24"/>
        <v>3.5795557269609204</v>
      </c>
    </row>
    <row r="290" spans="2:12" x14ac:dyDescent="0.25">
      <c r="B290">
        <v>289</v>
      </c>
      <c r="C290">
        <f t="shared" si="21"/>
        <v>9</v>
      </c>
      <c r="D290" t="s">
        <v>4</v>
      </c>
      <c r="E290">
        <v>67.331564273029798</v>
      </c>
      <c r="F290">
        <v>0.348568945684475</v>
      </c>
      <c r="G290">
        <v>4.7663133233293896E-3</v>
      </c>
      <c r="H290">
        <v>7.5071174985871401E-3</v>
      </c>
      <c r="I290">
        <v>5.0168169910000397</v>
      </c>
      <c r="J290">
        <f t="shared" si="22"/>
        <v>39.610107464144889</v>
      </c>
      <c r="K290">
        <f t="shared" si="23"/>
        <v>0.54162651401470341</v>
      </c>
      <c r="L290">
        <f t="shared" si="24"/>
        <v>0.85308153393035691</v>
      </c>
    </row>
    <row r="291" spans="2:12" x14ac:dyDescent="0.25">
      <c r="B291">
        <v>290</v>
      </c>
      <c r="C291">
        <f t="shared" si="21"/>
        <v>10</v>
      </c>
      <c r="D291" t="s">
        <v>4</v>
      </c>
      <c r="E291">
        <v>48.695535148419602</v>
      </c>
      <c r="F291">
        <v>0.26984165660905202</v>
      </c>
      <c r="G291">
        <v>9.8365532361301394E-3</v>
      </c>
      <c r="H291">
        <v>1.19758611277406E-2</v>
      </c>
      <c r="I291">
        <v>4.9646745330000996</v>
      </c>
      <c r="J291">
        <f t="shared" si="22"/>
        <v>30.663824614665003</v>
      </c>
      <c r="K291">
        <f t="shared" si="23"/>
        <v>1.117790140469334</v>
      </c>
      <c r="L291">
        <f t="shared" si="24"/>
        <v>1.3608933099705227</v>
      </c>
    </row>
    <row r="292" spans="2:12" x14ac:dyDescent="0.25">
      <c r="B292">
        <v>291</v>
      </c>
      <c r="C292">
        <f t="shared" si="21"/>
        <v>11</v>
      </c>
      <c r="D292" t="s">
        <v>4</v>
      </c>
      <c r="E292">
        <v>34.9326231856476</v>
      </c>
      <c r="F292">
        <v>0.22195616196156701</v>
      </c>
      <c r="G292">
        <v>2.4412252337845899E-2</v>
      </c>
      <c r="H292">
        <v>1.9901506598790801E-2</v>
      </c>
      <c r="I292">
        <v>4.7538094819999497</v>
      </c>
      <c r="J292">
        <f t="shared" si="22"/>
        <v>25.222291131996251</v>
      </c>
      <c r="K292">
        <f t="shared" si="23"/>
        <v>2.774119583846125</v>
      </c>
      <c r="L292">
        <f t="shared" si="24"/>
        <v>2.2615348407716822</v>
      </c>
    </row>
    <row r="293" spans="2:12" x14ac:dyDescent="0.25">
      <c r="B293">
        <v>292</v>
      </c>
      <c r="C293">
        <f t="shared" si="21"/>
        <v>12</v>
      </c>
      <c r="D293" t="s">
        <v>4</v>
      </c>
      <c r="E293">
        <v>53.474585957412103</v>
      </c>
      <c r="F293">
        <v>0.33677638260614301</v>
      </c>
      <c r="G293">
        <v>5.83945387292763E-3</v>
      </c>
      <c r="H293">
        <v>9.0141742354562203E-3</v>
      </c>
      <c r="I293">
        <v>4.8688888840001701</v>
      </c>
      <c r="J293">
        <f t="shared" si="22"/>
        <v>38.270043477970795</v>
      </c>
      <c r="K293">
        <f t="shared" si="23"/>
        <v>0.66357430374177617</v>
      </c>
      <c r="L293">
        <f t="shared" si="24"/>
        <v>1.0243379813018432</v>
      </c>
    </row>
    <row r="294" spans="2:12" x14ac:dyDescent="0.25">
      <c r="B294">
        <v>293</v>
      </c>
      <c r="C294">
        <f t="shared" si="21"/>
        <v>13</v>
      </c>
      <c r="D294" t="s">
        <v>4</v>
      </c>
      <c r="E294">
        <v>41.101072025412599</v>
      </c>
      <c r="F294">
        <v>0.31335582303405102</v>
      </c>
      <c r="G294">
        <v>6.6093726667824197E-3</v>
      </c>
      <c r="H294">
        <v>9.4585971096999896E-3</v>
      </c>
      <c r="I294">
        <v>4.9881004989999802</v>
      </c>
      <c r="J294">
        <f t="shared" si="22"/>
        <v>35.608616253869435</v>
      </c>
      <c r="K294">
        <f t="shared" si="23"/>
        <v>0.75106507577072956</v>
      </c>
      <c r="L294">
        <f t="shared" si="24"/>
        <v>1.0748405806477261</v>
      </c>
    </row>
    <row r="295" spans="2:12" x14ac:dyDescent="0.25">
      <c r="B295">
        <v>294</v>
      </c>
      <c r="C295">
        <f t="shared" si="21"/>
        <v>14</v>
      </c>
      <c r="D295" t="s">
        <v>4</v>
      </c>
      <c r="E295">
        <v>42.938039421763797</v>
      </c>
      <c r="F295">
        <v>0.18792873049829201</v>
      </c>
      <c r="G295">
        <v>2.0673897669436499E-2</v>
      </c>
      <c r="H295">
        <v>2.6099286925331599E-2</v>
      </c>
      <c r="I295">
        <v>4.8201311529999202</v>
      </c>
      <c r="J295">
        <f t="shared" si="22"/>
        <v>21.355537556624093</v>
      </c>
      <c r="K295">
        <f t="shared" si="23"/>
        <v>2.3493065533450568</v>
      </c>
      <c r="L295">
        <f t="shared" si="24"/>
        <v>2.9658280596967725</v>
      </c>
    </row>
    <row r="296" spans="2:12" x14ac:dyDescent="0.25">
      <c r="B296">
        <v>295</v>
      </c>
      <c r="C296">
        <f t="shared" si="21"/>
        <v>15</v>
      </c>
      <c r="D296" t="s">
        <v>4</v>
      </c>
      <c r="E296">
        <v>58.228444992046597</v>
      </c>
      <c r="F296">
        <v>0.32073591100649002</v>
      </c>
      <c r="G296">
        <v>5.8927045503033302E-3</v>
      </c>
      <c r="H296">
        <v>1.037374999267E-2</v>
      </c>
      <c r="I296">
        <v>5.2658719559999501</v>
      </c>
      <c r="J296">
        <f t="shared" si="22"/>
        <v>36.447262614373869</v>
      </c>
      <c r="K296">
        <f t="shared" si="23"/>
        <v>0.6696255170799239</v>
      </c>
      <c r="L296">
        <f t="shared" si="24"/>
        <v>1.1788352264397728</v>
      </c>
    </row>
    <row r="297" spans="2:12" x14ac:dyDescent="0.25">
      <c r="B297">
        <v>296</v>
      </c>
      <c r="C297">
        <f t="shared" si="21"/>
        <v>16</v>
      </c>
      <c r="D297" t="s">
        <v>4</v>
      </c>
      <c r="E297">
        <v>48.016588626720598</v>
      </c>
      <c r="F297">
        <v>0.33705940989583699</v>
      </c>
      <c r="G297">
        <v>4.5739076831314398E-3</v>
      </c>
      <c r="H297">
        <v>6.8779042900899198E-3</v>
      </c>
      <c r="I297">
        <v>4.5595718550000504</v>
      </c>
      <c r="J297">
        <f t="shared" si="22"/>
        <v>38.302205669981475</v>
      </c>
      <c r="K297">
        <f t="shared" si="23"/>
        <v>0.51976223671948185</v>
      </c>
      <c r="L297">
        <f t="shared" si="24"/>
        <v>0.78158003296476364</v>
      </c>
    </row>
    <row r="298" spans="2:12" x14ac:dyDescent="0.25">
      <c r="B298">
        <v>297</v>
      </c>
      <c r="C298">
        <f t="shared" si="21"/>
        <v>17</v>
      </c>
      <c r="D298" t="s">
        <v>4</v>
      </c>
      <c r="E298">
        <v>49.076759188990103</v>
      </c>
      <c r="F298">
        <v>0.27839756764870199</v>
      </c>
      <c r="G298">
        <v>9.4346153464886194E-3</v>
      </c>
      <c r="H298">
        <v>1.08169458100327E-2</v>
      </c>
      <c r="I298">
        <v>4.6742136539999102</v>
      </c>
      <c r="J298">
        <f t="shared" si="22"/>
        <v>31.636087232807046</v>
      </c>
      <c r="K298">
        <f t="shared" si="23"/>
        <v>1.0721153802827976</v>
      </c>
      <c r="L298">
        <f t="shared" si="24"/>
        <v>1.229198387503716</v>
      </c>
    </row>
    <row r="299" spans="2:12" x14ac:dyDescent="0.25">
      <c r="B299">
        <v>298</v>
      </c>
      <c r="C299">
        <f t="shared" si="21"/>
        <v>18</v>
      </c>
      <c r="D299" t="s">
        <v>4</v>
      </c>
      <c r="E299">
        <v>45.543945435361998</v>
      </c>
      <c r="F299">
        <v>0.33371713739877001</v>
      </c>
      <c r="G299">
        <v>5.8603406193975102E-3</v>
      </c>
      <c r="H299">
        <v>8.9672235919057101E-3</v>
      </c>
      <c r="I299">
        <v>4.83292062000009</v>
      </c>
      <c r="J299">
        <f t="shared" si="22"/>
        <v>37.922401977132957</v>
      </c>
      <c r="K299">
        <f t="shared" si="23"/>
        <v>0.66594779765880796</v>
      </c>
      <c r="L299">
        <f t="shared" si="24"/>
        <v>1.0190026808983761</v>
      </c>
    </row>
    <row r="300" spans="2:12" x14ac:dyDescent="0.25">
      <c r="B300">
        <v>299</v>
      </c>
      <c r="C300">
        <f t="shared" si="21"/>
        <v>19</v>
      </c>
      <c r="D300" t="s">
        <v>4</v>
      </c>
      <c r="E300">
        <v>51.483000652052802</v>
      </c>
      <c r="F300">
        <v>0.27583793182726701</v>
      </c>
      <c r="G300">
        <v>1.17956032974265E-2</v>
      </c>
      <c r="H300">
        <v>2.15655747279828E-2</v>
      </c>
      <c r="I300">
        <v>4.8453468979998799</v>
      </c>
      <c r="J300">
        <f t="shared" si="22"/>
        <v>31.345219525825797</v>
      </c>
      <c r="K300">
        <f t="shared" si="23"/>
        <v>1.3404094656166479</v>
      </c>
      <c r="L300">
        <f t="shared" si="24"/>
        <v>2.4506334918162271</v>
      </c>
    </row>
    <row r="301" spans="2:12" x14ac:dyDescent="0.25">
      <c r="B301">
        <v>300</v>
      </c>
      <c r="C301">
        <f t="shared" si="21"/>
        <v>20</v>
      </c>
      <c r="D301" t="s">
        <v>4</v>
      </c>
      <c r="E301">
        <v>40.7223569814714</v>
      </c>
      <c r="F301">
        <v>0.29247460819987903</v>
      </c>
      <c r="G301">
        <v>9.2036498048227097E-3</v>
      </c>
      <c r="H301">
        <v>1.6139674013312399E-2</v>
      </c>
      <c r="I301">
        <v>4.6068481600000197</v>
      </c>
      <c r="J301">
        <f t="shared" si="22"/>
        <v>33.235750931804439</v>
      </c>
      <c r="K301">
        <f t="shared" si="23"/>
        <v>1.0458692960025806</v>
      </c>
      <c r="L301">
        <f t="shared" si="24"/>
        <v>1.8340538651491363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F243-BAE7-4F99-91EF-54FBB4A514DF}">
  <dimension ref="A3:AF10"/>
  <sheetViews>
    <sheetView workbookViewId="0">
      <selection activeCell="A15" sqref="A15"/>
    </sheetView>
  </sheetViews>
  <sheetFormatPr baseColWidth="10" defaultRowHeight="15" x14ac:dyDescent="0.25"/>
  <cols>
    <col min="1" max="30" width="24" bestFit="1" customWidth="1"/>
    <col min="31" max="31" width="29" bestFit="1" customWidth="1"/>
    <col min="32" max="32" width="28" bestFit="1" customWidth="1"/>
  </cols>
  <sheetData>
    <row r="3" spans="1:32" x14ac:dyDescent="0.25">
      <c r="A3" s="3" t="s">
        <v>26</v>
      </c>
    </row>
    <row r="4" spans="1:32" x14ac:dyDescent="0.25">
      <c r="A4" t="s">
        <v>11</v>
      </c>
      <c r="C4" t="s">
        <v>12</v>
      </c>
      <c r="E4" t="s">
        <v>13</v>
      </c>
      <c r="G4" t="s">
        <v>14</v>
      </c>
      <c r="I4" t="s">
        <v>15</v>
      </c>
      <c r="K4" t="s">
        <v>16</v>
      </c>
      <c r="M4" t="s">
        <v>17</v>
      </c>
      <c r="O4" t="s">
        <v>18</v>
      </c>
      <c r="Q4" t="s">
        <v>19</v>
      </c>
      <c r="S4" t="s">
        <v>20</v>
      </c>
      <c r="U4" t="s">
        <v>0</v>
      </c>
      <c r="W4" t="s">
        <v>1</v>
      </c>
      <c r="Y4" t="s">
        <v>2</v>
      </c>
      <c r="AA4" t="s">
        <v>3</v>
      </c>
      <c r="AC4" t="s">
        <v>4</v>
      </c>
      <c r="AE4" t="s">
        <v>37</v>
      </c>
      <c r="AF4" t="s">
        <v>38</v>
      </c>
    </row>
    <row r="5" spans="1:32" x14ac:dyDescent="0.25">
      <c r="A5" t="s">
        <v>36</v>
      </c>
      <c r="B5" t="s">
        <v>39</v>
      </c>
      <c r="C5" t="s">
        <v>36</v>
      </c>
      <c r="D5" t="s">
        <v>39</v>
      </c>
      <c r="E5" t="s">
        <v>36</v>
      </c>
      <c r="F5" t="s">
        <v>39</v>
      </c>
      <c r="G5" t="s">
        <v>36</v>
      </c>
      <c r="H5" t="s">
        <v>39</v>
      </c>
      <c r="I5" t="s">
        <v>36</v>
      </c>
      <c r="J5" t="s">
        <v>39</v>
      </c>
      <c r="K5" t="s">
        <v>36</v>
      </c>
      <c r="L5" t="s">
        <v>39</v>
      </c>
      <c r="M5" t="s">
        <v>36</v>
      </c>
      <c r="N5" t="s">
        <v>39</v>
      </c>
      <c r="O5" t="s">
        <v>36</v>
      </c>
      <c r="P5" t="s">
        <v>39</v>
      </c>
      <c r="Q5" t="s">
        <v>36</v>
      </c>
      <c r="R5" t="s">
        <v>39</v>
      </c>
      <c r="S5" t="s">
        <v>36</v>
      </c>
      <c r="T5" t="s">
        <v>39</v>
      </c>
      <c r="U5" t="s">
        <v>36</v>
      </c>
      <c r="V5" t="s">
        <v>39</v>
      </c>
      <c r="W5" t="s">
        <v>36</v>
      </c>
      <c r="X5" t="s">
        <v>39</v>
      </c>
      <c r="Y5" t="s">
        <v>36</v>
      </c>
      <c r="Z5" t="s">
        <v>39</v>
      </c>
      <c r="AA5" t="s">
        <v>36</v>
      </c>
      <c r="AB5" t="s">
        <v>39</v>
      </c>
      <c r="AC5" t="s">
        <v>36</v>
      </c>
      <c r="AD5" t="s">
        <v>39</v>
      </c>
    </row>
    <row r="6" spans="1:32" x14ac:dyDescent="0.25">
      <c r="A6" s="2">
        <v>34.372921487681438</v>
      </c>
      <c r="B6" s="2">
        <v>5.6504783058295933</v>
      </c>
      <c r="C6" s="2">
        <v>31.473380271489606</v>
      </c>
      <c r="D6" s="2">
        <v>7.678924217258051</v>
      </c>
      <c r="E6" s="2">
        <v>36.013937793530616</v>
      </c>
      <c r="F6" s="2">
        <v>5.875063989724512</v>
      </c>
      <c r="G6" s="2">
        <v>33.929216079881741</v>
      </c>
      <c r="H6" s="2">
        <v>7.2853621622544624</v>
      </c>
      <c r="I6" s="2">
        <v>30.30848244825566</v>
      </c>
      <c r="J6" s="2">
        <v>15.310037689592479</v>
      </c>
      <c r="K6" s="2">
        <v>36.606926017822403</v>
      </c>
      <c r="L6" s="2">
        <v>7.5656534993649212</v>
      </c>
      <c r="M6" s="2">
        <v>29.21470613424858</v>
      </c>
      <c r="N6" s="2">
        <v>8.4015469131903746</v>
      </c>
      <c r="O6" s="2">
        <v>19.760332152049298</v>
      </c>
      <c r="P6" s="2">
        <v>5.2720410824755577</v>
      </c>
      <c r="Q6" s="2">
        <v>23.614225478389599</v>
      </c>
      <c r="R6" s="2">
        <v>11.462079412765453</v>
      </c>
      <c r="S6" s="2">
        <v>20.273415085040746</v>
      </c>
      <c r="T6" s="2">
        <v>10.135420277775063</v>
      </c>
      <c r="U6" s="2">
        <v>34.095944704920939</v>
      </c>
      <c r="V6" s="2">
        <v>5.0464038408851781</v>
      </c>
      <c r="W6" s="2">
        <v>32.928276143285686</v>
      </c>
      <c r="X6" s="2">
        <v>4.4406236729539303</v>
      </c>
      <c r="Y6" s="2">
        <v>39.464715800147644</v>
      </c>
      <c r="Z6" s="2">
        <v>6.2904329805930521</v>
      </c>
      <c r="AA6" s="2">
        <v>34.267308253006782</v>
      </c>
      <c r="AB6" s="2">
        <v>6.5821214789061679</v>
      </c>
      <c r="AC6" s="2">
        <v>31.696626927512899</v>
      </c>
      <c r="AD6" s="2">
        <v>6.0459421483733218</v>
      </c>
      <c r="AE6" s="2">
        <v>31.201360985150931</v>
      </c>
      <c r="AF6" s="2">
        <v>9.6450377933296103</v>
      </c>
    </row>
    <row r="8" spans="1:32" x14ac:dyDescent="0.25">
      <c r="B8" t="str">
        <f ca="1">INDIRECT(ADDRESS(4,2*COLUMN()-3))</f>
        <v>pc00</v>
      </c>
      <c r="C8" t="str">
        <f t="shared" ref="C8:P8" ca="1" si="0">INDIRECT(ADDRESS(4,2*COLUMN()-3))</f>
        <v>pc01</v>
      </c>
      <c r="D8" t="str">
        <f t="shared" ca="1" si="0"/>
        <v>pc02</v>
      </c>
      <c r="E8" t="str">
        <f t="shared" ca="1" si="0"/>
        <v>pc03</v>
      </c>
      <c r="F8" t="str">
        <f t="shared" ca="1" si="0"/>
        <v>pc04</v>
      </c>
      <c r="G8" t="str">
        <f t="shared" ca="1" si="0"/>
        <v>pc05</v>
      </c>
      <c r="H8" t="str">
        <f t="shared" ca="1" si="0"/>
        <v>pc06</v>
      </c>
      <c r="I8" t="str">
        <f t="shared" ca="1" si="0"/>
        <v>pc07</v>
      </c>
      <c r="J8" t="str">
        <f t="shared" ca="1" si="0"/>
        <v>pc08</v>
      </c>
      <c r="K8" t="str">
        <f t="shared" ca="1" si="0"/>
        <v>pc09</v>
      </c>
      <c r="L8" t="str">
        <f t="shared" ca="1" si="0"/>
        <v>pc10</v>
      </c>
      <c r="M8" t="str">
        <f t="shared" ca="1" si="0"/>
        <v>pc11</v>
      </c>
      <c r="N8" t="str">
        <f t="shared" ca="1" si="0"/>
        <v>pc12</v>
      </c>
      <c r="O8" t="str">
        <f t="shared" ca="1" si="0"/>
        <v>pc13</v>
      </c>
      <c r="P8" t="str">
        <f t="shared" ca="1" si="0"/>
        <v>pc14</v>
      </c>
    </row>
    <row r="9" spans="1:32" x14ac:dyDescent="0.25">
      <c r="A9" t="s">
        <v>45</v>
      </c>
      <c r="B9">
        <f ca="1">INDIRECT(ADDRESS(ROW()-3,2*COLUMN()-3))</f>
        <v>34.372921487681438</v>
      </c>
      <c r="C9">
        <f t="shared" ref="C9:M9" ca="1" si="1">INDIRECT(ADDRESS(6,2*COLUMN()-3))</f>
        <v>31.473380271489606</v>
      </c>
      <c r="D9">
        <f t="shared" ca="1" si="1"/>
        <v>36.013937793530616</v>
      </c>
      <c r="E9">
        <f t="shared" ca="1" si="1"/>
        <v>33.929216079881741</v>
      </c>
      <c r="F9">
        <f t="shared" ca="1" si="1"/>
        <v>30.30848244825566</v>
      </c>
      <c r="G9">
        <f t="shared" ca="1" si="1"/>
        <v>36.606926017822403</v>
      </c>
      <c r="H9">
        <f t="shared" ca="1" si="1"/>
        <v>29.21470613424858</v>
      </c>
      <c r="I9">
        <f t="shared" ca="1" si="1"/>
        <v>19.760332152049298</v>
      </c>
      <c r="J9">
        <f t="shared" ca="1" si="1"/>
        <v>23.614225478389599</v>
      </c>
      <c r="K9">
        <f t="shared" ca="1" si="1"/>
        <v>20.273415085040746</v>
      </c>
      <c r="L9">
        <f t="shared" ca="1" si="1"/>
        <v>34.095944704920939</v>
      </c>
      <c r="M9">
        <f t="shared" ca="1" si="1"/>
        <v>32.928276143285686</v>
      </c>
      <c r="N9">
        <f ca="1">INDIRECT(ADDRESS(6,2*COLUMN()-3))</f>
        <v>39.464715800147644</v>
      </c>
      <c r="O9">
        <f ca="1">INDIRECT(ADDRESS(6,2*COLUMN()-3))</f>
        <v>34.267308253006782</v>
      </c>
      <c r="P9">
        <f ca="1">INDIRECT(ADDRESS(6,2*COLUMN()-3))</f>
        <v>31.696626927512899</v>
      </c>
    </row>
    <row r="10" spans="1:32" x14ac:dyDescent="0.25">
      <c r="A10" t="str">
        <f>B5</f>
        <v>Écartype de longueur cm</v>
      </c>
      <c r="B10">
        <f ca="1">INDIRECT(ADDRESS(6,2*COLUMN()-2))</f>
        <v>5.6504783058295933</v>
      </c>
      <c r="C10">
        <f t="shared" ref="C10:P10" ca="1" si="2">INDIRECT(ADDRESS(6,2*COLUMN()-2))</f>
        <v>7.678924217258051</v>
      </c>
      <c r="D10">
        <f t="shared" ca="1" si="2"/>
        <v>5.875063989724512</v>
      </c>
      <c r="E10">
        <f t="shared" ca="1" si="2"/>
        <v>7.2853621622544624</v>
      </c>
      <c r="F10">
        <f t="shared" ca="1" si="2"/>
        <v>15.310037689592479</v>
      </c>
      <c r="G10">
        <f t="shared" ca="1" si="2"/>
        <v>7.5656534993649212</v>
      </c>
      <c r="H10">
        <f t="shared" ca="1" si="2"/>
        <v>8.4015469131903746</v>
      </c>
      <c r="I10">
        <f t="shared" ca="1" si="2"/>
        <v>5.2720410824755577</v>
      </c>
      <c r="J10">
        <f t="shared" ca="1" si="2"/>
        <v>11.462079412765453</v>
      </c>
      <c r="K10">
        <f t="shared" ca="1" si="2"/>
        <v>10.135420277775063</v>
      </c>
      <c r="L10">
        <f t="shared" ca="1" si="2"/>
        <v>5.0464038408851781</v>
      </c>
      <c r="M10">
        <f t="shared" ca="1" si="2"/>
        <v>4.4406236729539303</v>
      </c>
      <c r="N10">
        <f t="shared" ca="1" si="2"/>
        <v>6.2904329805930521</v>
      </c>
      <c r="O10">
        <f t="shared" ca="1" si="2"/>
        <v>6.5821214789061679</v>
      </c>
      <c r="P10">
        <f t="shared" ca="1" si="2"/>
        <v>6.0459421483733218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AC93-FA63-49B4-8D2B-F86519C46C12}">
  <dimension ref="A3:AF10"/>
  <sheetViews>
    <sheetView workbookViewId="0">
      <selection activeCell="E17" sqref="E17"/>
    </sheetView>
  </sheetViews>
  <sheetFormatPr baseColWidth="10" defaultRowHeight="15" x14ac:dyDescent="0.25"/>
  <cols>
    <col min="1" max="30" width="23.85546875" bestFit="1" customWidth="1"/>
    <col min="31" max="32" width="28" bestFit="1" customWidth="1"/>
  </cols>
  <sheetData>
    <row r="3" spans="1:32" x14ac:dyDescent="0.25">
      <c r="A3" s="3" t="s">
        <v>26</v>
      </c>
    </row>
    <row r="4" spans="1:32" x14ac:dyDescent="0.25">
      <c r="A4" t="s">
        <v>11</v>
      </c>
      <c r="C4" t="s">
        <v>12</v>
      </c>
      <c r="E4" t="s">
        <v>13</v>
      </c>
      <c r="G4" t="s">
        <v>14</v>
      </c>
      <c r="I4" t="s">
        <v>15</v>
      </c>
      <c r="K4" t="s">
        <v>16</v>
      </c>
      <c r="M4" t="s">
        <v>17</v>
      </c>
      <c r="O4" t="s">
        <v>18</v>
      </c>
      <c r="Q4" t="s">
        <v>19</v>
      </c>
      <c r="S4" t="s">
        <v>20</v>
      </c>
      <c r="U4" t="s">
        <v>0</v>
      </c>
      <c r="W4" t="s">
        <v>1</v>
      </c>
      <c r="Y4" t="s">
        <v>2</v>
      </c>
      <c r="AA4" t="s">
        <v>3</v>
      </c>
      <c r="AC4" t="s">
        <v>4</v>
      </c>
      <c r="AE4" t="s">
        <v>40</v>
      </c>
      <c r="AF4" t="s">
        <v>42</v>
      </c>
    </row>
    <row r="5" spans="1:32" x14ac:dyDescent="0.25">
      <c r="A5" t="s">
        <v>41</v>
      </c>
      <c r="B5" t="s">
        <v>43</v>
      </c>
      <c r="C5" t="s">
        <v>41</v>
      </c>
      <c r="D5" t="s">
        <v>43</v>
      </c>
      <c r="E5" t="s">
        <v>41</v>
      </c>
      <c r="F5" t="s">
        <v>43</v>
      </c>
      <c r="G5" t="s">
        <v>41</v>
      </c>
      <c r="H5" t="s">
        <v>43</v>
      </c>
      <c r="I5" t="s">
        <v>41</v>
      </c>
      <c r="J5" t="s">
        <v>43</v>
      </c>
      <c r="K5" t="s">
        <v>41</v>
      </c>
      <c r="L5" t="s">
        <v>43</v>
      </c>
      <c r="M5" t="s">
        <v>41</v>
      </c>
      <c r="N5" t="s">
        <v>43</v>
      </c>
      <c r="O5" t="s">
        <v>41</v>
      </c>
      <c r="P5" t="s">
        <v>43</v>
      </c>
      <c r="Q5" t="s">
        <v>41</v>
      </c>
      <c r="R5" t="s">
        <v>43</v>
      </c>
      <c r="S5" t="s">
        <v>41</v>
      </c>
      <c r="T5" t="s">
        <v>43</v>
      </c>
      <c r="U5" t="s">
        <v>41</v>
      </c>
      <c r="V5" t="s">
        <v>43</v>
      </c>
      <c r="W5" t="s">
        <v>41</v>
      </c>
      <c r="X5" t="s">
        <v>43</v>
      </c>
      <c r="Y5" t="s">
        <v>41</v>
      </c>
      <c r="Z5" t="s">
        <v>43</v>
      </c>
      <c r="AA5" t="s">
        <v>41</v>
      </c>
      <c r="AB5" t="s">
        <v>43</v>
      </c>
      <c r="AC5" t="s">
        <v>41</v>
      </c>
      <c r="AD5" t="s">
        <v>43</v>
      </c>
    </row>
    <row r="6" spans="1:32" x14ac:dyDescent="0.25">
      <c r="A6" s="2">
        <v>52.339690720511769</v>
      </c>
      <c r="B6" s="2">
        <v>15.780642801213153</v>
      </c>
      <c r="C6" s="2">
        <v>51.31659874625133</v>
      </c>
      <c r="D6" s="2">
        <v>12.372276239386272</v>
      </c>
      <c r="E6" s="2">
        <v>53.883695754384007</v>
      </c>
      <c r="F6" s="2">
        <v>12.848795148555563</v>
      </c>
      <c r="G6" s="2">
        <v>43.893681139687359</v>
      </c>
      <c r="H6" s="2">
        <v>16.449598121831539</v>
      </c>
      <c r="I6" s="2">
        <v>30.564703975665417</v>
      </c>
      <c r="J6" s="2">
        <v>21.504604160394646</v>
      </c>
      <c r="K6" s="2">
        <v>53.51061080234232</v>
      </c>
      <c r="L6" s="2">
        <v>13.324562333282543</v>
      </c>
      <c r="M6" s="2">
        <v>32.007197793113434</v>
      </c>
      <c r="N6" s="2">
        <v>19.423469539686458</v>
      </c>
      <c r="O6" s="2">
        <v>29.790281474009266</v>
      </c>
      <c r="P6" s="2">
        <v>16.163834022916181</v>
      </c>
      <c r="Q6" s="2">
        <v>22.139090231185943</v>
      </c>
      <c r="R6" s="2">
        <v>20.768460248614495</v>
      </c>
      <c r="S6" s="2">
        <v>40.445825538575519</v>
      </c>
      <c r="T6" s="2">
        <v>23.482126396340288</v>
      </c>
      <c r="U6" s="2">
        <v>47.798701918048074</v>
      </c>
      <c r="V6" s="2">
        <v>11.142124382342722</v>
      </c>
      <c r="W6" s="2">
        <v>47.021070767166222</v>
      </c>
      <c r="X6" s="2">
        <v>9.4813493300276726</v>
      </c>
      <c r="Y6" s="2">
        <v>47.358617906711885</v>
      </c>
      <c r="Z6" s="2">
        <v>12.456139751250156</v>
      </c>
      <c r="AA6" s="2">
        <v>48.704149708619298</v>
      </c>
      <c r="AB6" s="2">
        <v>9.6706024752935953</v>
      </c>
      <c r="AC6" s="2">
        <v>51.89148422700022</v>
      </c>
      <c r="AD6" s="2">
        <v>11.059722951851587</v>
      </c>
      <c r="AE6" s="2">
        <v>43.51102671355148</v>
      </c>
      <c r="AF6" s="2">
        <v>18.184409289281152</v>
      </c>
    </row>
    <row r="8" spans="1:32" x14ac:dyDescent="0.25">
      <c r="B8" t="str">
        <f ca="1">INDIRECT(ADDRESS(4,2*COLUMN()-3))</f>
        <v>pc00</v>
      </c>
      <c r="C8" t="str">
        <f t="shared" ref="C8:P8" ca="1" si="0">INDIRECT(ADDRESS(4,2*COLUMN()-3))</f>
        <v>pc01</v>
      </c>
      <c r="D8" t="str">
        <f t="shared" ca="1" si="0"/>
        <v>pc02</v>
      </c>
      <c r="E8" t="str">
        <f t="shared" ca="1" si="0"/>
        <v>pc03</v>
      </c>
      <c r="F8" t="str">
        <f t="shared" ca="1" si="0"/>
        <v>pc04</v>
      </c>
      <c r="G8" t="str">
        <f t="shared" ca="1" si="0"/>
        <v>pc05</v>
      </c>
      <c r="H8" t="str">
        <f t="shared" ca="1" si="0"/>
        <v>pc06</v>
      </c>
      <c r="I8" t="str">
        <f t="shared" ca="1" si="0"/>
        <v>pc07</v>
      </c>
      <c r="J8" t="str">
        <f t="shared" ca="1" si="0"/>
        <v>pc08</v>
      </c>
      <c r="K8" t="str">
        <f t="shared" ca="1" si="0"/>
        <v>pc09</v>
      </c>
      <c r="L8" t="str">
        <f t="shared" ca="1" si="0"/>
        <v>pc10</v>
      </c>
      <c r="M8" t="str">
        <f t="shared" ca="1" si="0"/>
        <v>pc11</v>
      </c>
      <c r="N8" t="str">
        <f t="shared" ca="1" si="0"/>
        <v>pc12</v>
      </c>
      <c r="O8" t="str">
        <f t="shared" ca="1" si="0"/>
        <v>pc13</v>
      </c>
      <c r="P8" t="str">
        <f t="shared" ca="1" si="0"/>
        <v>pc14</v>
      </c>
    </row>
    <row r="9" spans="1:32" x14ac:dyDescent="0.25">
      <c r="A9" t="s">
        <v>44</v>
      </c>
      <c r="B9">
        <f ca="1">INDIRECT(ADDRESS(ROW()-3,2*COLUMN()-3))</f>
        <v>52.339690720511769</v>
      </c>
      <c r="C9">
        <f t="shared" ref="C9:M9" ca="1" si="1">INDIRECT(ADDRESS(6,2*COLUMN()-3))</f>
        <v>51.31659874625133</v>
      </c>
      <c r="D9">
        <f t="shared" ca="1" si="1"/>
        <v>53.883695754384007</v>
      </c>
      <c r="E9">
        <f t="shared" ca="1" si="1"/>
        <v>43.893681139687359</v>
      </c>
      <c r="F9">
        <f t="shared" ca="1" si="1"/>
        <v>30.564703975665417</v>
      </c>
      <c r="G9">
        <f t="shared" ca="1" si="1"/>
        <v>53.51061080234232</v>
      </c>
      <c r="H9">
        <f t="shared" ca="1" si="1"/>
        <v>32.007197793113434</v>
      </c>
      <c r="I9">
        <f t="shared" ca="1" si="1"/>
        <v>29.790281474009266</v>
      </c>
      <c r="J9">
        <f t="shared" ca="1" si="1"/>
        <v>22.139090231185943</v>
      </c>
      <c r="K9">
        <f t="shared" ca="1" si="1"/>
        <v>40.445825538575519</v>
      </c>
      <c r="L9">
        <f t="shared" ca="1" si="1"/>
        <v>47.798701918048074</v>
      </c>
      <c r="M9">
        <f t="shared" ca="1" si="1"/>
        <v>47.021070767166222</v>
      </c>
      <c r="N9">
        <f ca="1">INDIRECT(ADDRESS(6,2*COLUMN()-3))</f>
        <v>47.358617906711885</v>
      </c>
      <c r="O9">
        <f ca="1">INDIRECT(ADDRESS(6,2*COLUMN()-3))</f>
        <v>48.704149708619298</v>
      </c>
      <c r="P9">
        <f ca="1">INDIRECT(ADDRESS(6,2*COLUMN()-3))</f>
        <v>51.89148422700022</v>
      </c>
    </row>
    <row r="10" spans="1:32" x14ac:dyDescent="0.25">
      <c r="A10" t="str">
        <f>B5</f>
        <v>Écartype de angle (deg)2</v>
      </c>
      <c r="B10">
        <f ca="1">INDIRECT(ADDRESS(6,2*COLUMN()-2))</f>
        <v>15.780642801213153</v>
      </c>
      <c r="C10">
        <f t="shared" ref="C10:P10" ca="1" si="2">INDIRECT(ADDRESS(6,2*COLUMN()-2))</f>
        <v>12.372276239386272</v>
      </c>
      <c r="D10">
        <f t="shared" ca="1" si="2"/>
        <v>12.848795148555563</v>
      </c>
      <c r="E10">
        <f t="shared" ca="1" si="2"/>
        <v>16.449598121831539</v>
      </c>
      <c r="F10">
        <f t="shared" ca="1" si="2"/>
        <v>21.504604160394646</v>
      </c>
      <c r="G10">
        <f t="shared" ca="1" si="2"/>
        <v>13.324562333282543</v>
      </c>
      <c r="H10">
        <f t="shared" ca="1" si="2"/>
        <v>19.423469539686458</v>
      </c>
      <c r="I10">
        <f t="shared" ca="1" si="2"/>
        <v>16.163834022916181</v>
      </c>
      <c r="J10">
        <f t="shared" ca="1" si="2"/>
        <v>20.768460248614495</v>
      </c>
      <c r="K10">
        <f t="shared" ca="1" si="2"/>
        <v>23.482126396340288</v>
      </c>
      <c r="L10">
        <f t="shared" ca="1" si="2"/>
        <v>11.142124382342722</v>
      </c>
      <c r="M10">
        <f t="shared" ca="1" si="2"/>
        <v>9.4813493300276726</v>
      </c>
      <c r="N10">
        <f t="shared" ca="1" si="2"/>
        <v>12.456139751250156</v>
      </c>
      <c r="O10">
        <f t="shared" ca="1" si="2"/>
        <v>9.6706024752935953</v>
      </c>
      <c r="P10">
        <f t="shared" ca="1" si="2"/>
        <v>11.059722951851587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E32B1-490F-49BF-8ADA-57F525EBB13E}">
  <dimension ref="A3:AF10"/>
  <sheetViews>
    <sheetView workbookViewId="0">
      <selection activeCell="E23" sqref="E23"/>
    </sheetView>
  </sheetViews>
  <sheetFormatPr baseColWidth="10" defaultRowHeight="15" x14ac:dyDescent="0.25"/>
  <cols>
    <col min="1" max="30" width="23.85546875" bestFit="1" customWidth="1"/>
    <col min="31" max="31" width="25.28515625" bestFit="1" customWidth="1"/>
    <col min="32" max="32" width="24.28515625" bestFit="1" customWidth="1"/>
  </cols>
  <sheetData>
    <row r="3" spans="1:32" x14ac:dyDescent="0.25">
      <c r="A3" s="3" t="s">
        <v>26</v>
      </c>
    </row>
    <row r="4" spans="1:32" x14ac:dyDescent="0.25">
      <c r="A4" t="s">
        <v>11</v>
      </c>
      <c r="C4" t="s">
        <v>12</v>
      </c>
      <c r="E4" t="s">
        <v>13</v>
      </c>
      <c r="G4" t="s">
        <v>14</v>
      </c>
      <c r="I4" t="s">
        <v>15</v>
      </c>
      <c r="K4" t="s">
        <v>16</v>
      </c>
      <c r="M4" t="s">
        <v>17</v>
      </c>
      <c r="O4" t="s">
        <v>18</v>
      </c>
      <c r="Q4" t="s">
        <v>19</v>
      </c>
      <c r="S4" t="s">
        <v>20</v>
      </c>
      <c r="U4" t="s">
        <v>0</v>
      </c>
      <c r="W4" t="s">
        <v>1</v>
      </c>
      <c r="Y4" t="s">
        <v>2</v>
      </c>
      <c r="AA4" t="s">
        <v>3</v>
      </c>
      <c r="AC4" t="s">
        <v>4</v>
      </c>
      <c r="AE4" t="s">
        <v>54</v>
      </c>
      <c r="AF4" t="s">
        <v>55</v>
      </c>
    </row>
    <row r="5" spans="1:32" x14ac:dyDescent="0.25">
      <c r="A5" t="s">
        <v>53</v>
      </c>
      <c r="B5" t="s">
        <v>56</v>
      </c>
      <c r="C5" t="s">
        <v>53</v>
      </c>
      <c r="D5" t="s">
        <v>56</v>
      </c>
      <c r="E5" t="s">
        <v>53</v>
      </c>
      <c r="F5" t="s">
        <v>56</v>
      </c>
      <c r="G5" t="s">
        <v>53</v>
      </c>
      <c r="H5" t="s">
        <v>56</v>
      </c>
      <c r="I5" t="s">
        <v>53</v>
      </c>
      <c r="J5" t="s">
        <v>56</v>
      </c>
      <c r="K5" t="s">
        <v>53</v>
      </c>
      <c r="L5" t="s">
        <v>56</v>
      </c>
      <c r="M5" t="s">
        <v>53</v>
      </c>
      <c r="N5" t="s">
        <v>56</v>
      </c>
      <c r="O5" t="s">
        <v>53</v>
      </c>
      <c r="P5" t="s">
        <v>56</v>
      </c>
      <c r="Q5" t="s">
        <v>53</v>
      </c>
      <c r="R5" t="s">
        <v>56</v>
      </c>
      <c r="S5" t="s">
        <v>53</v>
      </c>
      <c r="T5" t="s">
        <v>56</v>
      </c>
      <c r="U5" t="s">
        <v>53</v>
      </c>
      <c r="V5" t="s">
        <v>56</v>
      </c>
      <c r="W5" t="s">
        <v>53</v>
      </c>
      <c r="X5" t="s">
        <v>56</v>
      </c>
      <c r="Y5" t="s">
        <v>53</v>
      </c>
      <c r="Z5" t="s">
        <v>56</v>
      </c>
      <c r="AA5" t="s">
        <v>53</v>
      </c>
      <c r="AB5" t="s">
        <v>56</v>
      </c>
      <c r="AC5" t="s">
        <v>53</v>
      </c>
      <c r="AD5" t="s">
        <v>56</v>
      </c>
    </row>
    <row r="6" spans="1:32" x14ac:dyDescent="0.25">
      <c r="A6" s="2">
        <v>1.0611911956049263</v>
      </c>
      <c r="B6" s="2">
        <v>1.0122248900506881</v>
      </c>
      <c r="C6" s="2">
        <v>1.7529787384827635</v>
      </c>
      <c r="D6" s="2">
        <v>1.3007974828339457</v>
      </c>
      <c r="E6" s="2">
        <v>1.1543612379066768</v>
      </c>
      <c r="F6" s="2">
        <v>1.0169963530314312</v>
      </c>
      <c r="G6" s="2">
        <v>1.7229177587126969</v>
      </c>
      <c r="H6" s="2">
        <v>0.81987014290138338</v>
      </c>
      <c r="I6" s="2">
        <v>1.2484723792032191</v>
      </c>
      <c r="J6" s="2">
        <v>0.81318537107130562</v>
      </c>
      <c r="K6" s="2">
        <v>1.9670578239151149</v>
      </c>
      <c r="L6" s="2">
        <v>1.4018515455213567</v>
      </c>
      <c r="M6" s="2">
        <v>2.2287770863161858</v>
      </c>
      <c r="N6" s="2">
        <v>1.2867433332668614</v>
      </c>
      <c r="O6" s="2">
        <v>0.94958264431250294</v>
      </c>
      <c r="P6" s="2">
        <v>0.53545331087936821</v>
      </c>
      <c r="Q6" s="2">
        <v>1.7784638965138178</v>
      </c>
      <c r="R6" s="2">
        <v>0.72097781285053575</v>
      </c>
      <c r="S6" s="2">
        <v>1.093762931067231</v>
      </c>
      <c r="T6" s="2">
        <v>0.84772361843254707</v>
      </c>
      <c r="U6" s="2">
        <v>1.4224012108545847</v>
      </c>
      <c r="V6" s="2">
        <v>0.8801794147162646</v>
      </c>
      <c r="W6" s="2">
        <v>1.4107369901006386</v>
      </c>
      <c r="X6" s="2">
        <v>0.78482449157728196</v>
      </c>
      <c r="Y6" s="2">
        <v>1.1085337401954858</v>
      </c>
      <c r="Z6" s="2">
        <v>1.4171019204330277</v>
      </c>
      <c r="AA6" s="2">
        <v>1.4248322799689659</v>
      </c>
      <c r="AB6" s="2">
        <v>1.1061123603287475</v>
      </c>
      <c r="AC6" s="2">
        <v>1.3989741835641272</v>
      </c>
      <c r="AD6" s="2">
        <v>0.81619849493142305</v>
      </c>
      <c r="AE6" s="2">
        <v>1.4482029397812626</v>
      </c>
      <c r="AF6" s="2">
        <v>1.0559477979464287</v>
      </c>
    </row>
    <row r="8" spans="1:32" x14ac:dyDescent="0.25">
      <c r="B8" t="str">
        <f ca="1">INDIRECT(ADDRESS(4,2*COLUMN()-3))</f>
        <v>pc00</v>
      </c>
      <c r="C8" t="str">
        <f t="shared" ref="C8:P8" ca="1" si="0">INDIRECT(ADDRESS(4,2*COLUMN()-3))</f>
        <v>pc01</v>
      </c>
      <c r="D8" t="str">
        <f t="shared" ca="1" si="0"/>
        <v>pc02</v>
      </c>
      <c r="E8" t="str">
        <f t="shared" ca="1" si="0"/>
        <v>pc03</v>
      </c>
      <c r="F8" t="str">
        <f t="shared" ca="1" si="0"/>
        <v>pc04</v>
      </c>
      <c r="G8" t="str">
        <f t="shared" ca="1" si="0"/>
        <v>pc05</v>
      </c>
      <c r="H8" t="str">
        <f t="shared" ca="1" si="0"/>
        <v>pc06</v>
      </c>
      <c r="I8" t="str">
        <f t="shared" ca="1" si="0"/>
        <v>pc07</v>
      </c>
      <c r="J8" t="str">
        <f t="shared" ca="1" si="0"/>
        <v>pc08</v>
      </c>
      <c r="K8" t="str">
        <f t="shared" ca="1" si="0"/>
        <v>pc09</v>
      </c>
      <c r="L8" t="str">
        <f t="shared" ca="1" si="0"/>
        <v>pc10</v>
      </c>
      <c r="M8" t="str">
        <f t="shared" ca="1" si="0"/>
        <v>pc11</v>
      </c>
      <c r="N8" t="str">
        <f t="shared" ca="1" si="0"/>
        <v>pc12</v>
      </c>
      <c r="O8" t="str">
        <f t="shared" ca="1" si="0"/>
        <v>pc13</v>
      </c>
      <c r="P8" t="str">
        <f t="shared" ca="1" si="0"/>
        <v>pc14</v>
      </c>
    </row>
    <row r="9" spans="1:32" x14ac:dyDescent="0.25">
      <c r="A9" t="s">
        <v>46</v>
      </c>
      <c r="B9">
        <f ca="1">INDIRECT(ADDRESS(ROW()-3,2*COLUMN()-3))</f>
        <v>1.0611911956049263</v>
      </c>
      <c r="C9">
        <f t="shared" ref="C9:M9" ca="1" si="1">INDIRECT(ADDRESS(6,2*COLUMN()-3))</f>
        <v>1.7529787384827635</v>
      </c>
      <c r="D9">
        <f t="shared" ca="1" si="1"/>
        <v>1.1543612379066768</v>
      </c>
      <c r="E9">
        <f t="shared" ca="1" si="1"/>
        <v>1.7229177587126969</v>
      </c>
      <c r="F9">
        <f t="shared" ca="1" si="1"/>
        <v>1.2484723792032191</v>
      </c>
      <c r="G9">
        <f t="shared" ca="1" si="1"/>
        <v>1.9670578239151149</v>
      </c>
      <c r="H9">
        <f t="shared" ca="1" si="1"/>
        <v>2.2287770863161858</v>
      </c>
      <c r="I9">
        <f t="shared" ca="1" si="1"/>
        <v>0.94958264431250294</v>
      </c>
      <c r="J9">
        <f t="shared" ca="1" si="1"/>
        <v>1.7784638965138178</v>
      </c>
      <c r="K9">
        <f t="shared" ca="1" si="1"/>
        <v>1.093762931067231</v>
      </c>
      <c r="L9">
        <f t="shared" ca="1" si="1"/>
        <v>1.4224012108545847</v>
      </c>
      <c r="M9">
        <f t="shared" ca="1" si="1"/>
        <v>1.4107369901006386</v>
      </c>
      <c r="N9">
        <f ca="1">INDIRECT(ADDRESS(6,2*COLUMN()-3))</f>
        <v>1.1085337401954858</v>
      </c>
      <c r="O9">
        <f ca="1">INDIRECT(ADDRESS(6,2*COLUMN()-3))</f>
        <v>1.4248322799689659</v>
      </c>
      <c r="P9">
        <f ca="1">INDIRECT(ADDRESS(6,2*COLUMN()-3))</f>
        <v>1.3989741835641272</v>
      </c>
    </row>
    <row r="10" spans="1:32" x14ac:dyDescent="0.25">
      <c r="A10" t="str">
        <f>B5</f>
        <v>Écartype de Err(I) cm</v>
      </c>
      <c r="B10">
        <f ca="1">INDIRECT(ADDRESS(6,2*COLUMN()-2))</f>
        <v>1.0122248900506881</v>
      </c>
      <c r="C10">
        <f t="shared" ref="C10:P10" ca="1" si="2">INDIRECT(ADDRESS(6,2*COLUMN()-2))</f>
        <v>1.3007974828339457</v>
      </c>
      <c r="D10">
        <f t="shared" ca="1" si="2"/>
        <v>1.0169963530314312</v>
      </c>
      <c r="E10">
        <f t="shared" ca="1" si="2"/>
        <v>0.81987014290138338</v>
      </c>
      <c r="F10">
        <f t="shared" ca="1" si="2"/>
        <v>0.81318537107130562</v>
      </c>
      <c r="G10">
        <f t="shared" ca="1" si="2"/>
        <v>1.4018515455213567</v>
      </c>
      <c r="H10">
        <f t="shared" ca="1" si="2"/>
        <v>1.2867433332668614</v>
      </c>
      <c r="I10">
        <f t="shared" ca="1" si="2"/>
        <v>0.53545331087936821</v>
      </c>
      <c r="J10">
        <f t="shared" ca="1" si="2"/>
        <v>0.72097781285053575</v>
      </c>
      <c r="K10">
        <f t="shared" ca="1" si="2"/>
        <v>0.84772361843254707</v>
      </c>
      <c r="L10">
        <f t="shared" ca="1" si="2"/>
        <v>0.8801794147162646</v>
      </c>
      <c r="M10">
        <f t="shared" ca="1" si="2"/>
        <v>0.78482449157728196</v>
      </c>
      <c r="N10">
        <f t="shared" ca="1" si="2"/>
        <v>1.4171019204330277</v>
      </c>
      <c r="O10">
        <f t="shared" ca="1" si="2"/>
        <v>1.1061123603287475</v>
      </c>
      <c r="P10">
        <f t="shared" ca="1" si="2"/>
        <v>0.81619849493142305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E3ADA-BAA3-4FCB-89FC-A732F638BF60}">
  <dimension ref="A3:AF10"/>
  <sheetViews>
    <sheetView topLeftCell="A4" workbookViewId="0">
      <selection activeCell="C27" sqref="C27"/>
    </sheetView>
  </sheetViews>
  <sheetFormatPr baseColWidth="10" defaultRowHeight="15" x14ac:dyDescent="0.25"/>
  <cols>
    <col min="1" max="30" width="23.85546875" bestFit="1" customWidth="1"/>
    <col min="31" max="31" width="26" bestFit="1" customWidth="1"/>
    <col min="32" max="32" width="25" bestFit="1" customWidth="1"/>
  </cols>
  <sheetData>
    <row r="3" spans="1:32" x14ac:dyDescent="0.25">
      <c r="A3" s="3" t="s">
        <v>26</v>
      </c>
    </row>
    <row r="4" spans="1:32" x14ac:dyDescent="0.25">
      <c r="A4" t="s">
        <v>11</v>
      </c>
      <c r="C4" t="s">
        <v>12</v>
      </c>
      <c r="E4" t="s">
        <v>13</v>
      </c>
      <c r="G4" t="s">
        <v>14</v>
      </c>
      <c r="I4" t="s">
        <v>15</v>
      </c>
      <c r="K4" t="s">
        <v>16</v>
      </c>
      <c r="M4" t="s">
        <v>17</v>
      </c>
      <c r="O4" t="s">
        <v>18</v>
      </c>
      <c r="Q4" t="s">
        <v>19</v>
      </c>
      <c r="S4" t="s">
        <v>20</v>
      </c>
      <c r="U4" t="s">
        <v>0</v>
      </c>
      <c r="W4" t="s">
        <v>1</v>
      </c>
      <c r="Y4" t="s">
        <v>2</v>
      </c>
      <c r="AA4" t="s">
        <v>3</v>
      </c>
      <c r="AC4" t="s">
        <v>4</v>
      </c>
      <c r="AE4" t="s">
        <v>58</v>
      </c>
      <c r="AF4" t="s">
        <v>59</v>
      </c>
    </row>
    <row r="5" spans="1:32" x14ac:dyDescent="0.25">
      <c r="A5" t="s">
        <v>57</v>
      </c>
      <c r="B5" t="s">
        <v>60</v>
      </c>
      <c r="C5" t="s">
        <v>57</v>
      </c>
      <c r="D5" t="s">
        <v>60</v>
      </c>
      <c r="E5" t="s">
        <v>57</v>
      </c>
      <c r="F5" t="s">
        <v>60</v>
      </c>
      <c r="G5" t="s">
        <v>57</v>
      </c>
      <c r="H5" t="s">
        <v>60</v>
      </c>
      <c r="I5" t="s">
        <v>57</v>
      </c>
      <c r="J5" t="s">
        <v>60</v>
      </c>
      <c r="K5" t="s">
        <v>57</v>
      </c>
      <c r="L5" t="s">
        <v>60</v>
      </c>
      <c r="M5" t="s">
        <v>57</v>
      </c>
      <c r="N5" t="s">
        <v>60</v>
      </c>
      <c r="O5" t="s">
        <v>57</v>
      </c>
      <c r="P5" t="s">
        <v>60</v>
      </c>
      <c r="Q5" t="s">
        <v>57</v>
      </c>
      <c r="R5" t="s">
        <v>60</v>
      </c>
      <c r="S5" t="s">
        <v>57</v>
      </c>
      <c r="T5" t="s">
        <v>60</v>
      </c>
      <c r="U5" t="s">
        <v>57</v>
      </c>
      <c r="V5" t="s">
        <v>60</v>
      </c>
      <c r="W5" t="s">
        <v>57</v>
      </c>
      <c r="X5" t="s">
        <v>60</v>
      </c>
      <c r="Y5" t="s">
        <v>57</v>
      </c>
      <c r="Z5" t="s">
        <v>60</v>
      </c>
      <c r="AA5" t="s">
        <v>57</v>
      </c>
      <c r="AB5" t="s">
        <v>60</v>
      </c>
      <c r="AC5" t="s">
        <v>57</v>
      </c>
      <c r="AD5" t="s">
        <v>60</v>
      </c>
    </row>
    <row r="6" spans="1:32" x14ac:dyDescent="0.25">
      <c r="A6" s="2">
        <v>1.5339773814618862</v>
      </c>
      <c r="B6" s="2">
        <v>1.2366391826322309</v>
      </c>
      <c r="C6" s="2">
        <v>2.0781665120758808</v>
      </c>
      <c r="D6" s="2">
        <v>1.6888858910451789</v>
      </c>
      <c r="E6" s="2">
        <v>1.4286949300636631</v>
      </c>
      <c r="F6" s="2">
        <v>1.2267541728026305</v>
      </c>
      <c r="G6" s="2">
        <v>4.6393124662214902</v>
      </c>
      <c r="H6" s="2">
        <v>2.9074721599215616</v>
      </c>
      <c r="I6" s="2">
        <v>11.557948789420514</v>
      </c>
      <c r="J6" s="2">
        <v>10.339826823336978</v>
      </c>
      <c r="K6" s="2">
        <v>3.5684008146474291</v>
      </c>
      <c r="L6" s="2">
        <v>2.6129530588257066</v>
      </c>
      <c r="M6" s="2">
        <v>2.1117460406574713</v>
      </c>
      <c r="N6" s="2">
        <v>0.78032672464984221</v>
      </c>
      <c r="O6" s="2">
        <v>2.735614019432596</v>
      </c>
      <c r="P6" s="2">
        <v>1.0502318663582084</v>
      </c>
      <c r="Q6" s="2">
        <v>16.862892726847356</v>
      </c>
      <c r="R6" s="2">
        <v>7.9122280316904252</v>
      </c>
      <c r="S6" s="2">
        <v>18.853370383898177</v>
      </c>
      <c r="T6" s="2">
        <v>8.9497380654197194</v>
      </c>
      <c r="U6" s="2">
        <v>2.1153702199953508</v>
      </c>
      <c r="V6" s="2">
        <v>1.4808222817426202</v>
      </c>
      <c r="W6" s="2">
        <v>2.1225244911111552</v>
      </c>
      <c r="X6" s="2">
        <v>1.3193557791786399</v>
      </c>
      <c r="Y6" s="2">
        <v>1.2915862254884778</v>
      </c>
      <c r="Z6" s="2">
        <v>1.4302014569895742</v>
      </c>
      <c r="AA6" s="2">
        <v>1.7584729099953331</v>
      </c>
      <c r="AB6" s="2">
        <v>1.1035024497804449</v>
      </c>
      <c r="AC6" s="2">
        <v>1.9222573307770987</v>
      </c>
      <c r="AD6" s="2">
        <v>0.94125060665148363</v>
      </c>
      <c r="AE6" s="2">
        <v>4.9720223494729279</v>
      </c>
      <c r="AF6" s="2">
        <v>7.0425009629243807</v>
      </c>
    </row>
    <row r="8" spans="1:32" x14ac:dyDescent="0.25">
      <c r="B8" t="str">
        <f ca="1">INDIRECT(ADDRESS(4,2*COLUMN()-3))</f>
        <v>pc00</v>
      </c>
      <c r="C8" t="str">
        <f t="shared" ref="C8:P8" ca="1" si="0">INDIRECT(ADDRESS(4,2*COLUMN()-3))</f>
        <v>pc01</v>
      </c>
      <c r="D8" t="str">
        <f t="shared" ca="1" si="0"/>
        <v>pc02</v>
      </c>
      <c r="E8" t="str">
        <f t="shared" ca="1" si="0"/>
        <v>pc03</v>
      </c>
      <c r="F8" t="str">
        <f t="shared" ca="1" si="0"/>
        <v>pc04</v>
      </c>
      <c r="G8" t="str">
        <f t="shared" ca="1" si="0"/>
        <v>pc05</v>
      </c>
      <c r="H8" t="str">
        <f t="shared" ca="1" si="0"/>
        <v>pc06</v>
      </c>
      <c r="I8" t="str">
        <f t="shared" ca="1" si="0"/>
        <v>pc07</v>
      </c>
      <c r="J8" t="str">
        <f t="shared" ca="1" si="0"/>
        <v>pc08</v>
      </c>
      <c r="K8" t="str">
        <f t="shared" ca="1" si="0"/>
        <v>pc09</v>
      </c>
      <c r="L8" t="str">
        <f t="shared" ca="1" si="0"/>
        <v>pc10</v>
      </c>
      <c r="M8" t="str">
        <f t="shared" ca="1" si="0"/>
        <v>pc11</v>
      </c>
      <c r="N8" t="str">
        <f t="shared" ca="1" si="0"/>
        <v>pc12</v>
      </c>
      <c r="O8" t="str">
        <f t="shared" ca="1" si="0"/>
        <v>pc13</v>
      </c>
      <c r="P8" t="str">
        <f t="shared" ca="1" si="0"/>
        <v>pc14</v>
      </c>
    </row>
    <row r="9" spans="1:32" x14ac:dyDescent="0.25">
      <c r="A9" t="s">
        <v>51</v>
      </c>
      <c r="B9">
        <f ca="1">INDIRECT(ADDRESS(ROW()-3,2*COLUMN()-3))</f>
        <v>1.5339773814618862</v>
      </c>
      <c r="C9">
        <f t="shared" ref="C9:M9" ca="1" si="1">INDIRECT(ADDRESS(6,2*COLUMN()-3))</f>
        <v>2.0781665120758808</v>
      </c>
      <c r="D9">
        <f t="shared" ca="1" si="1"/>
        <v>1.4286949300636631</v>
      </c>
      <c r="E9">
        <f t="shared" ca="1" si="1"/>
        <v>4.6393124662214902</v>
      </c>
      <c r="F9">
        <f t="shared" ca="1" si="1"/>
        <v>11.557948789420514</v>
      </c>
      <c r="G9">
        <f t="shared" ca="1" si="1"/>
        <v>3.5684008146474291</v>
      </c>
      <c r="H9">
        <f t="shared" ca="1" si="1"/>
        <v>2.1117460406574713</v>
      </c>
      <c r="I9">
        <f t="shared" ca="1" si="1"/>
        <v>2.735614019432596</v>
      </c>
      <c r="J9">
        <f t="shared" ca="1" si="1"/>
        <v>16.862892726847356</v>
      </c>
      <c r="K9">
        <f t="shared" ca="1" si="1"/>
        <v>18.853370383898177</v>
      </c>
      <c r="L9">
        <f t="shared" ca="1" si="1"/>
        <v>2.1153702199953508</v>
      </c>
      <c r="M9">
        <f t="shared" ca="1" si="1"/>
        <v>2.1225244911111552</v>
      </c>
      <c r="N9">
        <f ca="1">INDIRECT(ADDRESS(6,2*COLUMN()-3))</f>
        <v>1.2915862254884778</v>
      </c>
      <c r="O9">
        <f ca="1">INDIRECT(ADDRESS(6,2*COLUMN()-3))</f>
        <v>1.7584729099953331</v>
      </c>
      <c r="P9">
        <f ca="1">INDIRECT(ADDRESS(6,2*COLUMN()-3))</f>
        <v>1.9222573307770987</v>
      </c>
    </row>
    <row r="10" spans="1:32" x14ac:dyDescent="0.25">
      <c r="A10" t="str">
        <f>B5</f>
        <v>Écartype de Err(A) cm</v>
      </c>
      <c r="B10">
        <f ca="1">INDIRECT(ADDRESS(6,2*COLUMN()-2))</f>
        <v>1.2366391826322309</v>
      </c>
      <c r="C10">
        <f t="shared" ref="C10:P10" ca="1" si="2">INDIRECT(ADDRESS(6,2*COLUMN()-2))</f>
        <v>1.6888858910451789</v>
      </c>
      <c r="D10">
        <f t="shared" ca="1" si="2"/>
        <v>1.2267541728026305</v>
      </c>
      <c r="E10">
        <f t="shared" ca="1" si="2"/>
        <v>2.9074721599215616</v>
      </c>
      <c r="F10">
        <f t="shared" ca="1" si="2"/>
        <v>10.339826823336978</v>
      </c>
      <c r="G10">
        <f t="shared" ca="1" si="2"/>
        <v>2.6129530588257066</v>
      </c>
      <c r="H10">
        <f t="shared" ca="1" si="2"/>
        <v>0.78032672464984221</v>
      </c>
      <c r="I10">
        <f t="shared" ca="1" si="2"/>
        <v>1.0502318663582084</v>
      </c>
      <c r="J10">
        <f t="shared" ca="1" si="2"/>
        <v>7.9122280316904252</v>
      </c>
      <c r="K10">
        <f t="shared" ca="1" si="2"/>
        <v>8.9497380654197194</v>
      </c>
      <c r="L10">
        <f t="shared" ca="1" si="2"/>
        <v>1.4808222817426202</v>
      </c>
      <c r="M10">
        <f t="shared" ca="1" si="2"/>
        <v>1.3193557791786399</v>
      </c>
      <c r="N10">
        <f t="shared" ca="1" si="2"/>
        <v>1.4302014569895742</v>
      </c>
      <c r="O10">
        <f t="shared" ca="1" si="2"/>
        <v>1.1035024497804449</v>
      </c>
      <c r="P10">
        <f t="shared" ca="1" si="2"/>
        <v>0.94125060665148363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E2971-6EE0-4900-8BDA-63B20D7628C2}">
  <dimension ref="A3:AF10"/>
  <sheetViews>
    <sheetView workbookViewId="0">
      <selection activeCell="E20" sqref="E20"/>
    </sheetView>
  </sheetViews>
  <sheetFormatPr baseColWidth="10" defaultRowHeight="15" x14ac:dyDescent="0.25"/>
  <cols>
    <col min="1" max="30" width="23.85546875" bestFit="1" customWidth="1"/>
    <col min="31" max="31" width="23.42578125" bestFit="1" customWidth="1"/>
    <col min="32" max="32" width="22.42578125" bestFit="1" customWidth="1"/>
  </cols>
  <sheetData>
    <row r="3" spans="1:32" x14ac:dyDescent="0.25">
      <c r="A3" s="3" t="s">
        <v>26</v>
      </c>
    </row>
    <row r="4" spans="1:32" x14ac:dyDescent="0.25">
      <c r="A4" t="s">
        <v>11</v>
      </c>
      <c r="C4" t="s">
        <v>12</v>
      </c>
      <c r="E4" t="s">
        <v>13</v>
      </c>
      <c r="G4" t="s">
        <v>14</v>
      </c>
      <c r="I4" t="s">
        <v>15</v>
      </c>
      <c r="K4" t="s">
        <v>16</v>
      </c>
      <c r="M4" t="s">
        <v>17</v>
      </c>
      <c r="O4" t="s">
        <v>18</v>
      </c>
      <c r="Q4" t="s">
        <v>19</v>
      </c>
      <c r="S4" t="s">
        <v>20</v>
      </c>
      <c r="U4" t="s">
        <v>0</v>
      </c>
      <c r="W4" t="s">
        <v>1</v>
      </c>
      <c r="Y4" t="s">
        <v>2</v>
      </c>
      <c r="AA4" t="s">
        <v>3</v>
      </c>
      <c r="AC4" t="s">
        <v>4</v>
      </c>
      <c r="AE4" t="s">
        <v>48</v>
      </c>
      <c r="AF4" t="s">
        <v>49</v>
      </c>
    </row>
    <row r="5" spans="1:32" x14ac:dyDescent="0.25">
      <c r="A5" t="s">
        <v>47</v>
      </c>
      <c r="B5" t="s">
        <v>50</v>
      </c>
      <c r="C5" t="s">
        <v>47</v>
      </c>
      <c r="D5" t="s">
        <v>50</v>
      </c>
      <c r="E5" t="s">
        <v>47</v>
      </c>
      <c r="F5" t="s">
        <v>50</v>
      </c>
      <c r="G5" t="s">
        <v>47</v>
      </c>
      <c r="H5" t="s">
        <v>50</v>
      </c>
      <c r="I5" t="s">
        <v>47</v>
      </c>
      <c r="J5" t="s">
        <v>50</v>
      </c>
      <c r="K5" t="s">
        <v>47</v>
      </c>
      <c r="L5" t="s">
        <v>50</v>
      </c>
      <c r="M5" t="s">
        <v>47</v>
      </c>
      <c r="N5" t="s">
        <v>50</v>
      </c>
      <c r="O5" t="s">
        <v>47</v>
      </c>
      <c r="P5" t="s">
        <v>50</v>
      </c>
      <c r="Q5" t="s">
        <v>47</v>
      </c>
      <c r="R5" t="s">
        <v>50</v>
      </c>
      <c r="S5" t="s">
        <v>47</v>
      </c>
      <c r="T5" t="s">
        <v>50</v>
      </c>
      <c r="U5" t="s">
        <v>47</v>
      </c>
      <c r="V5" t="s">
        <v>50</v>
      </c>
      <c r="W5" t="s">
        <v>47</v>
      </c>
      <c r="X5" t="s">
        <v>50</v>
      </c>
      <c r="Y5" t="s">
        <v>47</v>
      </c>
      <c r="Z5" t="s">
        <v>50</v>
      </c>
      <c r="AA5" t="s">
        <v>47</v>
      </c>
      <c r="AB5" t="s">
        <v>50</v>
      </c>
      <c r="AC5" t="s">
        <v>47</v>
      </c>
      <c r="AD5" t="s">
        <v>50</v>
      </c>
    </row>
    <row r="6" spans="1:32" x14ac:dyDescent="0.25">
      <c r="A6" s="2">
        <v>3.9210668223500043</v>
      </c>
      <c r="B6" s="2">
        <v>0.1786021366512347</v>
      </c>
      <c r="C6" s="2">
        <v>4.3143229574499964</v>
      </c>
      <c r="D6" s="2">
        <v>0.12029349159072703</v>
      </c>
      <c r="E6" s="2">
        <v>4.5743294477499976</v>
      </c>
      <c r="F6" s="2">
        <v>0.12762356985278386</v>
      </c>
      <c r="G6" s="2">
        <v>3.5332308011000029</v>
      </c>
      <c r="H6" s="2">
        <v>0.1663556568887064</v>
      </c>
      <c r="I6" s="2">
        <v>2.329737627850001</v>
      </c>
      <c r="J6" s="2">
        <v>0.1932830790485186</v>
      </c>
      <c r="K6" s="2">
        <v>3.0454736240499933</v>
      </c>
      <c r="L6" s="2">
        <v>0.32146421068254433</v>
      </c>
      <c r="M6" s="2">
        <v>3.711141094899979</v>
      </c>
      <c r="N6" s="2">
        <v>0.33356344711678293</v>
      </c>
      <c r="O6" s="2">
        <v>2.4585994086000147</v>
      </c>
      <c r="P6" s="2">
        <v>0.17442787026281603</v>
      </c>
      <c r="Q6" s="2">
        <v>1.8759160701499986</v>
      </c>
      <c r="R6" s="2">
        <v>9.2665051014583402E-2</v>
      </c>
      <c r="S6" s="2">
        <v>1.4833872707499673</v>
      </c>
      <c r="T6" s="2">
        <v>0.12002252902010177</v>
      </c>
      <c r="U6" s="2">
        <v>4.1752879981499991</v>
      </c>
      <c r="V6" s="2">
        <v>0.22463385767588689</v>
      </c>
      <c r="W6" s="2">
        <v>3.8511706178500114</v>
      </c>
      <c r="X6" s="2">
        <v>0.13785240405204088</v>
      </c>
      <c r="Y6" s="2">
        <v>3.9521910773500246</v>
      </c>
      <c r="Z6" s="2">
        <v>0.12981018408119555</v>
      </c>
      <c r="AA6" s="2">
        <v>4.5263135920500046</v>
      </c>
      <c r="AB6" s="2">
        <v>0.19752886713622766</v>
      </c>
      <c r="AC6" s="2">
        <v>4.8744626509499955</v>
      </c>
      <c r="AD6" s="2">
        <v>0.18261195430445004</v>
      </c>
      <c r="AE6" s="2">
        <v>3.5084420707533361</v>
      </c>
      <c r="AF6" s="2">
        <v>1.0233777967620272</v>
      </c>
    </row>
    <row r="8" spans="1:32" x14ac:dyDescent="0.25">
      <c r="B8" t="str">
        <f ca="1">INDIRECT(ADDRESS(4,2*COLUMN()-3))</f>
        <v>pc00</v>
      </c>
      <c r="C8" t="str">
        <f t="shared" ref="C8:P8" ca="1" si="0">INDIRECT(ADDRESS(4,2*COLUMN()-3))</f>
        <v>pc01</v>
      </c>
      <c r="D8" t="str">
        <f t="shared" ca="1" si="0"/>
        <v>pc02</v>
      </c>
      <c r="E8" t="str">
        <f t="shared" ca="1" si="0"/>
        <v>pc03</v>
      </c>
      <c r="F8" t="str">
        <f t="shared" ca="1" si="0"/>
        <v>pc04</v>
      </c>
      <c r="G8" t="str">
        <f t="shared" ca="1" si="0"/>
        <v>pc05</v>
      </c>
      <c r="H8" t="str">
        <f t="shared" ca="1" si="0"/>
        <v>pc06</v>
      </c>
      <c r="I8" t="str">
        <f t="shared" ca="1" si="0"/>
        <v>pc07</v>
      </c>
      <c r="J8" t="str">
        <f t="shared" ca="1" si="0"/>
        <v>pc08</v>
      </c>
      <c r="K8" t="str">
        <f t="shared" ca="1" si="0"/>
        <v>pc09</v>
      </c>
      <c r="L8" t="str">
        <f t="shared" ca="1" si="0"/>
        <v>pc10</v>
      </c>
      <c r="M8" t="str">
        <f t="shared" ca="1" si="0"/>
        <v>pc11</v>
      </c>
      <c r="N8" t="str">
        <f t="shared" ca="1" si="0"/>
        <v>pc12</v>
      </c>
      <c r="O8" t="str">
        <f t="shared" ca="1" si="0"/>
        <v>pc13</v>
      </c>
      <c r="P8" t="str">
        <f t="shared" ca="1" si="0"/>
        <v>pc14</v>
      </c>
    </row>
    <row r="9" spans="1:32" x14ac:dyDescent="0.25">
      <c r="A9" t="s">
        <v>52</v>
      </c>
      <c r="B9">
        <f ca="1">INDIRECT(ADDRESS(ROW()-3,2*COLUMN()-3))</f>
        <v>3.9210668223500043</v>
      </c>
      <c r="C9">
        <f t="shared" ref="C9:M9" ca="1" si="1">INDIRECT(ADDRESS(6,2*COLUMN()-3))</f>
        <v>4.3143229574499964</v>
      </c>
      <c r="D9">
        <f t="shared" ca="1" si="1"/>
        <v>4.5743294477499976</v>
      </c>
      <c r="E9">
        <f t="shared" ca="1" si="1"/>
        <v>3.5332308011000029</v>
      </c>
      <c r="F9">
        <f t="shared" ca="1" si="1"/>
        <v>2.329737627850001</v>
      </c>
      <c r="G9">
        <f t="shared" ca="1" si="1"/>
        <v>3.0454736240499933</v>
      </c>
      <c r="H9">
        <f t="shared" ca="1" si="1"/>
        <v>3.711141094899979</v>
      </c>
      <c r="I9">
        <f t="shared" ca="1" si="1"/>
        <v>2.4585994086000147</v>
      </c>
      <c r="J9">
        <f t="shared" ca="1" si="1"/>
        <v>1.8759160701499986</v>
      </c>
      <c r="K9">
        <f t="shared" ca="1" si="1"/>
        <v>1.4833872707499673</v>
      </c>
      <c r="L9">
        <f t="shared" ca="1" si="1"/>
        <v>4.1752879981499991</v>
      </c>
      <c r="M9">
        <f t="shared" ca="1" si="1"/>
        <v>3.8511706178500114</v>
      </c>
      <c r="N9">
        <f ca="1">INDIRECT(ADDRESS(6,2*COLUMN()-3))</f>
        <v>3.9521910773500246</v>
      </c>
      <c r="O9">
        <f ca="1">INDIRECT(ADDRESS(6,2*COLUMN()-3))</f>
        <v>4.5263135920500046</v>
      </c>
      <c r="P9">
        <f ca="1">INDIRECT(ADDRESS(6,2*COLUMN()-3))</f>
        <v>4.8744626509499955</v>
      </c>
    </row>
    <row r="10" spans="1:32" x14ac:dyDescent="0.25">
      <c r="A10" t="str">
        <f>B5</f>
        <v>Écartype de temps</v>
      </c>
      <c r="B10">
        <f ca="1">INDIRECT(ADDRESS(6,2*COLUMN()-2))</f>
        <v>0.1786021366512347</v>
      </c>
      <c r="C10">
        <f t="shared" ref="C10:P10" ca="1" si="2">INDIRECT(ADDRESS(6,2*COLUMN()-2))</f>
        <v>0.12029349159072703</v>
      </c>
      <c r="D10">
        <f t="shared" ca="1" si="2"/>
        <v>0.12762356985278386</v>
      </c>
      <c r="E10">
        <f t="shared" ca="1" si="2"/>
        <v>0.1663556568887064</v>
      </c>
      <c r="F10">
        <f t="shared" ca="1" si="2"/>
        <v>0.1932830790485186</v>
      </c>
      <c r="G10">
        <f t="shared" ca="1" si="2"/>
        <v>0.32146421068254433</v>
      </c>
      <c r="H10">
        <f t="shared" ca="1" si="2"/>
        <v>0.33356344711678293</v>
      </c>
      <c r="I10">
        <f t="shared" ca="1" si="2"/>
        <v>0.17442787026281603</v>
      </c>
      <c r="J10">
        <f t="shared" ca="1" si="2"/>
        <v>9.2665051014583402E-2</v>
      </c>
      <c r="K10">
        <f t="shared" ca="1" si="2"/>
        <v>0.12002252902010177</v>
      </c>
      <c r="L10">
        <f t="shared" ca="1" si="2"/>
        <v>0.22463385767588689</v>
      </c>
      <c r="M10">
        <f t="shared" ca="1" si="2"/>
        <v>0.13785240405204088</v>
      </c>
      <c r="N10">
        <f t="shared" ca="1" si="2"/>
        <v>0.12981018408119555</v>
      </c>
      <c r="O10">
        <f t="shared" ca="1" si="2"/>
        <v>0.19752886713622766</v>
      </c>
      <c r="P10">
        <f t="shared" ca="1" si="2"/>
        <v>0.18261195430445004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Test</vt:lpstr>
      <vt:lpstr>Longueur</vt:lpstr>
      <vt:lpstr>Angle</vt:lpstr>
      <vt:lpstr>Erreur Inliers</vt:lpstr>
      <vt:lpstr>Erreur All</vt:lpstr>
      <vt:lpstr>Temps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ANSELME</dc:creator>
  <cp:lastModifiedBy>Leo ANSELME</cp:lastModifiedBy>
  <dcterms:created xsi:type="dcterms:W3CDTF">2023-06-06T15:16:48Z</dcterms:created>
  <dcterms:modified xsi:type="dcterms:W3CDTF">2023-06-07T15:48:30Z</dcterms:modified>
</cp:coreProperties>
</file>