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an\Documents\GitHub\soft_robot_manipulator\3D analysis\Data_1_joint\40deg\"/>
    </mc:Choice>
  </mc:AlternateContent>
  <xr:revisionPtr revIDLastSave="0" documentId="13_ncr:1_{16A0DE05-B6A1-4496-A30E-33BBD0E5F0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  <sheet name="Longueur" sheetId="2" r:id="rId2"/>
    <sheet name="Angle" sheetId="4" r:id="rId3"/>
    <sheet name="Erreur Inliers" sheetId="5" r:id="rId4"/>
    <sheet name="Erreur All" sheetId="6" r:id="rId5"/>
    <sheet name="Temps" sheetId="7" r:id="rId6"/>
  </sheets>
  <definedNames>
    <definedName name="Data">Test!$B$1:$L$301</definedName>
  </definedNames>
  <calcPr calcId="191029"/>
  <pivotCaches>
    <pivotCache cacheId="5" r:id="rId7"/>
    <pivotCache cacheId="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7" l="1"/>
  <c r="A10" i="6"/>
  <c r="A10" i="5"/>
  <c r="A10" i="4"/>
  <c r="A10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2" i="1"/>
  <c r="V28" i="1"/>
  <c r="W28" i="1"/>
  <c r="X28" i="1"/>
  <c r="Y28" i="1"/>
  <c r="U28" i="1"/>
  <c r="V27" i="1"/>
  <c r="W27" i="1"/>
  <c r="X27" i="1"/>
  <c r="Y27" i="1"/>
  <c r="U27" i="1"/>
  <c r="A2" i="1"/>
  <c r="K4" i="1" s="1"/>
  <c r="L5" i="1"/>
  <c r="J40" i="1"/>
  <c r="J46" i="1"/>
  <c r="L53" i="1"/>
  <c r="L57" i="1"/>
  <c r="J62" i="1"/>
  <c r="L63" i="1"/>
  <c r="J70" i="1"/>
  <c r="L75" i="1"/>
  <c r="L76" i="1"/>
  <c r="L77" i="1"/>
  <c r="J80" i="1"/>
  <c r="K81" i="1"/>
  <c r="L82" i="1"/>
  <c r="K83" i="1"/>
  <c r="K85" i="1"/>
  <c r="J86" i="1"/>
  <c r="K87" i="1"/>
  <c r="J88" i="1"/>
  <c r="L88" i="1"/>
  <c r="L90" i="1"/>
  <c r="K91" i="1"/>
  <c r="J92" i="1"/>
  <c r="L93" i="1"/>
  <c r="L94" i="1"/>
  <c r="L95" i="1"/>
  <c r="L96" i="1"/>
  <c r="L97" i="1"/>
  <c r="L99" i="1"/>
  <c r="J100" i="1"/>
  <c r="K100" i="1"/>
  <c r="K102" i="1"/>
  <c r="K103" i="1"/>
  <c r="K104" i="1"/>
  <c r="K105" i="1"/>
  <c r="K106" i="1"/>
  <c r="J108" i="1"/>
  <c r="L108" i="1"/>
  <c r="K109" i="1"/>
  <c r="K111" i="1"/>
  <c r="J112" i="1"/>
  <c r="L112" i="1"/>
  <c r="J114" i="1"/>
  <c r="L114" i="1"/>
  <c r="L116" i="1"/>
  <c r="K117" i="1"/>
  <c r="L117" i="1"/>
  <c r="L119" i="1"/>
  <c r="L120" i="1"/>
  <c r="L121" i="1"/>
  <c r="K122" i="1"/>
  <c r="L123" i="1"/>
  <c r="L125" i="1"/>
  <c r="J126" i="1"/>
  <c r="K126" i="1"/>
  <c r="K128" i="1"/>
  <c r="K129" i="1"/>
  <c r="K130" i="1"/>
  <c r="K131" i="1"/>
  <c r="J132" i="1"/>
  <c r="J134" i="1"/>
  <c r="K134" i="1"/>
  <c r="K135" i="1"/>
  <c r="L136" i="1"/>
  <c r="J138" i="1"/>
  <c r="L138" i="1"/>
  <c r="J140" i="1"/>
  <c r="L140" i="1"/>
  <c r="L142" i="1"/>
  <c r="K143" i="1"/>
  <c r="L143" i="1"/>
  <c r="L145" i="1"/>
  <c r="K146" i="1"/>
  <c r="L147" i="1"/>
  <c r="K148" i="1"/>
  <c r="L149" i="1"/>
  <c r="K151" i="1"/>
  <c r="J152" i="1"/>
  <c r="K152" i="1"/>
  <c r="K154" i="1"/>
  <c r="K155" i="1"/>
  <c r="J156" i="1"/>
  <c r="K157" i="1"/>
  <c r="J158" i="1"/>
  <c r="J160" i="1"/>
  <c r="K160" i="1"/>
  <c r="L160" i="1"/>
  <c r="L162" i="1"/>
  <c r="J164" i="1"/>
  <c r="L164" i="1"/>
  <c r="L165" i="1"/>
  <c r="L166" i="1"/>
  <c r="L168" i="1"/>
  <c r="K169" i="1"/>
  <c r="L169" i="1"/>
  <c r="L171" i="1"/>
  <c r="K172" i="1"/>
  <c r="L173" i="1"/>
  <c r="K174" i="1"/>
  <c r="K175" i="1"/>
  <c r="K177" i="1"/>
  <c r="L177" i="1"/>
  <c r="K178" i="1"/>
  <c r="J180" i="1"/>
  <c r="K181" i="1"/>
  <c r="J182" i="1"/>
  <c r="K183" i="1"/>
  <c r="J184" i="1"/>
  <c r="J186" i="1"/>
  <c r="K186" i="1"/>
  <c r="L186" i="1"/>
  <c r="L188" i="1"/>
  <c r="L189" i="1"/>
  <c r="L190" i="1"/>
  <c r="L191" i="1"/>
  <c r="L192" i="1"/>
  <c r="K194" i="1"/>
  <c r="K195" i="1"/>
  <c r="L195" i="1"/>
  <c r="L197" i="1"/>
  <c r="K198" i="1"/>
  <c r="K199" i="1"/>
  <c r="K200" i="1"/>
  <c r="K201" i="1"/>
  <c r="K203" i="1"/>
  <c r="L203" i="1"/>
  <c r="J204" i="1"/>
  <c r="J206" i="1"/>
  <c r="K207" i="1"/>
  <c r="J208" i="1"/>
  <c r="L208" i="1"/>
  <c r="J210" i="1"/>
  <c r="J212" i="1"/>
  <c r="K212" i="1"/>
  <c r="L212" i="1"/>
  <c r="L214" i="1"/>
  <c r="L215" i="1"/>
  <c r="L216" i="1"/>
  <c r="L217" i="1"/>
  <c r="K218" i="1"/>
  <c r="K220" i="1"/>
  <c r="L220" i="1"/>
  <c r="L221" i="1"/>
  <c r="J223" i="1"/>
  <c r="J224" i="1"/>
  <c r="L224" i="1"/>
  <c r="L225" i="1"/>
  <c r="K226" i="1"/>
  <c r="J228" i="1"/>
  <c r="K228" i="1"/>
  <c r="L228" i="1"/>
  <c r="K230" i="1"/>
  <c r="J231" i="1"/>
  <c r="J232" i="1"/>
  <c r="L232" i="1"/>
  <c r="L233" i="1"/>
  <c r="J235" i="1"/>
  <c r="L235" i="1"/>
  <c r="J236" i="1"/>
  <c r="L237" i="1"/>
  <c r="K238" i="1"/>
  <c r="J239" i="1"/>
  <c r="J240" i="1"/>
  <c r="L240" i="1"/>
  <c r="K242" i="1"/>
  <c r="L242" i="1"/>
  <c r="J243" i="1"/>
  <c r="L244" i="1"/>
  <c r="L245" i="1"/>
  <c r="K246" i="1"/>
  <c r="J247" i="1"/>
  <c r="J248" i="1"/>
  <c r="L249" i="1"/>
  <c r="J250" i="1"/>
  <c r="K250" i="1"/>
  <c r="J252" i="1"/>
  <c r="L252" i="1"/>
  <c r="L253" i="1"/>
  <c r="K254" i="1"/>
  <c r="J255" i="1"/>
  <c r="L256" i="1"/>
  <c r="J257" i="1"/>
  <c r="L257" i="1"/>
  <c r="J259" i="1"/>
  <c r="J260" i="1"/>
  <c r="L260" i="1"/>
  <c r="L261" i="1"/>
  <c r="K262" i="1"/>
  <c r="J264" i="1"/>
  <c r="K264" i="1"/>
  <c r="L264" i="1"/>
  <c r="K266" i="1"/>
  <c r="J267" i="1"/>
  <c r="J268" i="1"/>
  <c r="L268" i="1"/>
  <c r="L269" i="1"/>
  <c r="J271" i="1"/>
  <c r="L271" i="1"/>
  <c r="J272" i="1"/>
  <c r="L273" i="1"/>
  <c r="K274" i="1"/>
  <c r="J275" i="1"/>
  <c r="J276" i="1"/>
  <c r="L276" i="1"/>
  <c r="K278" i="1"/>
  <c r="L278" i="1"/>
  <c r="J279" i="1"/>
  <c r="L280" i="1"/>
  <c r="L281" i="1"/>
  <c r="K282" i="1"/>
  <c r="J283" i="1"/>
  <c r="J284" i="1"/>
  <c r="L284" i="1"/>
  <c r="J285" i="1"/>
  <c r="L285" i="1"/>
  <c r="K286" i="1"/>
  <c r="J287" i="1"/>
  <c r="L287" i="1"/>
  <c r="J288" i="1"/>
  <c r="L288" i="1"/>
  <c r="L289" i="1"/>
  <c r="J290" i="1"/>
  <c r="K290" i="1"/>
  <c r="J291" i="1"/>
  <c r="J292" i="1"/>
  <c r="K292" i="1"/>
  <c r="L292" i="1"/>
  <c r="L293" i="1"/>
  <c r="K294" i="1"/>
  <c r="L294" i="1"/>
  <c r="J295" i="1"/>
  <c r="J296" i="1"/>
  <c r="K296" i="1"/>
  <c r="L296" i="1"/>
  <c r="J297" i="1"/>
  <c r="L297" i="1"/>
  <c r="K298" i="1"/>
  <c r="L298" i="1"/>
  <c r="J299" i="1"/>
  <c r="L299" i="1"/>
  <c r="J300" i="1"/>
  <c r="L300" i="1"/>
  <c r="J301" i="1"/>
  <c r="L301" i="1"/>
  <c r="J3" i="1"/>
  <c r="K3" i="1"/>
  <c r="K2" i="1"/>
  <c r="J2" i="1"/>
  <c r="F8" i="7"/>
  <c r="D9" i="4"/>
  <c r="H8" i="2"/>
  <c r="F8" i="6"/>
  <c r="G10" i="2"/>
  <c r="J8" i="4"/>
  <c r="F8" i="2"/>
  <c r="J8" i="7"/>
  <c r="H8" i="5"/>
  <c r="L10" i="4"/>
  <c r="F9" i="7"/>
  <c r="D10" i="5"/>
  <c r="I10" i="6"/>
  <c r="C9" i="2"/>
  <c r="G10" i="6"/>
  <c r="H10" i="5"/>
  <c r="H8" i="4"/>
  <c r="J8" i="2"/>
  <c r="N9" i="5"/>
  <c r="O8" i="2"/>
  <c r="H8" i="6"/>
  <c r="M8" i="5"/>
  <c r="E8" i="6"/>
  <c r="D8" i="7"/>
  <c r="P10" i="6"/>
  <c r="B9" i="5"/>
  <c r="O9" i="4"/>
  <c r="J9" i="6"/>
  <c r="L10" i="2"/>
  <c r="M9" i="7"/>
  <c r="G8" i="2"/>
  <c r="I8" i="4"/>
  <c r="M10" i="2"/>
  <c r="K9" i="2"/>
  <c r="I8" i="7"/>
  <c r="H10" i="2"/>
  <c r="D10" i="6"/>
  <c r="G8" i="4"/>
  <c r="D8" i="2"/>
  <c r="I10" i="2"/>
  <c r="P9" i="5"/>
  <c r="C10" i="5"/>
  <c r="B8" i="6"/>
  <c r="P8" i="2"/>
  <c r="C8" i="2"/>
  <c r="D9" i="7"/>
  <c r="H9" i="4"/>
  <c r="O9" i="2"/>
  <c r="K9" i="4"/>
  <c r="I9" i="7"/>
  <c r="G10" i="5"/>
  <c r="E10" i="4"/>
  <c r="B8" i="4"/>
  <c r="I8" i="6"/>
  <c r="G9" i="7"/>
  <c r="M9" i="6"/>
  <c r="L9" i="5"/>
  <c r="F9" i="6"/>
  <c r="D9" i="6"/>
  <c r="P8" i="7"/>
  <c r="O8" i="7"/>
  <c r="P9" i="2"/>
  <c r="M10" i="7"/>
  <c r="K10" i="5"/>
  <c r="M10" i="4"/>
  <c r="F9" i="5"/>
  <c r="B10" i="7"/>
  <c r="F10" i="4"/>
  <c r="M10" i="6"/>
  <c r="P9" i="4"/>
  <c r="H8" i="7"/>
  <c r="J10" i="6"/>
  <c r="L8" i="4"/>
  <c r="B9" i="6"/>
  <c r="E9" i="7"/>
  <c r="I9" i="2"/>
  <c r="P10" i="4"/>
  <c r="J9" i="7"/>
  <c r="C10" i="4"/>
  <c r="J10" i="7"/>
  <c r="H10" i="4"/>
  <c r="O9" i="7"/>
  <c r="N10" i="6"/>
  <c r="K8" i="5"/>
  <c r="E10" i="7"/>
  <c r="L10" i="6"/>
  <c r="D8" i="4"/>
  <c r="P9" i="6"/>
  <c r="I8" i="5"/>
  <c r="G9" i="5"/>
  <c r="E10" i="6"/>
  <c r="H9" i="2"/>
  <c r="H10" i="6"/>
  <c r="M8" i="7"/>
  <c r="K10" i="4"/>
  <c r="K9" i="5"/>
  <c r="D9" i="5"/>
  <c r="I9" i="5"/>
  <c r="N10" i="2"/>
  <c r="B10" i="2"/>
  <c r="D8" i="6"/>
  <c r="I10" i="4"/>
  <c r="L9" i="2"/>
  <c r="C10" i="7"/>
  <c r="F10" i="7"/>
  <c r="E9" i="5"/>
  <c r="K10" i="2"/>
  <c r="J9" i="4"/>
  <c r="J9" i="2"/>
  <c r="E10" i="2"/>
  <c r="J10" i="4"/>
  <c r="C10" i="2"/>
  <c r="B8" i="5"/>
  <c r="N8" i="6"/>
  <c r="M9" i="4"/>
  <c r="K10" i="7"/>
  <c r="P8" i="5"/>
  <c r="J10" i="2"/>
  <c r="L9" i="6"/>
  <c r="I9" i="6"/>
  <c r="G8" i="7"/>
  <c r="O10" i="7"/>
  <c r="G10" i="4"/>
  <c r="O10" i="6"/>
  <c r="J9" i="5"/>
  <c r="L8" i="6"/>
  <c r="N8" i="2"/>
  <c r="E9" i="2"/>
  <c r="K8" i="6"/>
  <c r="O9" i="5"/>
  <c r="N10" i="4"/>
  <c r="P8" i="6"/>
  <c r="O8" i="6"/>
  <c r="E8" i="4"/>
  <c r="M8" i="6"/>
  <c r="N9" i="7"/>
  <c r="G9" i="4"/>
  <c r="E10" i="5"/>
  <c r="H10" i="7"/>
  <c r="B9" i="7"/>
  <c r="F10" i="5"/>
  <c r="F9" i="2"/>
  <c r="F8" i="5"/>
  <c r="K8" i="4"/>
  <c r="C8" i="6"/>
  <c r="G8" i="6"/>
  <c r="L8" i="5"/>
  <c r="F10" i="2"/>
  <c r="F9" i="4"/>
  <c r="E9" i="6"/>
  <c r="C8" i="5"/>
  <c r="I9" i="4"/>
  <c r="J8" i="5"/>
  <c r="O8" i="4"/>
  <c r="H9" i="7"/>
  <c r="B10" i="5"/>
  <c r="H9" i="5"/>
  <c r="B9" i="4"/>
  <c r="D8" i="5"/>
  <c r="G8" i="5"/>
  <c r="I10" i="5"/>
  <c r="D10" i="4"/>
  <c r="H9" i="6"/>
  <c r="L8" i="2"/>
  <c r="E8" i="2"/>
  <c r="K9" i="7"/>
  <c r="L9" i="7"/>
  <c r="K10" i="6"/>
  <c r="P9" i="7"/>
  <c r="E8" i="5"/>
  <c r="C8" i="4"/>
  <c r="D9" i="2"/>
  <c r="O10" i="2"/>
  <c r="L10" i="5"/>
  <c r="B9" i="2"/>
  <c r="F10" i="6"/>
  <c r="O10" i="4"/>
  <c r="M9" i="5"/>
  <c r="N9" i="2"/>
  <c r="N8" i="5"/>
  <c r="B8" i="7"/>
  <c r="P10" i="5"/>
  <c r="B8" i="2"/>
  <c r="G9" i="2"/>
  <c r="G9" i="6"/>
  <c r="L8" i="7"/>
  <c r="C8" i="7"/>
  <c r="N8" i="4"/>
  <c r="N9" i="6"/>
  <c r="M8" i="4"/>
  <c r="K8" i="7"/>
  <c r="P10" i="2"/>
  <c r="C10" i="6"/>
  <c r="E8" i="7"/>
  <c r="K8" i="2"/>
  <c r="C9" i="7"/>
  <c r="D10" i="2"/>
  <c r="O9" i="6"/>
  <c r="O8" i="5"/>
  <c r="N10" i="7"/>
  <c r="I10" i="7"/>
  <c r="C9" i="6"/>
  <c r="E9" i="4"/>
  <c r="K9" i="6"/>
  <c r="P10" i="7"/>
  <c r="L10" i="7"/>
  <c r="I8" i="2"/>
  <c r="L9" i="4"/>
  <c r="C9" i="4"/>
  <c r="B10" i="4"/>
  <c r="B10" i="6"/>
  <c r="M9" i="2"/>
  <c r="N8" i="7"/>
  <c r="J10" i="5"/>
  <c r="F8" i="4"/>
  <c r="M8" i="2"/>
  <c r="P8" i="4"/>
  <c r="M10" i="5"/>
  <c r="C9" i="5"/>
  <c r="G10" i="7"/>
  <c r="N10" i="5"/>
  <c r="N9" i="4"/>
  <c r="D10" i="7"/>
  <c r="J8" i="6"/>
  <c r="O10" i="5"/>
  <c r="L35" i="1" l="1"/>
  <c r="J28" i="1"/>
  <c r="L27" i="1"/>
  <c r="L23" i="1"/>
  <c r="J18" i="1"/>
  <c r="L11" i="1"/>
  <c r="J10" i="1"/>
  <c r="L45" i="1"/>
  <c r="J294" i="1"/>
  <c r="L291" i="1"/>
  <c r="J289" i="1"/>
  <c r="L286" i="1"/>
  <c r="K284" i="1"/>
  <c r="J281" i="1"/>
  <c r="L277" i="1"/>
  <c r="J274" i="1"/>
  <c r="K270" i="1"/>
  <c r="L266" i="1"/>
  <c r="J263" i="1"/>
  <c r="L259" i="1"/>
  <c r="J256" i="1"/>
  <c r="K252" i="1"/>
  <c r="L248" i="1"/>
  <c r="J245" i="1"/>
  <c r="L241" i="1"/>
  <c r="J238" i="1"/>
  <c r="K234" i="1"/>
  <c r="L230" i="1"/>
  <c r="J227" i="1"/>
  <c r="L223" i="1"/>
  <c r="L219" i="1"/>
  <c r="K215" i="1"/>
  <c r="L210" i="1"/>
  <c r="K206" i="1"/>
  <c r="K202" i="1"/>
  <c r="J198" i="1"/>
  <c r="L193" i="1"/>
  <c r="K189" i="1"/>
  <c r="L184" i="1"/>
  <c r="L180" i="1"/>
  <c r="K176" i="1"/>
  <c r="J172" i="1"/>
  <c r="L167" i="1"/>
  <c r="K163" i="1"/>
  <c r="K159" i="1"/>
  <c r="L154" i="1"/>
  <c r="K150" i="1"/>
  <c r="J146" i="1"/>
  <c r="L141" i="1"/>
  <c r="L137" i="1"/>
  <c r="K133" i="1"/>
  <c r="L128" i="1"/>
  <c r="K124" i="1"/>
  <c r="J120" i="1"/>
  <c r="J116" i="1"/>
  <c r="L111" i="1"/>
  <c r="K107" i="1"/>
  <c r="L102" i="1"/>
  <c r="K98" i="1"/>
  <c r="K94" i="1"/>
  <c r="J90" i="1"/>
  <c r="L85" i="1"/>
  <c r="K80" i="1"/>
  <c r="L71" i="1"/>
  <c r="J54" i="1"/>
  <c r="J38" i="1"/>
  <c r="J20" i="1"/>
  <c r="J4" i="1"/>
  <c r="J12" i="1"/>
  <c r="L21" i="1"/>
  <c r="J30" i="1"/>
  <c r="L39" i="1"/>
  <c r="L47" i="1"/>
  <c r="J56" i="1"/>
  <c r="J64" i="1"/>
  <c r="J74" i="1"/>
  <c r="J78" i="1"/>
  <c r="L80" i="1"/>
  <c r="L83" i="1"/>
  <c r="K86" i="1"/>
  <c r="L89" i="1"/>
  <c r="K92" i="1"/>
  <c r="K95" i="1"/>
  <c r="J98" i="1"/>
  <c r="L100" i="1"/>
  <c r="J104" i="1"/>
  <c r="L106" i="1"/>
  <c r="L109" i="1"/>
  <c r="K112" i="1"/>
  <c r="K115" i="1"/>
  <c r="K118" i="1"/>
  <c r="K121" i="1"/>
  <c r="J124" i="1"/>
  <c r="L126" i="1"/>
  <c r="L129" i="1"/>
  <c r="L132" i="1"/>
  <c r="L135" i="1"/>
  <c r="K138" i="1"/>
  <c r="K141" i="1"/>
  <c r="J144" i="1"/>
  <c r="K147" i="1"/>
  <c r="J150" i="1"/>
  <c r="L152" i="1"/>
  <c r="L155" i="1"/>
  <c r="K158" i="1"/>
  <c r="L161" i="1"/>
  <c r="K164" i="1"/>
  <c r="K167" i="1"/>
  <c r="J170" i="1"/>
  <c r="L172" i="1"/>
  <c r="J176" i="1"/>
  <c r="L178" i="1"/>
  <c r="L181" i="1"/>
  <c r="K184" i="1"/>
  <c r="K187" i="1"/>
  <c r="K190" i="1"/>
  <c r="K193" i="1"/>
  <c r="J196" i="1"/>
  <c r="L198" i="1"/>
  <c r="L201" i="1"/>
  <c r="L204" i="1"/>
  <c r="L207" i="1"/>
  <c r="K210" i="1"/>
  <c r="K213" i="1"/>
  <c r="J216" i="1"/>
  <c r="K219" i="1"/>
  <c r="J222" i="1"/>
  <c r="K224" i="1"/>
  <c r="L226" i="1"/>
  <c r="J229" i="1"/>
  <c r="L231" i="1"/>
  <c r="J234" i="1"/>
  <c r="K236" i="1"/>
  <c r="L238" i="1"/>
  <c r="J241" i="1"/>
  <c r="L243" i="1"/>
  <c r="J246" i="1"/>
  <c r="K248" i="1"/>
  <c r="L250" i="1"/>
  <c r="J253" i="1"/>
  <c r="L255" i="1"/>
  <c r="J258" i="1"/>
  <c r="K260" i="1"/>
  <c r="L262" i="1"/>
  <c r="J265" i="1"/>
  <c r="L267" i="1"/>
  <c r="J270" i="1"/>
  <c r="K272" i="1"/>
  <c r="L274" i="1"/>
  <c r="J277" i="1"/>
  <c r="L279" i="1"/>
  <c r="J282" i="1"/>
  <c r="J6" i="1"/>
  <c r="J16" i="1"/>
  <c r="J24" i="1"/>
  <c r="L33" i="1"/>
  <c r="L41" i="1"/>
  <c r="J50" i="1"/>
  <c r="L59" i="1"/>
  <c r="J68" i="1"/>
  <c r="J76" i="1"/>
  <c r="L78" i="1"/>
  <c r="L81" i="1"/>
  <c r="L84" i="1"/>
  <c r="L87" i="1"/>
  <c r="K90" i="1"/>
  <c r="K93" i="1"/>
  <c r="J96" i="1"/>
  <c r="K99" i="1"/>
  <c r="J102" i="1"/>
  <c r="L104" i="1"/>
  <c r="L107" i="1"/>
  <c r="K110" i="1"/>
  <c r="L113" i="1"/>
  <c r="K116" i="1"/>
  <c r="K119" i="1"/>
  <c r="J122" i="1"/>
  <c r="L124" i="1"/>
  <c r="J128" i="1"/>
  <c r="L130" i="1"/>
  <c r="L133" i="1"/>
  <c r="K136" i="1"/>
  <c r="K139" i="1"/>
  <c r="K142" i="1"/>
  <c r="K145" i="1"/>
  <c r="J148" i="1"/>
  <c r="L150" i="1"/>
  <c r="L153" i="1"/>
  <c r="L156" i="1"/>
  <c r="L159" i="1"/>
  <c r="K162" i="1"/>
  <c r="K165" i="1"/>
  <c r="J168" i="1"/>
  <c r="K171" i="1"/>
  <c r="J174" i="1"/>
  <c r="L176" i="1"/>
  <c r="L179" i="1"/>
  <c r="K182" i="1"/>
  <c r="L185" i="1"/>
  <c r="K188" i="1"/>
  <c r="K191" i="1"/>
  <c r="J194" i="1"/>
  <c r="L196" i="1"/>
  <c r="J200" i="1"/>
  <c r="L202" i="1"/>
  <c r="L205" i="1"/>
  <c r="K208" i="1"/>
  <c r="K211" i="1"/>
  <c r="K214" i="1"/>
  <c r="K217" i="1"/>
  <c r="J220" i="1"/>
  <c r="L222" i="1"/>
  <c r="J225" i="1"/>
  <c r="L227" i="1"/>
  <c r="J230" i="1"/>
  <c r="K232" i="1"/>
  <c r="L234" i="1"/>
  <c r="J237" i="1"/>
  <c r="L239" i="1"/>
  <c r="J242" i="1"/>
  <c r="K244" i="1"/>
  <c r="L246" i="1"/>
  <c r="J249" i="1"/>
  <c r="L251" i="1"/>
  <c r="J254" i="1"/>
  <c r="K256" i="1"/>
  <c r="L258" i="1"/>
  <c r="J261" i="1"/>
  <c r="L263" i="1"/>
  <c r="J266" i="1"/>
  <c r="K268" i="1"/>
  <c r="L270" i="1"/>
  <c r="J273" i="1"/>
  <c r="L275" i="1"/>
  <c r="J278" i="1"/>
  <c r="K280" i="1"/>
  <c r="L282" i="1"/>
  <c r="L9" i="1"/>
  <c r="L17" i="1"/>
  <c r="J26" i="1"/>
  <c r="J34" i="1"/>
  <c r="J42" i="1"/>
  <c r="J52" i="1"/>
  <c r="J60" i="1"/>
  <c r="L69" i="1"/>
  <c r="K76" i="1"/>
  <c r="K79" i="1"/>
  <c r="K82" i="1"/>
  <c r="L3" i="1"/>
  <c r="K300" i="1"/>
  <c r="J298" i="1"/>
  <c r="L295" i="1"/>
  <c r="J293" i="1"/>
  <c r="L290" i="1"/>
  <c r="K288" i="1"/>
  <c r="J286" i="1"/>
  <c r="L283" i="1"/>
  <c r="J280" i="1"/>
  <c r="K276" i="1"/>
  <c r="L272" i="1"/>
  <c r="J269" i="1"/>
  <c r="L265" i="1"/>
  <c r="J262" i="1"/>
  <c r="K258" i="1"/>
  <c r="L254" i="1"/>
  <c r="J251" i="1"/>
  <c r="L247" i="1"/>
  <c r="J244" i="1"/>
  <c r="K240" i="1"/>
  <c r="L236" i="1"/>
  <c r="J233" i="1"/>
  <c r="L229" i="1"/>
  <c r="J226" i="1"/>
  <c r="K222" i="1"/>
  <c r="J218" i="1"/>
  <c r="L213" i="1"/>
  <c r="L209" i="1"/>
  <c r="K205" i="1"/>
  <c r="L200" i="1"/>
  <c r="K196" i="1"/>
  <c r="J192" i="1"/>
  <c r="J188" i="1"/>
  <c r="L183" i="1"/>
  <c r="K179" i="1"/>
  <c r="L174" i="1"/>
  <c r="K170" i="1"/>
  <c r="K166" i="1"/>
  <c r="J162" i="1"/>
  <c r="L157" i="1"/>
  <c r="K153" i="1"/>
  <c r="L148" i="1"/>
  <c r="L144" i="1"/>
  <c r="K140" i="1"/>
  <c r="J136" i="1"/>
  <c r="L131" i="1"/>
  <c r="K127" i="1"/>
  <c r="K123" i="1"/>
  <c r="L118" i="1"/>
  <c r="K114" i="1"/>
  <c r="J110" i="1"/>
  <c r="L105" i="1"/>
  <c r="L101" i="1"/>
  <c r="K97" i="1"/>
  <c r="L92" i="1"/>
  <c r="K88" i="1"/>
  <c r="J84" i="1"/>
  <c r="K78" i="1"/>
  <c r="J66" i="1"/>
  <c r="J48" i="1"/>
  <c r="J32" i="1"/>
  <c r="J14" i="1"/>
  <c r="L7" i="1"/>
  <c r="L13" i="1"/>
  <c r="L19" i="1"/>
  <c r="L25" i="1"/>
  <c r="L31" i="1"/>
  <c r="L37" i="1"/>
  <c r="L43" i="1"/>
  <c r="L49" i="1"/>
  <c r="L55" i="1"/>
  <c r="L61" i="1"/>
  <c r="L67" i="1"/>
  <c r="L73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109" i="1"/>
  <c r="J111" i="1"/>
  <c r="J113" i="1"/>
  <c r="J115" i="1"/>
  <c r="J117" i="1"/>
  <c r="J119" i="1"/>
  <c r="J121" i="1"/>
  <c r="J123" i="1"/>
  <c r="J125" i="1"/>
  <c r="J12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J155" i="1"/>
  <c r="J157" i="1"/>
  <c r="J159" i="1"/>
  <c r="J161" i="1"/>
  <c r="J163" i="1"/>
  <c r="J165" i="1"/>
  <c r="J167" i="1"/>
  <c r="J169" i="1"/>
  <c r="J171" i="1"/>
  <c r="J173" i="1"/>
  <c r="J175" i="1"/>
  <c r="J177" i="1"/>
  <c r="J179" i="1"/>
  <c r="J181" i="1"/>
  <c r="J183" i="1"/>
  <c r="J185" i="1"/>
  <c r="J187" i="1"/>
  <c r="J189" i="1"/>
  <c r="J191" i="1"/>
  <c r="J193" i="1"/>
  <c r="J195" i="1"/>
  <c r="J197" i="1"/>
  <c r="J199" i="1"/>
  <c r="J201" i="1"/>
  <c r="J203" i="1"/>
  <c r="J205" i="1"/>
  <c r="J207" i="1"/>
  <c r="J209" i="1"/>
  <c r="J211" i="1"/>
  <c r="J213" i="1"/>
  <c r="J215" i="1"/>
  <c r="J217" i="1"/>
  <c r="J219" i="1"/>
  <c r="J221" i="1"/>
  <c r="L2" i="1"/>
  <c r="K301" i="1"/>
  <c r="K299" i="1"/>
  <c r="K297" i="1"/>
  <c r="K295" i="1"/>
  <c r="K293" i="1"/>
  <c r="K291" i="1"/>
  <c r="K289" i="1"/>
  <c r="K287" i="1"/>
  <c r="K285" i="1"/>
  <c r="K283" i="1"/>
  <c r="K281" i="1"/>
  <c r="K279" i="1"/>
  <c r="K277" i="1"/>
  <c r="K275" i="1"/>
  <c r="K273" i="1"/>
  <c r="K271" i="1"/>
  <c r="K269" i="1"/>
  <c r="K267" i="1"/>
  <c r="K265" i="1"/>
  <c r="K263" i="1"/>
  <c r="K261" i="1"/>
  <c r="K259" i="1"/>
  <c r="K257" i="1"/>
  <c r="K255" i="1"/>
  <c r="K253" i="1"/>
  <c r="K251" i="1"/>
  <c r="K249" i="1"/>
  <c r="K247" i="1"/>
  <c r="K245" i="1"/>
  <c r="K243" i="1"/>
  <c r="K241" i="1"/>
  <c r="K239" i="1"/>
  <c r="K237" i="1"/>
  <c r="K235" i="1"/>
  <c r="K233" i="1"/>
  <c r="K231" i="1"/>
  <c r="K229" i="1"/>
  <c r="K227" i="1"/>
  <c r="K225" i="1"/>
  <c r="K223" i="1"/>
  <c r="K221" i="1"/>
  <c r="L218" i="1"/>
  <c r="K216" i="1"/>
  <c r="J214" i="1"/>
  <c r="L211" i="1"/>
  <c r="K209" i="1"/>
  <c r="L206" i="1"/>
  <c r="K204" i="1"/>
  <c r="J202" i="1"/>
  <c r="L199" i="1"/>
  <c r="K197" i="1"/>
  <c r="L194" i="1"/>
  <c r="K192" i="1"/>
  <c r="J190" i="1"/>
  <c r="L187" i="1"/>
  <c r="K185" i="1"/>
  <c r="L182" i="1"/>
  <c r="K180" i="1"/>
  <c r="J178" i="1"/>
  <c r="L175" i="1"/>
  <c r="K173" i="1"/>
  <c r="L170" i="1"/>
  <c r="K168" i="1"/>
  <c r="J166" i="1"/>
  <c r="L163" i="1"/>
  <c r="K161" i="1"/>
  <c r="L158" i="1"/>
  <c r="K156" i="1"/>
  <c r="J154" i="1"/>
  <c r="L151" i="1"/>
  <c r="K149" i="1"/>
  <c r="L146" i="1"/>
  <c r="K144" i="1"/>
  <c r="J142" i="1"/>
  <c r="L139" i="1"/>
  <c r="K137" i="1"/>
  <c r="L134" i="1"/>
  <c r="K132" i="1"/>
  <c r="J130" i="1"/>
  <c r="L127" i="1"/>
  <c r="K125" i="1"/>
  <c r="L122" i="1"/>
  <c r="K120" i="1"/>
  <c r="J118" i="1"/>
  <c r="L115" i="1"/>
  <c r="K113" i="1"/>
  <c r="L110" i="1"/>
  <c r="K108" i="1"/>
  <c r="J106" i="1"/>
  <c r="L103" i="1"/>
  <c r="K101" i="1"/>
  <c r="L98" i="1"/>
  <c r="K96" i="1"/>
  <c r="J94" i="1"/>
  <c r="L91" i="1"/>
  <c r="K89" i="1"/>
  <c r="L86" i="1"/>
  <c r="K84" i="1"/>
  <c r="J82" i="1"/>
  <c r="L79" i="1"/>
  <c r="K77" i="1"/>
  <c r="J72" i="1"/>
  <c r="L65" i="1"/>
  <c r="J58" i="1"/>
  <c r="L51" i="1"/>
  <c r="J44" i="1"/>
  <c r="J36" i="1"/>
  <c r="L29" i="1"/>
  <c r="J22" i="1"/>
  <c r="L15" i="1"/>
  <c r="J8" i="1"/>
  <c r="K75" i="1"/>
  <c r="K73" i="1"/>
  <c r="K71" i="1"/>
  <c r="K69" i="1"/>
  <c r="K67" i="1"/>
  <c r="K65" i="1"/>
  <c r="K63" i="1"/>
  <c r="K61" i="1"/>
  <c r="K59" i="1"/>
  <c r="K57" i="1"/>
  <c r="K55" i="1"/>
  <c r="K53" i="1"/>
  <c r="K51" i="1"/>
  <c r="K49" i="1"/>
  <c r="K47" i="1"/>
  <c r="K45" i="1"/>
  <c r="K43" i="1"/>
  <c r="K41" i="1"/>
  <c r="K39" i="1"/>
  <c r="K37" i="1"/>
  <c r="K35" i="1"/>
  <c r="K33" i="1"/>
  <c r="K31" i="1"/>
  <c r="K29" i="1"/>
  <c r="K27" i="1"/>
  <c r="K25" i="1"/>
  <c r="K23" i="1"/>
  <c r="K21" i="1"/>
  <c r="K19" i="1"/>
  <c r="K17" i="1"/>
  <c r="K15" i="1"/>
  <c r="K13" i="1"/>
  <c r="K11" i="1"/>
  <c r="K9" i="1"/>
  <c r="K7" i="1"/>
  <c r="K5" i="1"/>
  <c r="J75" i="1"/>
  <c r="J73" i="1"/>
  <c r="J71" i="1"/>
  <c r="J69" i="1"/>
  <c r="J67" i="1"/>
  <c r="J65" i="1"/>
  <c r="J63" i="1"/>
  <c r="J61" i="1"/>
  <c r="J59" i="1"/>
  <c r="J57" i="1"/>
  <c r="J55" i="1"/>
  <c r="J53" i="1"/>
  <c r="J51" i="1"/>
  <c r="J49" i="1"/>
  <c r="J47" i="1"/>
  <c r="J45" i="1"/>
  <c r="J43" i="1"/>
  <c r="J41" i="1"/>
  <c r="J39" i="1"/>
  <c r="J37" i="1"/>
  <c r="J35" i="1"/>
  <c r="J33" i="1"/>
  <c r="J31" i="1"/>
  <c r="J29" i="1"/>
  <c r="J27" i="1"/>
  <c r="J25" i="1"/>
  <c r="J23" i="1"/>
  <c r="J21" i="1"/>
  <c r="J19" i="1"/>
  <c r="J17" i="1"/>
  <c r="J15" i="1"/>
  <c r="J13" i="1"/>
  <c r="J11" i="1"/>
  <c r="J9" i="1"/>
  <c r="J7" i="1"/>
  <c r="J5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L6" i="1"/>
  <c r="L4" i="1"/>
  <c r="K74" i="1"/>
  <c r="K72" i="1"/>
  <c r="K70" i="1"/>
  <c r="K68" i="1"/>
  <c r="K66" i="1"/>
  <c r="K64" i="1"/>
  <c r="K62" i="1"/>
  <c r="K60" i="1"/>
  <c r="K58" i="1"/>
  <c r="K56" i="1"/>
  <c r="K54" i="1"/>
  <c r="K52" i="1"/>
  <c r="K50" i="1"/>
  <c r="K48" i="1"/>
  <c r="K46" i="1"/>
  <c r="K44" i="1"/>
  <c r="K42" i="1"/>
  <c r="K40" i="1"/>
  <c r="K38" i="1"/>
  <c r="K36" i="1"/>
  <c r="K34" i="1"/>
  <c r="K32" i="1"/>
  <c r="K30" i="1"/>
  <c r="K28" i="1"/>
  <c r="K26" i="1"/>
  <c r="K24" i="1"/>
  <c r="K22" i="1"/>
  <c r="K20" i="1"/>
  <c r="K18" i="1"/>
  <c r="K16" i="1"/>
  <c r="K14" i="1"/>
  <c r="K12" i="1"/>
  <c r="K10" i="1"/>
  <c r="K8" i="1"/>
  <c r="K6" i="1"/>
</calcChain>
</file>

<file path=xl/sharedStrings.xml><?xml version="1.0" encoding="utf-8"?>
<sst xmlns="http://schemas.openxmlformats.org/spreadsheetml/2006/main" count="618" uniqueCount="63">
  <si>
    <t>image</t>
  </si>
  <si>
    <t>angle (deg)</t>
  </si>
  <si>
    <t>longueur</t>
  </si>
  <si>
    <t>Err (inliers)</t>
  </si>
  <si>
    <t>Err (all)</t>
  </si>
  <si>
    <t>temps</t>
  </si>
  <si>
    <t>pc00</t>
  </si>
  <si>
    <t>longueur cm</t>
  </si>
  <si>
    <t>Err(I) cm</t>
  </si>
  <si>
    <t>Err(A) cm</t>
  </si>
  <si>
    <t>Image</t>
  </si>
  <si>
    <t>Somme de angle (deg)</t>
  </si>
  <si>
    <t>Étiquettes de colonnes</t>
  </si>
  <si>
    <t>Étiquettes de lignes</t>
  </si>
  <si>
    <t>Somme de longueur cm</t>
  </si>
  <si>
    <t>Somme de Err(I) cm</t>
  </si>
  <si>
    <t>Somme de Err(A) cm</t>
  </si>
  <si>
    <t>Somme de temps</t>
  </si>
  <si>
    <t>Test</t>
  </si>
  <si>
    <t>moyenne</t>
  </si>
  <si>
    <t>ecart type</t>
  </si>
  <si>
    <t>Test mod</t>
  </si>
  <si>
    <t>Moyenne de longueur cm</t>
  </si>
  <si>
    <t>Total Moyenne de longueur cm</t>
  </si>
  <si>
    <t>Total Écartype de longueur cm</t>
  </si>
  <si>
    <t>Écartype de longueur cm</t>
  </si>
  <si>
    <t>Total Moyenne de angle (deg)</t>
  </si>
  <si>
    <t>Moyenne de angle (deg)</t>
  </si>
  <si>
    <t>Total Écartype de angle (deg)2</t>
  </si>
  <si>
    <t>Écartype de angle (deg)2</t>
  </si>
  <si>
    <t>Angle (deg)</t>
  </si>
  <si>
    <t>Longueur (cm)</t>
  </si>
  <si>
    <t>Erreur inliers (cm)</t>
  </si>
  <si>
    <t>Moyenne de temps</t>
  </si>
  <si>
    <t>Total Moyenne de temps</t>
  </si>
  <si>
    <t>Total Écartype de temps</t>
  </si>
  <si>
    <t>Écartype de temps</t>
  </si>
  <si>
    <t>Erreur all (cm)</t>
  </si>
  <si>
    <t>Temps de calcul (s)</t>
  </si>
  <si>
    <t>Moyenne de Err(I) cm</t>
  </si>
  <si>
    <t>Total Moyenne de Err(I) cm</t>
  </si>
  <si>
    <t>Total Écartype de Err(I) cm</t>
  </si>
  <si>
    <t>Écartype de Err(I) cm</t>
  </si>
  <si>
    <t>Moyenne de Err(A) cm</t>
  </si>
  <si>
    <t>Total Moyenne de Err(A) cm</t>
  </si>
  <si>
    <t>Total Écartype de Err(A) cm</t>
  </si>
  <si>
    <t>Écartype de Err(A) cm</t>
  </si>
  <si>
    <t>DAta_1_joint/40deg\pc00</t>
  </si>
  <si>
    <t>DAta_1_joint/40deg\pc01</t>
  </si>
  <si>
    <t>DAta_1_joint/40deg\pc02</t>
  </si>
  <si>
    <t>DAta_1_joint/40deg\pc03</t>
  </si>
  <si>
    <t>DAta_1_joint/40deg\pc04</t>
  </si>
  <si>
    <t>DAta_1_joint/40deg\pc05</t>
  </si>
  <si>
    <t>DAta_1_joint/40deg\pc06</t>
  </si>
  <si>
    <t>DAta_1_joint/40deg\pc07</t>
  </si>
  <si>
    <t>DAta_1_joint/40deg\pc08</t>
  </si>
  <si>
    <t>DAta_1_joint/40deg\pc09</t>
  </si>
  <si>
    <t>DAta_1_joint/40deg\pc10</t>
  </si>
  <si>
    <t>DAta_1_joint/40deg\pc11</t>
  </si>
  <si>
    <t>DAta_1_joint/40deg\pc12</t>
  </si>
  <si>
    <t>DAta_1_joint/40deg\pc13</t>
  </si>
  <si>
    <t>DAta_1_joint/40deg\pc14</t>
  </si>
  <si>
    <t>(Tous)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</si>
</sst>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Test!$E$1</c:f>
              <c:strCache>
                <c:ptCount val="1"/>
                <c:pt idx="0">
                  <c:v>angle (deg)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Test!$E$2:$E$301</c:f>
              <c:numCache>
                <c:formatCode>General</c:formatCode>
                <c:ptCount val="300"/>
                <c:pt idx="0">
                  <c:v>82.650684736450401</c:v>
                </c:pt>
                <c:pt idx="1">
                  <c:v>68.771200354900103</c:v>
                </c:pt>
                <c:pt idx="2">
                  <c:v>66.407180386741203</c:v>
                </c:pt>
                <c:pt idx="3">
                  <c:v>67.517412012565401</c:v>
                </c:pt>
                <c:pt idx="4">
                  <c:v>85.098246545233806</c:v>
                </c:pt>
                <c:pt idx="5">
                  <c:v>70.623933692452496</c:v>
                </c:pt>
                <c:pt idx="6">
                  <c:v>46.4020012955407</c:v>
                </c:pt>
                <c:pt idx="7">
                  <c:v>88.293715761595706</c:v>
                </c:pt>
                <c:pt idx="8">
                  <c:v>85.753025287645499</c:v>
                </c:pt>
                <c:pt idx="9">
                  <c:v>86.323467607408304</c:v>
                </c:pt>
                <c:pt idx="10">
                  <c:v>62.773277308122402</c:v>
                </c:pt>
                <c:pt idx="11">
                  <c:v>63.093732617765802</c:v>
                </c:pt>
                <c:pt idx="12">
                  <c:v>89.165478756050902</c:v>
                </c:pt>
                <c:pt idx="13">
                  <c:v>76.037249812766106</c:v>
                </c:pt>
                <c:pt idx="14">
                  <c:v>58.526399371626098</c:v>
                </c:pt>
                <c:pt idx="15">
                  <c:v>59.016787465624297</c:v>
                </c:pt>
                <c:pt idx="16">
                  <c:v>62.1140536048012</c:v>
                </c:pt>
                <c:pt idx="17">
                  <c:v>62.728626087347898</c:v>
                </c:pt>
                <c:pt idx="18">
                  <c:v>59.671242328649001</c:v>
                </c:pt>
                <c:pt idx="19">
                  <c:v>85.902339546738403</c:v>
                </c:pt>
                <c:pt idx="20">
                  <c:v>54.519209273035599</c:v>
                </c:pt>
                <c:pt idx="21">
                  <c:v>66.662338450317407</c:v>
                </c:pt>
                <c:pt idx="22">
                  <c:v>65.199729600610596</c:v>
                </c:pt>
                <c:pt idx="23">
                  <c:v>52.127311875988497</c:v>
                </c:pt>
                <c:pt idx="24">
                  <c:v>48.902592208428501</c:v>
                </c:pt>
                <c:pt idx="25">
                  <c:v>54.3192440289478</c:v>
                </c:pt>
                <c:pt idx="26">
                  <c:v>51.572066255238397</c:v>
                </c:pt>
                <c:pt idx="27">
                  <c:v>55.840046482724901</c:v>
                </c:pt>
                <c:pt idx="28">
                  <c:v>51.502722777099898</c:v>
                </c:pt>
                <c:pt idx="29">
                  <c:v>36.494553115758301</c:v>
                </c:pt>
                <c:pt idx="30">
                  <c:v>71.722322016950102</c:v>
                </c:pt>
                <c:pt idx="31">
                  <c:v>54.926162002119298</c:v>
                </c:pt>
                <c:pt idx="32">
                  <c:v>54.739352813597797</c:v>
                </c:pt>
                <c:pt idx="33">
                  <c:v>63.099749658328001</c:v>
                </c:pt>
                <c:pt idx="34">
                  <c:v>81.926935562374297</c:v>
                </c:pt>
                <c:pt idx="35">
                  <c:v>57.754481983477902</c:v>
                </c:pt>
                <c:pt idx="36">
                  <c:v>48.7398154735112</c:v>
                </c:pt>
                <c:pt idx="37">
                  <c:v>65.695612825362304</c:v>
                </c:pt>
                <c:pt idx="38">
                  <c:v>72.764626714783205</c:v>
                </c:pt>
                <c:pt idx="39">
                  <c:v>81.645034446949396</c:v>
                </c:pt>
                <c:pt idx="40">
                  <c:v>53.020769628217501</c:v>
                </c:pt>
                <c:pt idx="41">
                  <c:v>56.446043970649001</c:v>
                </c:pt>
                <c:pt idx="42">
                  <c:v>46.982122959832303</c:v>
                </c:pt>
                <c:pt idx="43">
                  <c:v>53.313513492152197</c:v>
                </c:pt>
                <c:pt idx="44">
                  <c:v>70.786597327791696</c:v>
                </c:pt>
                <c:pt idx="45">
                  <c:v>76.863741465413895</c:v>
                </c:pt>
                <c:pt idx="46">
                  <c:v>51.132308668018098</c:v>
                </c:pt>
                <c:pt idx="47">
                  <c:v>77.075896275405697</c:v>
                </c:pt>
                <c:pt idx="48">
                  <c:v>47.933655192194699</c:v>
                </c:pt>
                <c:pt idx="49">
                  <c:v>88.010479884697602</c:v>
                </c:pt>
                <c:pt idx="50">
                  <c:v>60.491912646657397</c:v>
                </c:pt>
                <c:pt idx="51">
                  <c:v>46.026388503942002</c:v>
                </c:pt>
                <c:pt idx="52">
                  <c:v>66.160483703390398</c:v>
                </c:pt>
                <c:pt idx="53">
                  <c:v>38.025137852879602</c:v>
                </c:pt>
                <c:pt idx="54">
                  <c:v>65.352488826820206</c:v>
                </c:pt>
                <c:pt idx="55">
                  <c:v>65.193254965191997</c:v>
                </c:pt>
                <c:pt idx="56">
                  <c:v>53.629304142192701</c:v>
                </c:pt>
                <c:pt idx="57">
                  <c:v>75.709993681582901</c:v>
                </c:pt>
                <c:pt idx="58">
                  <c:v>59.446019324393902</c:v>
                </c:pt>
                <c:pt idx="59">
                  <c:v>54.014649518749799</c:v>
                </c:pt>
                <c:pt idx="60">
                  <c:v>48.448605790130202</c:v>
                </c:pt>
                <c:pt idx="61">
                  <c:v>43.966456269043597</c:v>
                </c:pt>
                <c:pt idx="62">
                  <c:v>57.747671394307702</c:v>
                </c:pt>
                <c:pt idx="63">
                  <c:v>61.641693039898101</c:v>
                </c:pt>
                <c:pt idx="64">
                  <c:v>58.300228424626198</c:v>
                </c:pt>
                <c:pt idx="65">
                  <c:v>66.045546474710306</c:v>
                </c:pt>
                <c:pt idx="66">
                  <c:v>52.0799489663396</c:v>
                </c:pt>
                <c:pt idx="67">
                  <c:v>42.268269842615197</c:v>
                </c:pt>
                <c:pt idx="68">
                  <c:v>42.840881228951702</c:v>
                </c:pt>
                <c:pt idx="69">
                  <c:v>44.692040846021897</c:v>
                </c:pt>
                <c:pt idx="70">
                  <c:v>7.4166536747462199</c:v>
                </c:pt>
                <c:pt idx="71">
                  <c:v>43.7111082754734</c:v>
                </c:pt>
                <c:pt idx="72">
                  <c:v>62.653497652176199</c:v>
                </c:pt>
                <c:pt idx="73">
                  <c:v>41.808040146191303</c:v>
                </c:pt>
                <c:pt idx="74">
                  <c:v>58.115045603652398</c:v>
                </c:pt>
                <c:pt idx="75">
                  <c:v>45.9167481834547</c:v>
                </c:pt>
                <c:pt idx="76">
                  <c:v>61.016377962600501</c:v>
                </c:pt>
                <c:pt idx="77">
                  <c:v>56.039677211464699</c:v>
                </c:pt>
                <c:pt idx="78">
                  <c:v>48.509583103809597</c:v>
                </c:pt>
                <c:pt idx="79">
                  <c:v>42.169167768815299</c:v>
                </c:pt>
                <c:pt idx="80">
                  <c:v>53.884387578926003</c:v>
                </c:pt>
                <c:pt idx="81">
                  <c:v>51.823723220944999</c:v>
                </c:pt>
                <c:pt idx="82">
                  <c:v>47.205103736687697</c:v>
                </c:pt>
                <c:pt idx="83">
                  <c:v>46.550418431181299</c:v>
                </c:pt>
                <c:pt idx="84">
                  <c:v>42.733172853844898</c:v>
                </c:pt>
                <c:pt idx="85">
                  <c:v>48.360854689333799</c:v>
                </c:pt>
                <c:pt idx="86">
                  <c:v>7.1078195976639797</c:v>
                </c:pt>
                <c:pt idx="87">
                  <c:v>51.135909591231403</c:v>
                </c:pt>
                <c:pt idx="88">
                  <c:v>42.625854989300201</c:v>
                </c:pt>
                <c:pt idx="89">
                  <c:v>1.1652530843322799</c:v>
                </c:pt>
                <c:pt idx="90">
                  <c:v>53.2990472053772</c:v>
                </c:pt>
                <c:pt idx="91">
                  <c:v>50.4859081921308</c:v>
                </c:pt>
                <c:pt idx="92">
                  <c:v>45.2123793449761</c:v>
                </c:pt>
                <c:pt idx="93">
                  <c:v>50.271912232589003</c:v>
                </c:pt>
                <c:pt idx="94">
                  <c:v>45.246255610973002</c:v>
                </c:pt>
                <c:pt idx="95">
                  <c:v>45.443713448002399</c:v>
                </c:pt>
                <c:pt idx="96">
                  <c:v>53.805630591789203</c:v>
                </c:pt>
                <c:pt idx="97">
                  <c:v>36.797343494634802</c:v>
                </c:pt>
                <c:pt idx="98">
                  <c:v>44.464436046372199</c:v>
                </c:pt>
                <c:pt idx="99">
                  <c:v>66.513707449800606</c:v>
                </c:pt>
                <c:pt idx="100">
                  <c:v>37.986198307350897</c:v>
                </c:pt>
                <c:pt idx="101">
                  <c:v>45.5218841452877</c:v>
                </c:pt>
                <c:pt idx="102">
                  <c:v>61.3778239107179</c:v>
                </c:pt>
                <c:pt idx="103">
                  <c:v>54.613817551805703</c:v>
                </c:pt>
                <c:pt idx="104">
                  <c:v>64.314529001760803</c:v>
                </c:pt>
                <c:pt idx="105">
                  <c:v>63.025267759691602</c:v>
                </c:pt>
                <c:pt idx="106">
                  <c:v>40.739032480509202</c:v>
                </c:pt>
                <c:pt idx="107">
                  <c:v>40.944514073916302</c:v>
                </c:pt>
                <c:pt idx="108">
                  <c:v>64.670592323173693</c:v>
                </c:pt>
                <c:pt idx="109">
                  <c:v>63.365877890672003</c:v>
                </c:pt>
                <c:pt idx="110">
                  <c:v>71.196696749497804</c:v>
                </c:pt>
                <c:pt idx="111">
                  <c:v>45.9760760243596</c:v>
                </c:pt>
                <c:pt idx="112">
                  <c:v>58.0259916935726</c:v>
                </c:pt>
                <c:pt idx="113">
                  <c:v>57.6065986468221</c:v>
                </c:pt>
                <c:pt idx="114">
                  <c:v>51.900865025752502</c:v>
                </c:pt>
                <c:pt idx="115">
                  <c:v>45.993357863722601</c:v>
                </c:pt>
                <c:pt idx="116">
                  <c:v>48.631922354466901</c:v>
                </c:pt>
                <c:pt idx="117">
                  <c:v>73.6100464593342</c:v>
                </c:pt>
                <c:pt idx="118">
                  <c:v>49.857779822118601</c:v>
                </c:pt>
                <c:pt idx="119">
                  <c:v>73.753326975599094</c:v>
                </c:pt>
                <c:pt idx="120">
                  <c:v>77.103082610011398</c:v>
                </c:pt>
                <c:pt idx="121">
                  <c:v>54.790091725788898</c:v>
                </c:pt>
                <c:pt idx="122">
                  <c:v>43.686469840157002</c:v>
                </c:pt>
                <c:pt idx="123">
                  <c:v>42.546294642816598</c:v>
                </c:pt>
                <c:pt idx="124">
                  <c:v>80.922300459091204</c:v>
                </c:pt>
                <c:pt idx="125">
                  <c:v>81.888362395069393</c:v>
                </c:pt>
                <c:pt idx="126">
                  <c:v>78.074772533802502</c:v>
                </c:pt>
                <c:pt idx="127">
                  <c:v>78.2924902175901</c:v>
                </c:pt>
                <c:pt idx="128">
                  <c:v>68.944901086023506</c:v>
                </c:pt>
                <c:pt idx="129">
                  <c:v>65.530768367175995</c:v>
                </c:pt>
                <c:pt idx="130">
                  <c:v>60.997986796052302</c:v>
                </c:pt>
                <c:pt idx="131">
                  <c:v>66.117971877332593</c:v>
                </c:pt>
                <c:pt idx="132">
                  <c:v>59.601989644400902</c:v>
                </c:pt>
                <c:pt idx="133">
                  <c:v>65.053715016350495</c:v>
                </c:pt>
                <c:pt idx="134">
                  <c:v>51.081100636148797</c:v>
                </c:pt>
                <c:pt idx="135">
                  <c:v>78.004170629918207</c:v>
                </c:pt>
                <c:pt idx="136">
                  <c:v>89.988313153766399</c:v>
                </c:pt>
                <c:pt idx="137">
                  <c:v>83.1900016108318</c:v>
                </c:pt>
                <c:pt idx="138">
                  <c:v>62.955401238221398</c:v>
                </c:pt>
                <c:pt idx="139">
                  <c:v>64.618787031860805</c:v>
                </c:pt>
                <c:pt idx="140">
                  <c:v>58.5284255448152</c:v>
                </c:pt>
                <c:pt idx="141">
                  <c:v>1.4642533167229701</c:v>
                </c:pt>
                <c:pt idx="142">
                  <c:v>41.450281119063199</c:v>
                </c:pt>
                <c:pt idx="143">
                  <c:v>18.702734340008401</c:v>
                </c:pt>
                <c:pt idx="144">
                  <c:v>25.919521756335399</c:v>
                </c:pt>
                <c:pt idx="145">
                  <c:v>7.19786002468995</c:v>
                </c:pt>
                <c:pt idx="146">
                  <c:v>18.839087115679298</c:v>
                </c:pt>
                <c:pt idx="147">
                  <c:v>14.301897464443799</c:v>
                </c:pt>
                <c:pt idx="148">
                  <c:v>29.511899008363699</c:v>
                </c:pt>
                <c:pt idx="149">
                  <c:v>13.597490654464201</c:v>
                </c:pt>
                <c:pt idx="150">
                  <c:v>25.128021866296301</c:v>
                </c:pt>
                <c:pt idx="151">
                  <c:v>28.646114302104301</c:v>
                </c:pt>
                <c:pt idx="152">
                  <c:v>40.048261093993801</c:v>
                </c:pt>
                <c:pt idx="153">
                  <c:v>26.8213056771521</c:v>
                </c:pt>
                <c:pt idx="154">
                  <c:v>34.185028354320401</c:v>
                </c:pt>
                <c:pt idx="155">
                  <c:v>25.7609734326489</c:v>
                </c:pt>
                <c:pt idx="156">
                  <c:v>47.469006069715597</c:v>
                </c:pt>
                <c:pt idx="157">
                  <c:v>1.52196391061914</c:v>
                </c:pt>
                <c:pt idx="158">
                  <c:v>26.518694705623101</c:v>
                </c:pt>
                <c:pt idx="159">
                  <c:v>6.15072736385296</c:v>
                </c:pt>
                <c:pt idx="160">
                  <c:v>48.2924614063337</c:v>
                </c:pt>
                <c:pt idx="161">
                  <c:v>47.704823458911598</c:v>
                </c:pt>
                <c:pt idx="162">
                  <c:v>48.016417113232698</c:v>
                </c:pt>
                <c:pt idx="163">
                  <c:v>45.915514925945899</c:v>
                </c:pt>
                <c:pt idx="164">
                  <c:v>41.5161369771388</c:v>
                </c:pt>
                <c:pt idx="165">
                  <c:v>39.541614368225702</c:v>
                </c:pt>
                <c:pt idx="166">
                  <c:v>44.269636793293799</c:v>
                </c:pt>
                <c:pt idx="167">
                  <c:v>42.834480971504703</c:v>
                </c:pt>
                <c:pt idx="168">
                  <c:v>37.771697873118299</c:v>
                </c:pt>
                <c:pt idx="169">
                  <c:v>46.101879894994397</c:v>
                </c:pt>
                <c:pt idx="170">
                  <c:v>58.373593582327402</c:v>
                </c:pt>
                <c:pt idx="171">
                  <c:v>41.0314483144627</c:v>
                </c:pt>
                <c:pt idx="172">
                  <c:v>49.068304133582203</c:v>
                </c:pt>
                <c:pt idx="173">
                  <c:v>43.032438387356301</c:v>
                </c:pt>
                <c:pt idx="174">
                  <c:v>42.680986457258903</c:v>
                </c:pt>
                <c:pt idx="175">
                  <c:v>42.754962103961802</c:v>
                </c:pt>
                <c:pt idx="176">
                  <c:v>41.860831856139299</c:v>
                </c:pt>
                <c:pt idx="177">
                  <c:v>52.741945908125203</c:v>
                </c:pt>
                <c:pt idx="178">
                  <c:v>45.203894550576898</c:v>
                </c:pt>
                <c:pt idx="179">
                  <c:v>43.600133284011697</c:v>
                </c:pt>
                <c:pt idx="180">
                  <c:v>12.392475124456499</c:v>
                </c:pt>
                <c:pt idx="181">
                  <c:v>9.3484332653497706</c:v>
                </c:pt>
                <c:pt idx="182">
                  <c:v>6.31498454413462</c:v>
                </c:pt>
                <c:pt idx="183">
                  <c:v>8.89878095866605</c:v>
                </c:pt>
                <c:pt idx="184">
                  <c:v>63.1082078414615</c:v>
                </c:pt>
                <c:pt idx="185">
                  <c:v>64.663025442608202</c:v>
                </c:pt>
                <c:pt idx="186">
                  <c:v>2.5231499043623602</c:v>
                </c:pt>
                <c:pt idx="187">
                  <c:v>10.1365766233833</c:v>
                </c:pt>
                <c:pt idx="188">
                  <c:v>8.9627227030618108</c:v>
                </c:pt>
                <c:pt idx="189">
                  <c:v>8.8493661240227794</c:v>
                </c:pt>
                <c:pt idx="190">
                  <c:v>55.069775160459699</c:v>
                </c:pt>
                <c:pt idx="191">
                  <c:v>13.349071032997699</c:v>
                </c:pt>
                <c:pt idx="192">
                  <c:v>11.6536083462007</c:v>
                </c:pt>
                <c:pt idx="193">
                  <c:v>58.701730766840697</c:v>
                </c:pt>
                <c:pt idx="194">
                  <c:v>7.5428659869752703</c:v>
                </c:pt>
                <c:pt idx="195">
                  <c:v>66.145422834579406</c:v>
                </c:pt>
                <c:pt idx="196">
                  <c:v>68.743491669991201</c:v>
                </c:pt>
                <c:pt idx="197">
                  <c:v>11.684793189581701</c:v>
                </c:pt>
                <c:pt idx="198">
                  <c:v>18.398531613484302</c:v>
                </c:pt>
                <c:pt idx="199">
                  <c:v>83.207354218772593</c:v>
                </c:pt>
                <c:pt idx="200">
                  <c:v>26.7806488138636</c:v>
                </c:pt>
                <c:pt idx="201">
                  <c:v>45.154159885973598</c:v>
                </c:pt>
                <c:pt idx="202">
                  <c:v>51.895887502247497</c:v>
                </c:pt>
                <c:pt idx="203">
                  <c:v>26.109289768895302</c:v>
                </c:pt>
                <c:pt idx="204">
                  <c:v>54.965578933902997</c:v>
                </c:pt>
                <c:pt idx="205">
                  <c:v>39.075168698009797</c:v>
                </c:pt>
                <c:pt idx="206">
                  <c:v>45.066645216923</c:v>
                </c:pt>
                <c:pt idx="207">
                  <c:v>18.6583594678462</c:v>
                </c:pt>
                <c:pt idx="208">
                  <c:v>59.154890462130197</c:v>
                </c:pt>
                <c:pt idx="209">
                  <c:v>22.660297991813799</c:v>
                </c:pt>
                <c:pt idx="210">
                  <c:v>21.654163432822202</c:v>
                </c:pt>
                <c:pt idx="211">
                  <c:v>25.1573161807177</c:v>
                </c:pt>
                <c:pt idx="212">
                  <c:v>55.4869016808805</c:v>
                </c:pt>
                <c:pt idx="213">
                  <c:v>53.581819866081503</c:v>
                </c:pt>
                <c:pt idx="214">
                  <c:v>52.404377017690102</c:v>
                </c:pt>
                <c:pt idx="215">
                  <c:v>24.426558652064401</c:v>
                </c:pt>
                <c:pt idx="216">
                  <c:v>13.4406756444141</c:v>
                </c:pt>
                <c:pt idx="217">
                  <c:v>16.944091904095799</c:v>
                </c:pt>
                <c:pt idx="218">
                  <c:v>25.743245594451299</c:v>
                </c:pt>
                <c:pt idx="219">
                  <c:v>72.307283219358595</c:v>
                </c:pt>
                <c:pt idx="220">
                  <c:v>68.520137874589594</c:v>
                </c:pt>
                <c:pt idx="221">
                  <c:v>52.063501255700302</c:v>
                </c:pt>
                <c:pt idx="222">
                  <c:v>32.413814952649901</c:v>
                </c:pt>
                <c:pt idx="223">
                  <c:v>45.336572059569598</c:v>
                </c:pt>
                <c:pt idx="224">
                  <c:v>45.490932005515901</c:v>
                </c:pt>
                <c:pt idx="225">
                  <c:v>7.6636099044784398</c:v>
                </c:pt>
                <c:pt idx="226">
                  <c:v>33.269703758160603</c:v>
                </c:pt>
                <c:pt idx="227">
                  <c:v>45.240289620426502</c:v>
                </c:pt>
                <c:pt idx="228">
                  <c:v>43.735884729967999</c:v>
                </c:pt>
                <c:pt idx="229">
                  <c:v>83.835387298829701</c:v>
                </c:pt>
                <c:pt idx="230">
                  <c:v>81.374333473374094</c:v>
                </c:pt>
                <c:pt idx="231">
                  <c:v>56.026196484415699</c:v>
                </c:pt>
                <c:pt idx="232">
                  <c:v>89.577614662541293</c:v>
                </c:pt>
                <c:pt idx="233">
                  <c:v>46.536472534483899</c:v>
                </c:pt>
                <c:pt idx="234">
                  <c:v>49.1195244710918</c:v>
                </c:pt>
                <c:pt idx="235">
                  <c:v>43.996444568751997</c:v>
                </c:pt>
                <c:pt idx="236">
                  <c:v>48.648109819703699</c:v>
                </c:pt>
                <c:pt idx="237">
                  <c:v>43.190377200040899</c:v>
                </c:pt>
                <c:pt idx="238">
                  <c:v>58.053832643723403</c:v>
                </c:pt>
                <c:pt idx="239">
                  <c:v>45.740044830003697</c:v>
                </c:pt>
                <c:pt idx="240">
                  <c:v>61.533415496399201</c:v>
                </c:pt>
                <c:pt idx="241">
                  <c:v>44.061848915212202</c:v>
                </c:pt>
                <c:pt idx="242">
                  <c:v>32.954094985170798</c:v>
                </c:pt>
                <c:pt idx="243">
                  <c:v>40.2692979634122</c:v>
                </c:pt>
                <c:pt idx="244">
                  <c:v>58.2923420401833</c:v>
                </c:pt>
                <c:pt idx="245">
                  <c:v>46.711383509415697</c:v>
                </c:pt>
                <c:pt idx="246">
                  <c:v>56.616308123467</c:v>
                </c:pt>
                <c:pt idx="247">
                  <c:v>36.041709223749102</c:v>
                </c:pt>
                <c:pt idx="248">
                  <c:v>55.845469553759202</c:v>
                </c:pt>
                <c:pt idx="249">
                  <c:v>40.771319910448597</c:v>
                </c:pt>
                <c:pt idx="250">
                  <c:v>63.217720175986202</c:v>
                </c:pt>
                <c:pt idx="251">
                  <c:v>48.211701944925103</c:v>
                </c:pt>
                <c:pt idx="252">
                  <c:v>64.583862481148898</c:v>
                </c:pt>
                <c:pt idx="253">
                  <c:v>46.7016678046149</c:v>
                </c:pt>
                <c:pt idx="254">
                  <c:v>53.865205740729898</c:v>
                </c:pt>
                <c:pt idx="255">
                  <c:v>61.919615975904101</c:v>
                </c:pt>
                <c:pt idx="256">
                  <c:v>60.7911012372534</c:v>
                </c:pt>
                <c:pt idx="257">
                  <c:v>50.786111341311603</c:v>
                </c:pt>
                <c:pt idx="258">
                  <c:v>60.839975794418201</c:v>
                </c:pt>
                <c:pt idx="259">
                  <c:v>44.474490712427801</c:v>
                </c:pt>
                <c:pt idx="260">
                  <c:v>36.493374775565997</c:v>
                </c:pt>
                <c:pt idx="261">
                  <c:v>12.937117925225801</c:v>
                </c:pt>
                <c:pt idx="262">
                  <c:v>49.825991284261498</c:v>
                </c:pt>
                <c:pt idx="263">
                  <c:v>24.145187316711599</c:v>
                </c:pt>
                <c:pt idx="264">
                  <c:v>59.682868260617802</c:v>
                </c:pt>
                <c:pt idx="265">
                  <c:v>20.038137760887</c:v>
                </c:pt>
                <c:pt idx="266">
                  <c:v>16.959679100116301</c:v>
                </c:pt>
                <c:pt idx="267">
                  <c:v>44.799066060286698</c:v>
                </c:pt>
                <c:pt idx="268">
                  <c:v>76.116038459347394</c:v>
                </c:pt>
                <c:pt idx="269">
                  <c:v>49.261149967302003</c:v>
                </c:pt>
                <c:pt idx="270">
                  <c:v>16.7086126266306</c:v>
                </c:pt>
                <c:pt idx="271">
                  <c:v>20.336745964001501</c:v>
                </c:pt>
                <c:pt idx="272">
                  <c:v>59.951448364978198</c:v>
                </c:pt>
                <c:pt idx="273">
                  <c:v>27.659634654995401</c:v>
                </c:pt>
                <c:pt idx="274">
                  <c:v>58.533513475607997</c:v>
                </c:pt>
                <c:pt idx="275">
                  <c:v>56.1118241046874</c:v>
                </c:pt>
                <c:pt idx="276">
                  <c:v>50.646108608997203</c:v>
                </c:pt>
                <c:pt idx="277">
                  <c:v>64.919322345380607</c:v>
                </c:pt>
                <c:pt idx="278">
                  <c:v>34.553695499558103</c:v>
                </c:pt>
                <c:pt idx="279">
                  <c:v>49.777709358635001</c:v>
                </c:pt>
                <c:pt idx="280">
                  <c:v>56.444657217562103</c:v>
                </c:pt>
                <c:pt idx="281">
                  <c:v>49.010011522289602</c:v>
                </c:pt>
                <c:pt idx="282">
                  <c:v>87.449618824030793</c:v>
                </c:pt>
                <c:pt idx="283">
                  <c:v>16.0166038085795</c:v>
                </c:pt>
                <c:pt idx="284">
                  <c:v>39.409981480851002</c:v>
                </c:pt>
                <c:pt idx="285">
                  <c:v>62.4246571795832</c:v>
                </c:pt>
                <c:pt idx="286">
                  <c:v>65.001110493455101</c:v>
                </c:pt>
                <c:pt idx="287">
                  <c:v>57.2933669095761</c:v>
                </c:pt>
                <c:pt idx="288">
                  <c:v>86.062858910294295</c:v>
                </c:pt>
                <c:pt idx="289">
                  <c:v>87.670637992128306</c:v>
                </c:pt>
                <c:pt idx="290">
                  <c:v>57.169145184310104</c:v>
                </c:pt>
                <c:pt idx="291">
                  <c:v>59.376059516695399</c:v>
                </c:pt>
                <c:pt idx="292">
                  <c:v>59.047005596122702</c:v>
                </c:pt>
                <c:pt idx="293">
                  <c:v>58.071235684876697</c:v>
                </c:pt>
                <c:pt idx="294">
                  <c:v>12.402473921512501</c:v>
                </c:pt>
                <c:pt idx="295">
                  <c:v>61.747515892562298</c:v>
                </c:pt>
                <c:pt idx="296">
                  <c:v>62.239842500819599</c:v>
                </c:pt>
                <c:pt idx="297">
                  <c:v>54.135156538765798</c:v>
                </c:pt>
                <c:pt idx="298">
                  <c:v>55.138731629210099</c:v>
                </c:pt>
                <c:pt idx="299">
                  <c:v>66.600279291429402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1C-49FB-ACAB-609B021B2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891680"/>
        <c:axId val="1259165952"/>
      </c:scatterChart>
      <c:valAx>
        <c:axId val="125889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9165952"/>
        <c:crosses val="autoZero"/>
        <c:crossBetween val="midCat"/>
      </c:valAx>
      <c:valAx>
        <c:axId val="125916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8891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Test!$I$1</c:f>
              <c:strCache>
                <c:ptCount val="1"/>
                <c:pt idx="0">
                  <c:v>temps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Test!$I$2:$I$301</c:f>
              <c:numCache>
                <c:formatCode>General</c:formatCode>
                <c:ptCount val="300"/>
                <c:pt idx="0">
                  <c:v>6.0101574000000202</c:v>
                </c:pt>
                <c:pt idx="1">
                  <c:v>5.75350070000058</c:v>
                </c:pt>
                <c:pt idx="2">
                  <c:v>5.5261071000004396</c:v>
                </c:pt>
                <c:pt idx="3">
                  <c:v>7.1722501999993202</c:v>
                </c:pt>
                <c:pt idx="4">
                  <c:v>6.36086140000043</c:v>
                </c:pt>
                <c:pt idx="5">
                  <c:v>3.81436600000051</c:v>
                </c:pt>
                <c:pt idx="6">
                  <c:v>5.9569552000011701</c:v>
                </c:pt>
                <c:pt idx="7">
                  <c:v>4.4464498999986901</c:v>
                </c:pt>
                <c:pt idx="8">
                  <c:v>4.4004568999989697</c:v>
                </c:pt>
                <c:pt idx="9">
                  <c:v>5.1361179999985298</c:v>
                </c:pt>
                <c:pt idx="10">
                  <c:v>5.0817086000006304</c:v>
                </c:pt>
                <c:pt idx="11">
                  <c:v>3.7428072999991802</c:v>
                </c:pt>
                <c:pt idx="12">
                  <c:v>5.7560854000003001</c:v>
                </c:pt>
                <c:pt idx="13">
                  <c:v>5.0618622000001698</c:v>
                </c:pt>
                <c:pt idx="14">
                  <c:v>5.9562012999995204</c:v>
                </c:pt>
                <c:pt idx="15">
                  <c:v>4.9812244000004204</c:v>
                </c:pt>
                <c:pt idx="16">
                  <c:v>4.0987291999990703</c:v>
                </c:pt>
                <c:pt idx="17">
                  <c:v>3.16390709999905</c:v>
                </c:pt>
                <c:pt idx="18">
                  <c:v>4.5266603999989403</c:v>
                </c:pt>
                <c:pt idx="19">
                  <c:v>5.5096284999999598</c:v>
                </c:pt>
                <c:pt idx="20">
                  <c:v>3.6216915999993899</c:v>
                </c:pt>
                <c:pt idx="21">
                  <c:v>4.3248284000001096</c:v>
                </c:pt>
                <c:pt idx="22">
                  <c:v>3.8186637000017001</c:v>
                </c:pt>
                <c:pt idx="23">
                  <c:v>4.44367600000077</c:v>
                </c:pt>
                <c:pt idx="24">
                  <c:v>5.3696653999995698</c:v>
                </c:pt>
                <c:pt idx="25">
                  <c:v>4.0962403000012202</c:v>
                </c:pt>
                <c:pt idx="26">
                  <c:v>3.4890357000003802</c:v>
                </c:pt>
                <c:pt idx="27">
                  <c:v>3.7298950000003899</c:v>
                </c:pt>
                <c:pt idx="28">
                  <c:v>3.7681197999991101</c:v>
                </c:pt>
                <c:pt idx="29">
                  <c:v>3.5773806000015602</c:v>
                </c:pt>
                <c:pt idx="30">
                  <c:v>5.6909080999994304</c:v>
                </c:pt>
                <c:pt idx="31">
                  <c:v>3.3810161999990598</c:v>
                </c:pt>
                <c:pt idx="32">
                  <c:v>3.7610681999994902</c:v>
                </c:pt>
                <c:pt idx="33">
                  <c:v>3.6495888999997899</c:v>
                </c:pt>
                <c:pt idx="34">
                  <c:v>10.3672449000005</c:v>
                </c:pt>
                <c:pt idx="35">
                  <c:v>3.6480480999998601</c:v>
                </c:pt>
                <c:pt idx="36">
                  <c:v>5.5477936000006496</c:v>
                </c:pt>
                <c:pt idx="37">
                  <c:v>5.8427143000008002</c:v>
                </c:pt>
                <c:pt idx="38">
                  <c:v>3.5897908999995698</c:v>
                </c:pt>
                <c:pt idx="39">
                  <c:v>6.3706495000005798</c:v>
                </c:pt>
                <c:pt idx="40">
                  <c:v>3.8150798999995401</c:v>
                </c:pt>
                <c:pt idx="41">
                  <c:v>3.5907784999999399</c:v>
                </c:pt>
                <c:pt idx="42">
                  <c:v>3.5858848000007102</c:v>
                </c:pt>
                <c:pt idx="43">
                  <c:v>5.5706895000002898</c:v>
                </c:pt>
                <c:pt idx="44">
                  <c:v>3.77371289999973</c:v>
                </c:pt>
                <c:pt idx="45">
                  <c:v>4.6041398999986898</c:v>
                </c:pt>
                <c:pt idx="46">
                  <c:v>3.7395943999999801</c:v>
                </c:pt>
                <c:pt idx="47">
                  <c:v>5.08437869999943</c:v>
                </c:pt>
                <c:pt idx="48">
                  <c:v>4.4461011999992399</c:v>
                </c:pt>
                <c:pt idx="49">
                  <c:v>3.9426098999992898</c:v>
                </c:pt>
                <c:pt idx="50">
                  <c:v>3.7461395000009299</c:v>
                </c:pt>
                <c:pt idx="51">
                  <c:v>5.5338364999988698</c:v>
                </c:pt>
                <c:pt idx="52">
                  <c:v>3.6894109999993798</c:v>
                </c:pt>
                <c:pt idx="53">
                  <c:v>3.8592576999999402</c:v>
                </c:pt>
                <c:pt idx="54">
                  <c:v>4.4869241999986098</c:v>
                </c:pt>
                <c:pt idx="55">
                  <c:v>5.0768243000002196</c:v>
                </c:pt>
                <c:pt idx="56">
                  <c:v>3.5986430000011702</c:v>
                </c:pt>
                <c:pt idx="57">
                  <c:v>4.3618932999997897</c:v>
                </c:pt>
                <c:pt idx="58">
                  <c:v>4.0317704000008199</c:v>
                </c:pt>
                <c:pt idx="59">
                  <c:v>3.78023550000034</c:v>
                </c:pt>
                <c:pt idx="60">
                  <c:v>5.1988534000010898</c:v>
                </c:pt>
                <c:pt idx="61">
                  <c:v>3.35530459999972</c:v>
                </c:pt>
                <c:pt idx="62">
                  <c:v>3.77803390000008</c:v>
                </c:pt>
                <c:pt idx="63">
                  <c:v>2.7505461000000602</c:v>
                </c:pt>
                <c:pt idx="64">
                  <c:v>2.91815639999913</c:v>
                </c:pt>
                <c:pt idx="65">
                  <c:v>2.8056230000001898</c:v>
                </c:pt>
                <c:pt idx="66">
                  <c:v>2.7267830000000601</c:v>
                </c:pt>
                <c:pt idx="67">
                  <c:v>3.0464615000000701</c:v>
                </c:pt>
                <c:pt idx="68">
                  <c:v>3.48959639999884</c:v>
                </c:pt>
                <c:pt idx="69">
                  <c:v>3.1165930999995899</c:v>
                </c:pt>
                <c:pt idx="70">
                  <c:v>4.7339762000010497</c:v>
                </c:pt>
                <c:pt idx="71">
                  <c:v>2.62603799999851</c:v>
                </c:pt>
                <c:pt idx="72">
                  <c:v>2.8620616999996802</c:v>
                </c:pt>
                <c:pt idx="73">
                  <c:v>3.0491951999992999</c:v>
                </c:pt>
                <c:pt idx="74">
                  <c:v>3.9942224999995202</c:v>
                </c:pt>
                <c:pt idx="75">
                  <c:v>2.7967160999996801</c:v>
                </c:pt>
                <c:pt idx="76">
                  <c:v>2.7379357999998302</c:v>
                </c:pt>
                <c:pt idx="77">
                  <c:v>2.8283516999999798</c:v>
                </c:pt>
                <c:pt idx="78">
                  <c:v>3.7925092000004899</c:v>
                </c:pt>
                <c:pt idx="79">
                  <c:v>3.1152259000009499</c:v>
                </c:pt>
                <c:pt idx="80">
                  <c:v>1.7846823999989201</c:v>
                </c:pt>
                <c:pt idx="81">
                  <c:v>1.69503130000157</c:v>
                </c:pt>
                <c:pt idx="82">
                  <c:v>1.93396229999962</c:v>
                </c:pt>
                <c:pt idx="83">
                  <c:v>1.65254900000036</c:v>
                </c:pt>
                <c:pt idx="84">
                  <c:v>1.85572309999952</c:v>
                </c:pt>
                <c:pt idx="85">
                  <c:v>1.83288820000052</c:v>
                </c:pt>
                <c:pt idx="86">
                  <c:v>3.1357504000006799</c:v>
                </c:pt>
                <c:pt idx="87">
                  <c:v>2.1781981000003698</c:v>
                </c:pt>
                <c:pt idx="88">
                  <c:v>2.03075060000082</c:v>
                </c:pt>
                <c:pt idx="89">
                  <c:v>3.1413245999992698</c:v>
                </c:pt>
                <c:pt idx="90">
                  <c:v>1.8363332999997499</c:v>
                </c:pt>
                <c:pt idx="91">
                  <c:v>1.91688519999843</c:v>
                </c:pt>
                <c:pt idx="92">
                  <c:v>1.92645120000088</c:v>
                </c:pt>
                <c:pt idx="93">
                  <c:v>2.0502597000013298</c:v>
                </c:pt>
                <c:pt idx="94">
                  <c:v>1.9548650999986401</c:v>
                </c:pt>
                <c:pt idx="95">
                  <c:v>1.60632129999976</c:v>
                </c:pt>
                <c:pt idx="96">
                  <c:v>2.3008824000007699</c:v>
                </c:pt>
                <c:pt idx="97">
                  <c:v>1.96081969999977</c:v>
                </c:pt>
                <c:pt idx="98">
                  <c:v>1.9910877999991401</c:v>
                </c:pt>
                <c:pt idx="99">
                  <c:v>1.8530938000003501</c:v>
                </c:pt>
                <c:pt idx="100">
                  <c:v>2.4244725000007699</c:v>
                </c:pt>
                <c:pt idx="101">
                  <c:v>2.3571819999997299</c:v>
                </c:pt>
                <c:pt idx="102">
                  <c:v>2.3336863000003998</c:v>
                </c:pt>
                <c:pt idx="103">
                  <c:v>2.28676509999968</c:v>
                </c:pt>
                <c:pt idx="104">
                  <c:v>2.3022467999999199</c:v>
                </c:pt>
                <c:pt idx="105">
                  <c:v>2.3651802999993299</c:v>
                </c:pt>
                <c:pt idx="106">
                  <c:v>2.37398550000034</c:v>
                </c:pt>
                <c:pt idx="107">
                  <c:v>2.4094459000007098</c:v>
                </c:pt>
                <c:pt idx="108">
                  <c:v>2.2844240000012999</c:v>
                </c:pt>
                <c:pt idx="109">
                  <c:v>2.4491203999987099</c:v>
                </c:pt>
                <c:pt idx="110">
                  <c:v>2.5236426999999799</c:v>
                </c:pt>
                <c:pt idx="111">
                  <c:v>2.51073159999941</c:v>
                </c:pt>
                <c:pt idx="112">
                  <c:v>2.2426704999998002</c:v>
                </c:pt>
                <c:pt idx="113">
                  <c:v>2.5946543000009101</c:v>
                </c:pt>
                <c:pt idx="114">
                  <c:v>2.4184524000011098</c:v>
                </c:pt>
                <c:pt idx="115">
                  <c:v>2.0475829999995701</c:v>
                </c:pt>
                <c:pt idx="116">
                  <c:v>2.3724103000004102</c:v>
                </c:pt>
                <c:pt idx="117">
                  <c:v>2.3442734999989598</c:v>
                </c:pt>
                <c:pt idx="118">
                  <c:v>2.3301331999991799</c:v>
                </c:pt>
                <c:pt idx="119">
                  <c:v>2.29169060000094</c:v>
                </c:pt>
                <c:pt idx="120">
                  <c:v>3.0962667000003399</c:v>
                </c:pt>
                <c:pt idx="121">
                  <c:v>2.64599090000047</c:v>
                </c:pt>
                <c:pt idx="122">
                  <c:v>2.8528603000013302</c:v>
                </c:pt>
                <c:pt idx="123">
                  <c:v>3.8344797999998201</c:v>
                </c:pt>
                <c:pt idx="124">
                  <c:v>2.9395027000009502</c:v>
                </c:pt>
                <c:pt idx="125">
                  <c:v>3.2235173000008199</c:v>
                </c:pt>
                <c:pt idx="126">
                  <c:v>3.0989203999997699</c:v>
                </c:pt>
                <c:pt idx="127">
                  <c:v>2.9947298999995802</c:v>
                </c:pt>
                <c:pt idx="128">
                  <c:v>2.9282176000015099</c:v>
                </c:pt>
                <c:pt idx="129">
                  <c:v>3.3180594000004899</c:v>
                </c:pt>
                <c:pt idx="130">
                  <c:v>3.2873435000001301</c:v>
                </c:pt>
                <c:pt idx="131">
                  <c:v>3.0376264000005899</c:v>
                </c:pt>
                <c:pt idx="132">
                  <c:v>3.18473119999907</c:v>
                </c:pt>
                <c:pt idx="133">
                  <c:v>3.1808863999994998</c:v>
                </c:pt>
                <c:pt idx="134">
                  <c:v>3.19019300000036</c:v>
                </c:pt>
                <c:pt idx="135">
                  <c:v>3.5039434000009302</c:v>
                </c:pt>
                <c:pt idx="136">
                  <c:v>3.2171592000013298</c:v>
                </c:pt>
                <c:pt idx="137">
                  <c:v>3.8567987000005801</c:v>
                </c:pt>
                <c:pt idx="138">
                  <c:v>3.0248725000001202</c:v>
                </c:pt>
                <c:pt idx="139">
                  <c:v>2.7547560999992098</c:v>
                </c:pt>
                <c:pt idx="140">
                  <c:v>3.4230225000010202</c:v>
                </c:pt>
                <c:pt idx="141">
                  <c:v>3.3885613000002102</c:v>
                </c:pt>
                <c:pt idx="142">
                  <c:v>3.52702110000063</c:v>
                </c:pt>
                <c:pt idx="143">
                  <c:v>3.4201120999987298</c:v>
                </c:pt>
                <c:pt idx="144">
                  <c:v>3.15553429999999</c:v>
                </c:pt>
                <c:pt idx="145">
                  <c:v>3.5555377000000501</c:v>
                </c:pt>
                <c:pt idx="146">
                  <c:v>3.5585499000007901</c:v>
                </c:pt>
                <c:pt idx="147">
                  <c:v>3.2496328999986801</c:v>
                </c:pt>
                <c:pt idx="148">
                  <c:v>3.2866912999997999</c:v>
                </c:pt>
                <c:pt idx="149">
                  <c:v>3.2719644999997399</c:v>
                </c:pt>
                <c:pt idx="150">
                  <c:v>3.7848623999998301</c:v>
                </c:pt>
                <c:pt idx="151">
                  <c:v>3.49223170000004</c:v>
                </c:pt>
                <c:pt idx="152">
                  <c:v>3.5024006999992698</c:v>
                </c:pt>
                <c:pt idx="153">
                  <c:v>3.3791022000004798</c:v>
                </c:pt>
                <c:pt idx="154">
                  <c:v>3.4106869999995899</c:v>
                </c:pt>
                <c:pt idx="155">
                  <c:v>3.3911714999994702</c:v>
                </c:pt>
                <c:pt idx="156">
                  <c:v>3.1286099999997501</c:v>
                </c:pt>
                <c:pt idx="157">
                  <c:v>3.2208664999998202</c:v>
                </c:pt>
                <c:pt idx="158">
                  <c:v>3.1088034000003901</c:v>
                </c:pt>
                <c:pt idx="159">
                  <c:v>3.4532517000006901</c:v>
                </c:pt>
                <c:pt idx="160">
                  <c:v>1.4911852000004699</c:v>
                </c:pt>
                <c:pt idx="161">
                  <c:v>1.5353919999997701</c:v>
                </c:pt>
                <c:pt idx="162">
                  <c:v>1.7104212000012899</c:v>
                </c:pt>
                <c:pt idx="163">
                  <c:v>1.4589560999993401</c:v>
                </c:pt>
                <c:pt idx="164">
                  <c:v>1.62741089999872</c:v>
                </c:pt>
                <c:pt idx="165">
                  <c:v>1.35135420000005</c:v>
                </c:pt>
                <c:pt idx="166">
                  <c:v>1.4013169999998301</c:v>
                </c:pt>
                <c:pt idx="167">
                  <c:v>1.5208339000000699</c:v>
                </c:pt>
                <c:pt idx="168">
                  <c:v>1.46334340000066</c:v>
                </c:pt>
                <c:pt idx="169">
                  <c:v>1.53957350000018</c:v>
                </c:pt>
                <c:pt idx="170">
                  <c:v>1.48592900000039</c:v>
                </c:pt>
                <c:pt idx="171">
                  <c:v>1.4774244999989601</c:v>
                </c:pt>
                <c:pt idx="172">
                  <c:v>1.54347640000014</c:v>
                </c:pt>
                <c:pt idx="173">
                  <c:v>1.53790120000121</c:v>
                </c:pt>
                <c:pt idx="174">
                  <c:v>1.5537327000001799</c:v>
                </c:pt>
                <c:pt idx="175">
                  <c:v>1.4906843999997299</c:v>
                </c:pt>
                <c:pt idx="176">
                  <c:v>1.54923400000006</c:v>
                </c:pt>
                <c:pt idx="177">
                  <c:v>1.4671164000010299</c:v>
                </c:pt>
                <c:pt idx="178">
                  <c:v>1.62113850000059</c:v>
                </c:pt>
                <c:pt idx="179">
                  <c:v>1.6008225000005001</c:v>
                </c:pt>
                <c:pt idx="180">
                  <c:v>2.3901385999997702</c:v>
                </c:pt>
                <c:pt idx="181">
                  <c:v>2.64635129999987</c:v>
                </c:pt>
                <c:pt idx="182">
                  <c:v>2.4113942999993001</c:v>
                </c:pt>
                <c:pt idx="183">
                  <c:v>2.6135505000001999</c:v>
                </c:pt>
                <c:pt idx="184">
                  <c:v>1.22932109999965</c:v>
                </c:pt>
                <c:pt idx="185">
                  <c:v>1.4214599999995601</c:v>
                </c:pt>
                <c:pt idx="186">
                  <c:v>2.43525150000095</c:v>
                </c:pt>
                <c:pt idx="187">
                  <c:v>2.6076233000003399</c:v>
                </c:pt>
                <c:pt idx="188">
                  <c:v>2.5533133999997499</c:v>
                </c:pt>
                <c:pt idx="189">
                  <c:v>2.6988955999986501</c:v>
                </c:pt>
                <c:pt idx="190">
                  <c:v>2.4580402000010499</c:v>
                </c:pt>
                <c:pt idx="191">
                  <c:v>2.4263111000000199</c:v>
                </c:pt>
                <c:pt idx="192">
                  <c:v>2.5520756999994698</c:v>
                </c:pt>
                <c:pt idx="193">
                  <c:v>1.29889010000079</c:v>
                </c:pt>
                <c:pt idx="194">
                  <c:v>2.6315068000003499</c:v>
                </c:pt>
                <c:pt idx="195">
                  <c:v>2.6775648999991901</c:v>
                </c:pt>
                <c:pt idx="196">
                  <c:v>2.44741690000046</c:v>
                </c:pt>
                <c:pt idx="197">
                  <c:v>2.3613010999997601</c:v>
                </c:pt>
                <c:pt idx="198">
                  <c:v>2.4980771999998899</c:v>
                </c:pt>
                <c:pt idx="199">
                  <c:v>2.59016230000088</c:v>
                </c:pt>
                <c:pt idx="200">
                  <c:v>3.6900115999996999</c:v>
                </c:pt>
                <c:pt idx="201">
                  <c:v>4.5947108000000298</c:v>
                </c:pt>
                <c:pt idx="202">
                  <c:v>3.2801389999985902</c:v>
                </c:pt>
                <c:pt idx="203">
                  <c:v>4.0385096000009</c:v>
                </c:pt>
                <c:pt idx="204">
                  <c:v>4.8538007999995898</c:v>
                </c:pt>
                <c:pt idx="205">
                  <c:v>3.2547164999996299</c:v>
                </c:pt>
                <c:pt idx="206">
                  <c:v>3.3069505000003101</c:v>
                </c:pt>
                <c:pt idx="207">
                  <c:v>4.12981910000053</c:v>
                </c:pt>
                <c:pt idx="208">
                  <c:v>3.7982525000006699</c:v>
                </c:pt>
                <c:pt idx="209">
                  <c:v>3.3564346000002798</c:v>
                </c:pt>
                <c:pt idx="210">
                  <c:v>5.6830918999985398</c:v>
                </c:pt>
                <c:pt idx="211">
                  <c:v>3.2806181999985702</c:v>
                </c:pt>
                <c:pt idx="212">
                  <c:v>3.1074160000007298</c:v>
                </c:pt>
                <c:pt idx="213">
                  <c:v>5.4199900000003201</c:v>
                </c:pt>
                <c:pt idx="214">
                  <c:v>3.3711293000014799</c:v>
                </c:pt>
                <c:pt idx="215">
                  <c:v>4.39336580000053</c:v>
                </c:pt>
                <c:pt idx="216">
                  <c:v>4.6329002000002202</c:v>
                </c:pt>
                <c:pt idx="217">
                  <c:v>4.6135809000006702</c:v>
                </c:pt>
                <c:pt idx="218">
                  <c:v>3.4839776000007898</c:v>
                </c:pt>
                <c:pt idx="219">
                  <c:v>3.5000632999999599</c:v>
                </c:pt>
                <c:pt idx="220">
                  <c:v>3.6214761999999601</c:v>
                </c:pt>
                <c:pt idx="221">
                  <c:v>4.7187348999996104</c:v>
                </c:pt>
                <c:pt idx="222">
                  <c:v>3.3656138999995102</c:v>
                </c:pt>
                <c:pt idx="223">
                  <c:v>3.3780059000000602</c:v>
                </c:pt>
                <c:pt idx="224">
                  <c:v>2.9338618999991</c:v>
                </c:pt>
                <c:pt idx="225">
                  <c:v>4.4362315999987896</c:v>
                </c:pt>
                <c:pt idx="226">
                  <c:v>4.8619662000000901</c:v>
                </c:pt>
                <c:pt idx="227">
                  <c:v>3.6797925999999199</c:v>
                </c:pt>
                <c:pt idx="228">
                  <c:v>4.1890437000001803</c:v>
                </c:pt>
                <c:pt idx="229">
                  <c:v>4.4337927000014998</c:v>
                </c:pt>
                <c:pt idx="230">
                  <c:v>4.3194363000002296</c:v>
                </c:pt>
                <c:pt idx="231">
                  <c:v>3.5679869000014102</c:v>
                </c:pt>
                <c:pt idx="232">
                  <c:v>4.7709359999989802</c:v>
                </c:pt>
                <c:pt idx="233">
                  <c:v>3.2802354999985202</c:v>
                </c:pt>
                <c:pt idx="234">
                  <c:v>3.45653659999879</c:v>
                </c:pt>
                <c:pt idx="235">
                  <c:v>3.4707462999995098</c:v>
                </c:pt>
                <c:pt idx="236">
                  <c:v>3.0226979999988499</c:v>
                </c:pt>
                <c:pt idx="237">
                  <c:v>3.33677739999984</c:v>
                </c:pt>
                <c:pt idx="238">
                  <c:v>4.4587701000000299</c:v>
                </c:pt>
                <c:pt idx="239">
                  <c:v>3.11695300000064</c:v>
                </c:pt>
                <c:pt idx="240">
                  <c:v>3.2716848000000001</c:v>
                </c:pt>
                <c:pt idx="241">
                  <c:v>3.57911090000015</c:v>
                </c:pt>
                <c:pt idx="242">
                  <c:v>3.27906040000016</c:v>
                </c:pt>
                <c:pt idx="243">
                  <c:v>3.2621311000002602</c:v>
                </c:pt>
                <c:pt idx="244">
                  <c:v>3.1935823000003398</c:v>
                </c:pt>
                <c:pt idx="245">
                  <c:v>3.3116955000004902</c:v>
                </c:pt>
                <c:pt idx="246">
                  <c:v>3.25131900000087</c:v>
                </c:pt>
                <c:pt idx="247">
                  <c:v>3.09423249999963</c:v>
                </c:pt>
                <c:pt idx="248">
                  <c:v>3.4523673000003301</c:v>
                </c:pt>
                <c:pt idx="249">
                  <c:v>3.3777097000001901</c:v>
                </c:pt>
                <c:pt idx="250">
                  <c:v>4.1287434000005296</c:v>
                </c:pt>
                <c:pt idx="251">
                  <c:v>3.1907272999997001</c:v>
                </c:pt>
                <c:pt idx="252">
                  <c:v>3.32650909999938</c:v>
                </c:pt>
                <c:pt idx="253">
                  <c:v>3.0467963999999399</c:v>
                </c:pt>
                <c:pt idx="254">
                  <c:v>3.3971221000010701</c:v>
                </c:pt>
                <c:pt idx="255">
                  <c:v>3.3197873999997598</c:v>
                </c:pt>
                <c:pt idx="256">
                  <c:v>3.1152422999984899</c:v>
                </c:pt>
                <c:pt idx="257">
                  <c:v>3.2001804999999801</c:v>
                </c:pt>
                <c:pt idx="258">
                  <c:v>2.9937496000002199</c:v>
                </c:pt>
                <c:pt idx="259">
                  <c:v>3.2126781000006299</c:v>
                </c:pt>
                <c:pt idx="260">
                  <c:v>3.6474435000000001</c:v>
                </c:pt>
                <c:pt idx="261">
                  <c:v>4.76683760000014</c:v>
                </c:pt>
                <c:pt idx="262">
                  <c:v>3.8037824000002698</c:v>
                </c:pt>
                <c:pt idx="263">
                  <c:v>5.1190531000011097</c:v>
                </c:pt>
                <c:pt idx="264">
                  <c:v>3.6938126000004501</c:v>
                </c:pt>
                <c:pt idx="265">
                  <c:v>3.8410558000014099</c:v>
                </c:pt>
                <c:pt idx="266">
                  <c:v>4.3109507000008298</c:v>
                </c:pt>
                <c:pt idx="267">
                  <c:v>3.8787193999996799</c:v>
                </c:pt>
                <c:pt idx="268">
                  <c:v>5.2055201999992198</c:v>
                </c:pt>
                <c:pt idx="269">
                  <c:v>5.17348539999875</c:v>
                </c:pt>
                <c:pt idx="270">
                  <c:v>6.7153625999999296</c:v>
                </c:pt>
                <c:pt idx="271">
                  <c:v>4.0672617000000102</c:v>
                </c:pt>
                <c:pt idx="272">
                  <c:v>5.6056257000000098</c:v>
                </c:pt>
                <c:pt idx="273">
                  <c:v>6.5902593000009801</c:v>
                </c:pt>
                <c:pt idx="274">
                  <c:v>4.0653164000013904</c:v>
                </c:pt>
                <c:pt idx="275">
                  <c:v>6.8373585000008399</c:v>
                </c:pt>
                <c:pt idx="276">
                  <c:v>5.0799267000002102</c:v>
                </c:pt>
                <c:pt idx="277">
                  <c:v>3.9732773000014201</c:v>
                </c:pt>
                <c:pt idx="278">
                  <c:v>4.7765829999989302</c:v>
                </c:pt>
                <c:pt idx="279">
                  <c:v>3.76712190000034</c:v>
                </c:pt>
                <c:pt idx="280">
                  <c:v>6.8373086999999897</c:v>
                </c:pt>
                <c:pt idx="281">
                  <c:v>3.9597583000013401</c:v>
                </c:pt>
                <c:pt idx="282">
                  <c:v>4.3360996000010301</c:v>
                </c:pt>
                <c:pt idx="283">
                  <c:v>5.3760390000006701</c:v>
                </c:pt>
                <c:pt idx="284">
                  <c:v>4.6379550999990897</c:v>
                </c:pt>
                <c:pt idx="285">
                  <c:v>4.8453121000002204</c:v>
                </c:pt>
                <c:pt idx="286">
                  <c:v>5.4878087000015503</c:v>
                </c:pt>
                <c:pt idx="287">
                  <c:v>7.3881109999983803</c:v>
                </c:pt>
                <c:pt idx="288">
                  <c:v>6.99453579999863</c:v>
                </c:pt>
                <c:pt idx="289">
                  <c:v>7.3032385000005799</c:v>
                </c:pt>
                <c:pt idx="290">
                  <c:v>7.5446178000001902</c:v>
                </c:pt>
                <c:pt idx="291">
                  <c:v>4.4752883000001003</c:v>
                </c:pt>
                <c:pt idx="292">
                  <c:v>4.38852359999873</c:v>
                </c:pt>
                <c:pt idx="293">
                  <c:v>7.4977337999989597</c:v>
                </c:pt>
                <c:pt idx="294">
                  <c:v>5.3778598999997396</c:v>
                </c:pt>
                <c:pt idx="295">
                  <c:v>7.30583829999886</c:v>
                </c:pt>
                <c:pt idx="296">
                  <c:v>6.0004745000005597</c:v>
                </c:pt>
                <c:pt idx="297">
                  <c:v>4.0160250000008002</c:v>
                </c:pt>
                <c:pt idx="298">
                  <c:v>4.3813074999998198</c:v>
                </c:pt>
                <c:pt idx="299">
                  <c:v>4.4058224000000301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8B-4CC9-A7B2-DD20EB113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496624"/>
        <c:axId val="1257762976"/>
      </c:scatterChart>
      <c:valAx>
        <c:axId val="126349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7762976"/>
        <c:crosses val="autoZero"/>
        <c:crossBetween val="midCat"/>
      </c:valAx>
      <c:valAx>
        <c:axId val="125776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349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Test!$J$1</c:f>
              <c:strCache>
                <c:ptCount val="1"/>
                <c:pt idx="0">
                  <c:v>longueur cm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Test!$J$2:$J$301</c:f>
              <c:numCache>
                <c:formatCode>General</c:formatCode>
                <c:ptCount val="300"/>
                <c:pt idx="0">
                  <c:v>25.433636950314547</c:v>
                </c:pt>
                <c:pt idx="1">
                  <c:v>33.731133255227839</c:v>
                </c:pt>
                <c:pt idx="2">
                  <c:v>40.138903747411931</c:v>
                </c:pt>
                <c:pt idx="3">
                  <c:v>40.646275224075112</c:v>
                </c:pt>
                <c:pt idx="4">
                  <c:v>39.995763750000563</c:v>
                </c:pt>
                <c:pt idx="5">
                  <c:v>40.984296988077155</c:v>
                </c:pt>
                <c:pt idx="6">
                  <c:v>26.497311585936707</c:v>
                </c:pt>
                <c:pt idx="7">
                  <c:v>41.032270812185004</c:v>
                </c:pt>
                <c:pt idx="8">
                  <c:v>43.094063477257954</c:v>
                </c:pt>
                <c:pt idx="9">
                  <c:v>39.969048130428071</c:v>
                </c:pt>
                <c:pt idx="10">
                  <c:v>40.353215903598752</c:v>
                </c:pt>
                <c:pt idx="11">
                  <c:v>40.514057815261367</c:v>
                </c:pt>
                <c:pt idx="12">
                  <c:v>41.243089437692156</c:v>
                </c:pt>
                <c:pt idx="13">
                  <c:v>41.439724251568983</c:v>
                </c:pt>
                <c:pt idx="14">
                  <c:v>40.058379578641592</c:v>
                </c:pt>
                <c:pt idx="15">
                  <c:v>39.908053020878413</c:v>
                </c:pt>
                <c:pt idx="16">
                  <c:v>40.131500687536708</c:v>
                </c:pt>
                <c:pt idx="17">
                  <c:v>40.287385088932503</c:v>
                </c:pt>
                <c:pt idx="18">
                  <c:v>39.958560977184092</c:v>
                </c:pt>
                <c:pt idx="19">
                  <c:v>43.107908732709888</c:v>
                </c:pt>
                <c:pt idx="20">
                  <c:v>41.865379834219773</c:v>
                </c:pt>
                <c:pt idx="21">
                  <c:v>40.875505186265684</c:v>
                </c:pt>
                <c:pt idx="22">
                  <c:v>42.710523778069089</c:v>
                </c:pt>
                <c:pt idx="23">
                  <c:v>41.510505074759891</c:v>
                </c:pt>
                <c:pt idx="24">
                  <c:v>29.366769539002391</c:v>
                </c:pt>
                <c:pt idx="25">
                  <c:v>41.759647816999774</c:v>
                </c:pt>
                <c:pt idx="26">
                  <c:v>41.208191685768526</c:v>
                </c:pt>
                <c:pt idx="27">
                  <c:v>41.940540026987613</c:v>
                </c:pt>
                <c:pt idx="28">
                  <c:v>41.080170427418068</c:v>
                </c:pt>
                <c:pt idx="29">
                  <c:v>40.476783897448634</c:v>
                </c:pt>
                <c:pt idx="30">
                  <c:v>25.447419894030112</c:v>
                </c:pt>
                <c:pt idx="31">
                  <c:v>41.502745494224548</c:v>
                </c:pt>
                <c:pt idx="32">
                  <c:v>42.858819720454889</c:v>
                </c:pt>
                <c:pt idx="33">
                  <c:v>40.004620507029436</c:v>
                </c:pt>
                <c:pt idx="34">
                  <c:v>41.404660058100113</c:v>
                </c:pt>
                <c:pt idx="35">
                  <c:v>41.98452798498375</c:v>
                </c:pt>
                <c:pt idx="36">
                  <c:v>30.267711580461704</c:v>
                </c:pt>
                <c:pt idx="37">
                  <c:v>32.458925292348525</c:v>
                </c:pt>
                <c:pt idx="38">
                  <c:v>40.08241008416568</c:v>
                </c:pt>
                <c:pt idx="39">
                  <c:v>41.446228441805907</c:v>
                </c:pt>
                <c:pt idx="40">
                  <c:v>40.865122527214659</c:v>
                </c:pt>
                <c:pt idx="41">
                  <c:v>40.921676752291255</c:v>
                </c:pt>
                <c:pt idx="42">
                  <c:v>40.771481815413864</c:v>
                </c:pt>
                <c:pt idx="43">
                  <c:v>29.425864622726138</c:v>
                </c:pt>
                <c:pt idx="44">
                  <c:v>40.894493252561141</c:v>
                </c:pt>
                <c:pt idx="45">
                  <c:v>40.463922736968634</c:v>
                </c:pt>
                <c:pt idx="46">
                  <c:v>40.51380882321898</c:v>
                </c:pt>
                <c:pt idx="47">
                  <c:v>40.402642350482047</c:v>
                </c:pt>
                <c:pt idx="48">
                  <c:v>40.512216183509885</c:v>
                </c:pt>
                <c:pt idx="49">
                  <c:v>40.202648166564998</c:v>
                </c:pt>
                <c:pt idx="50">
                  <c:v>40.187835172651937</c:v>
                </c:pt>
                <c:pt idx="51">
                  <c:v>32.817804737687048</c:v>
                </c:pt>
                <c:pt idx="52">
                  <c:v>41.374888472249665</c:v>
                </c:pt>
                <c:pt idx="53">
                  <c:v>40.093679796119773</c:v>
                </c:pt>
                <c:pt idx="54">
                  <c:v>40.660191344201365</c:v>
                </c:pt>
                <c:pt idx="55">
                  <c:v>40.134438341188748</c:v>
                </c:pt>
                <c:pt idx="56">
                  <c:v>40.88727685940966</c:v>
                </c:pt>
                <c:pt idx="57">
                  <c:v>41.253335220687276</c:v>
                </c:pt>
                <c:pt idx="58">
                  <c:v>40.91303202213318</c:v>
                </c:pt>
                <c:pt idx="59">
                  <c:v>40.952474086534096</c:v>
                </c:pt>
                <c:pt idx="60">
                  <c:v>41.685145127052273</c:v>
                </c:pt>
                <c:pt idx="61">
                  <c:v>40.107849418538407</c:v>
                </c:pt>
                <c:pt idx="62">
                  <c:v>41.163380673957619</c:v>
                </c:pt>
                <c:pt idx="63">
                  <c:v>41.444700538680685</c:v>
                </c:pt>
                <c:pt idx="64">
                  <c:v>42.281023046433297</c:v>
                </c:pt>
                <c:pt idx="65">
                  <c:v>42.962041293982161</c:v>
                </c:pt>
                <c:pt idx="66">
                  <c:v>43.794492772822501</c:v>
                </c:pt>
                <c:pt idx="67">
                  <c:v>41.216039346305003</c:v>
                </c:pt>
                <c:pt idx="68">
                  <c:v>40.182340617434207</c:v>
                </c:pt>
                <c:pt idx="69">
                  <c:v>40.225961493109089</c:v>
                </c:pt>
                <c:pt idx="70">
                  <c:v>41.830934034455112</c:v>
                </c:pt>
                <c:pt idx="71">
                  <c:v>43.219598214636711</c:v>
                </c:pt>
                <c:pt idx="72">
                  <c:v>42.609959748400797</c:v>
                </c:pt>
                <c:pt idx="73">
                  <c:v>41.296806628319203</c:v>
                </c:pt>
                <c:pt idx="74">
                  <c:v>44.082554457938414</c:v>
                </c:pt>
                <c:pt idx="75">
                  <c:v>40.435156469406593</c:v>
                </c:pt>
                <c:pt idx="76">
                  <c:v>42.450209912700345</c:v>
                </c:pt>
                <c:pt idx="77">
                  <c:v>42.079428399057278</c:v>
                </c:pt>
                <c:pt idx="78">
                  <c:v>43.390331608467839</c:v>
                </c:pt>
                <c:pt idx="79">
                  <c:v>41.225031214743069</c:v>
                </c:pt>
                <c:pt idx="80">
                  <c:v>43.647469196129094</c:v>
                </c:pt>
                <c:pt idx="81">
                  <c:v>40.271959369419775</c:v>
                </c:pt>
                <c:pt idx="82">
                  <c:v>41.557276010199658</c:v>
                </c:pt>
                <c:pt idx="83">
                  <c:v>42.733418279449658</c:v>
                </c:pt>
                <c:pt idx="84">
                  <c:v>41.397806765738871</c:v>
                </c:pt>
                <c:pt idx="85">
                  <c:v>42.832950187954545</c:v>
                </c:pt>
                <c:pt idx="86">
                  <c:v>16.516002820194657</c:v>
                </c:pt>
                <c:pt idx="87">
                  <c:v>43.865264619009551</c:v>
                </c:pt>
                <c:pt idx="88">
                  <c:v>43.321228549390909</c:v>
                </c:pt>
                <c:pt idx="89">
                  <c:v>12.074553154384205</c:v>
                </c:pt>
                <c:pt idx="90">
                  <c:v>44.007412622844548</c:v>
                </c:pt>
                <c:pt idx="91">
                  <c:v>40.168183606976363</c:v>
                </c:pt>
                <c:pt idx="92">
                  <c:v>43.485823154161025</c:v>
                </c:pt>
                <c:pt idx="93">
                  <c:v>43.37420326518648</c:v>
                </c:pt>
                <c:pt idx="94">
                  <c:v>43.475933202189545</c:v>
                </c:pt>
                <c:pt idx="95">
                  <c:v>41.493104861272961</c:v>
                </c:pt>
                <c:pt idx="96">
                  <c:v>44.055776274406703</c:v>
                </c:pt>
                <c:pt idx="97">
                  <c:v>41.177268705617728</c:v>
                </c:pt>
                <c:pt idx="98">
                  <c:v>43.446310111052959</c:v>
                </c:pt>
                <c:pt idx="99">
                  <c:v>40.951281783437956</c:v>
                </c:pt>
                <c:pt idx="100">
                  <c:v>41.229948230145226</c:v>
                </c:pt>
                <c:pt idx="101">
                  <c:v>41.474699859791023</c:v>
                </c:pt>
                <c:pt idx="102">
                  <c:v>40.126481948870797</c:v>
                </c:pt>
                <c:pt idx="103">
                  <c:v>42.291942945832155</c:v>
                </c:pt>
                <c:pt idx="104">
                  <c:v>42.225859910556139</c:v>
                </c:pt>
                <c:pt idx="105">
                  <c:v>41.812519418435677</c:v>
                </c:pt>
                <c:pt idx="106">
                  <c:v>41.355352337653756</c:v>
                </c:pt>
                <c:pt idx="107">
                  <c:v>41.323295126336028</c:v>
                </c:pt>
                <c:pt idx="108">
                  <c:v>42.567424821632393</c:v>
                </c:pt>
                <c:pt idx="109">
                  <c:v>42.187648582545911</c:v>
                </c:pt>
                <c:pt idx="110">
                  <c:v>40.201050928211025</c:v>
                </c:pt>
                <c:pt idx="111">
                  <c:v>41.542987999309545</c:v>
                </c:pt>
                <c:pt idx="112">
                  <c:v>41.677998515430119</c:v>
                </c:pt>
                <c:pt idx="113">
                  <c:v>41.375250648686134</c:v>
                </c:pt>
                <c:pt idx="114">
                  <c:v>41.953333640446481</c:v>
                </c:pt>
                <c:pt idx="115">
                  <c:v>41.624299752463301</c:v>
                </c:pt>
                <c:pt idx="116">
                  <c:v>41.771925663233297</c:v>
                </c:pt>
                <c:pt idx="117">
                  <c:v>39.919508377445794</c:v>
                </c:pt>
                <c:pt idx="118">
                  <c:v>41.845026810841709</c:v>
                </c:pt>
                <c:pt idx="119">
                  <c:v>40.316549227317161</c:v>
                </c:pt>
                <c:pt idx="120">
                  <c:v>40.479471028790343</c:v>
                </c:pt>
                <c:pt idx="121">
                  <c:v>42.386449261203296</c:v>
                </c:pt>
                <c:pt idx="122">
                  <c:v>40.394369659599775</c:v>
                </c:pt>
                <c:pt idx="123">
                  <c:v>40.119984049602841</c:v>
                </c:pt>
                <c:pt idx="124">
                  <c:v>41.027543734199433</c:v>
                </c:pt>
                <c:pt idx="125">
                  <c:v>40.777934327193634</c:v>
                </c:pt>
                <c:pt idx="126">
                  <c:v>40.779458228869544</c:v>
                </c:pt>
                <c:pt idx="127">
                  <c:v>43.296858287677161</c:v>
                </c:pt>
                <c:pt idx="128">
                  <c:v>40.264733905041247</c:v>
                </c:pt>
                <c:pt idx="129">
                  <c:v>41.064414816052611</c:v>
                </c:pt>
                <c:pt idx="130">
                  <c:v>42.799714598514548</c:v>
                </c:pt>
                <c:pt idx="131">
                  <c:v>41.989355928293634</c:v>
                </c:pt>
                <c:pt idx="132">
                  <c:v>44.017454236177386</c:v>
                </c:pt>
                <c:pt idx="133">
                  <c:v>41.726970736556254</c:v>
                </c:pt>
                <c:pt idx="134">
                  <c:v>42.260760186658409</c:v>
                </c:pt>
                <c:pt idx="135">
                  <c:v>40.324034745658409</c:v>
                </c:pt>
                <c:pt idx="136">
                  <c:v>40.308840287005907</c:v>
                </c:pt>
                <c:pt idx="137">
                  <c:v>43.666340947454202</c:v>
                </c:pt>
                <c:pt idx="138">
                  <c:v>39.976039216848065</c:v>
                </c:pt>
                <c:pt idx="139">
                  <c:v>41.837587675773186</c:v>
                </c:pt>
                <c:pt idx="140">
                  <c:v>13.690838417829319</c:v>
                </c:pt>
                <c:pt idx="141">
                  <c:v>11.156148636134478</c:v>
                </c:pt>
                <c:pt idx="142">
                  <c:v>23.801345639777612</c:v>
                </c:pt>
                <c:pt idx="143">
                  <c:v>14.906348066405796</c:v>
                </c:pt>
                <c:pt idx="144">
                  <c:v>16.299896708622502</c:v>
                </c:pt>
                <c:pt idx="145">
                  <c:v>8.4543875435213529</c:v>
                </c:pt>
                <c:pt idx="146">
                  <c:v>13.893207520390684</c:v>
                </c:pt>
                <c:pt idx="147">
                  <c:v>14.960164335677616</c:v>
                </c:pt>
                <c:pt idx="148">
                  <c:v>18.85157538386818</c:v>
                </c:pt>
                <c:pt idx="149">
                  <c:v>14.972744495122729</c:v>
                </c:pt>
                <c:pt idx="150">
                  <c:v>16.996490026257955</c:v>
                </c:pt>
                <c:pt idx="151">
                  <c:v>11.194970778625681</c:v>
                </c:pt>
                <c:pt idx="152">
                  <c:v>17.132218547930453</c:v>
                </c:pt>
                <c:pt idx="153">
                  <c:v>11.181765627266715</c:v>
                </c:pt>
                <c:pt idx="154">
                  <c:v>8.4916784628738302</c:v>
                </c:pt>
                <c:pt idx="155">
                  <c:v>21.764034703660908</c:v>
                </c:pt>
                <c:pt idx="156">
                  <c:v>19.224453091839433</c:v>
                </c:pt>
                <c:pt idx="157">
                  <c:v>10.917124452722444</c:v>
                </c:pt>
                <c:pt idx="158">
                  <c:v>15.015542079429659</c:v>
                </c:pt>
                <c:pt idx="159">
                  <c:v>11.194841372074386</c:v>
                </c:pt>
                <c:pt idx="160">
                  <c:v>41.722079945756818</c:v>
                </c:pt>
                <c:pt idx="161">
                  <c:v>43.479196954305792</c:v>
                </c:pt>
                <c:pt idx="162">
                  <c:v>43.51002640964807</c:v>
                </c:pt>
                <c:pt idx="163">
                  <c:v>43.237847432846593</c:v>
                </c:pt>
                <c:pt idx="164">
                  <c:v>43.100189662794541</c:v>
                </c:pt>
                <c:pt idx="165">
                  <c:v>43.00390348244273</c:v>
                </c:pt>
                <c:pt idx="166">
                  <c:v>43.153914236406592</c:v>
                </c:pt>
                <c:pt idx="167">
                  <c:v>42.941399613425567</c:v>
                </c:pt>
                <c:pt idx="168">
                  <c:v>42.849528630051815</c:v>
                </c:pt>
                <c:pt idx="169">
                  <c:v>43.284181240273298</c:v>
                </c:pt>
                <c:pt idx="170">
                  <c:v>42.473674080949543</c:v>
                </c:pt>
                <c:pt idx="171">
                  <c:v>43.07878743647148</c:v>
                </c:pt>
                <c:pt idx="172">
                  <c:v>43.524250834610683</c:v>
                </c:pt>
                <c:pt idx="173">
                  <c:v>43.188108428305227</c:v>
                </c:pt>
                <c:pt idx="174">
                  <c:v>43.014410539247621</c:v>
                </c:pt>
                <c:pt idx="175">
                  <c:v>42.962958091297274</c:v>
                </c:pt>
                <c:pt idx="176">
                  <c:v>42.980820738735453</c:v>
                </c:pt>
                <c:pt idx="177">
                  <c:v>41.935426513834656</c:v>
                </c:pt>
                <c:pt idx="178">
                  <c:v>43.261986181437955</c:v>
                </c:pt>
                <c:pt idx="179">
                  <c:v>43.217196928813756</c:v>
                </c:pt>
                <c:pt idx="180">
                  <c:v>10.624301802450704</c:v>
                </c:pt>
                <c:pt idx="181">
                  <c:v>10.352702196537024</c:v>
                </c:pt>
                <c:pt idx="182">
                  <c:v>19.330368062812841</c:v>
                </c:pt>
                <c:pt idx="183">
                  <c:v>10.188086290754274</c:v>
                </c:pt>
                <c:pt idx="184">
                  <c:v>40.584277966609434</c:v>
                </c:pt>
                <c:pt idx="185">
                  <c:v>40.035656230718864</c:v>
                </c:pt>
                <c:pt idx="186">
                  <c:v>10.663908091425126</c:v>
                </c:pt>
                <c:pt idx="187">
                  <c:v>8.2625975299908188</c:v>
                </c:pt>
                <c:pt idx="188">
                  <c:v>12.666918272247615</c:v>
                </c:pt>
                <c:pt idx="189">
                  <c:v>16.064927696426022</c:v>
                </c:pt>
                <c:pt idx="190">
                  <c:v>12.865019224100001</c:v>
                </c:pt>
                <c:pt idx="191">
                  <c:v>11.202945443669989</c:v>
                </c:pt>
                <c:pt idx="192">
                  <c:v>6.8824478431170455</c:v>
                </c:pt>
                <c:pt idx="193">
                  <c:v>43.170438467774886</c:v>
                </c:pt>
                <c:pt idx="194">
                  <c:v>10.054873940837512</c:v>
                </c:pt>
                <c:pt idx="195">
                  <c:v>13.49233267471466</c:v>
                </c:pt>
                <c:pt idx="196">
                  <c:v>13.236376358668865</c:v>
                </c:pt>
                <c:pt idx="197">
                  <c:v>19.32414736310216</c:v>
                </c:pt>
                <c:pt idx="198">
                  <c:v>13.195539096248408</c:v>
                </c:pt>
                <c:pt idx="199">
                  <c:v>14.400820890929774</c:v>
                </c:pt>
                <c:pt idx="200">
                  <c:v>40.738161569319544</c:v>
                </c:pt>
                <c:pt idx="201">
                  <c:v>40.320742729039779</c:v>
                </c:pt>
                <c:pt idx="202">
                  <c:v>40.706967644373528</c:v>
                </c:pt>
                <c:pt idx="203">
                  <c:v>42.235547621251591</c:v>
                </c:pt>
                <c:pt idx="204">
                  <c:v>40.258731760727848</c:v>
                </c:pt>
                <c:pt idx="205">
                  <c:v>43.315095641688522</c:v>
                </c:pt>
                <c:pt idx="206">
                  <c:v>40.361673521118526</c:v>
                </c:pt>
                <c:pt idx="207">
                  <c:v>41.953647420810682</c:v>
                </c:pt>
                <c:pt idx="208">
                  <c:v>40.607460619990455</c:v>
                </c:pt>
                <c:pt idx="209">
                  <c:v>40.607698418097051</c:v>
                </c:pt>
                <c:pt idx="210">
                  <c:v>40.51042161029239</c:v>
                </c:pt>
                <c:pt idx="211">
                  <c:v>42.296097994092953</c:v>
                </c:pt>
                <c:pt idx="212">
                  <c:v>39.945381331750909</c:v>
                </c:pt>
                <c:pt idx="213">
                  <c:v>40.832594389766484</c:v>
                </c:pt>
                <c:pt idx="214">
                  <c:v>40.972903521143643</c:v>
                </c:pt>
                <c:pt idx="215">
                  <c:v>42.38559009716068</c:v>
                </c:pt>
                <c:pt idx="216">
                  <c:v>40.394963821970343</c:v>
                </c:pt>
                <c:pt idx="217">
                  <c:v>40.745327391406818</c:v>
                </c:pt>
                <c:pt idx="218">
                  <c:v>42.088174499382276</c:v>
                </c:pt>
                <c:pt idx="219">
                  <c:v>42.11770399395909</c:v>
                </c:pt>
                <c:pt idx="220">
                  <c:v>40.166422552823072</c:v>
                </c:pt>
                <c:pt idx="221">
                  <c:v>40.972110316281139</c:v>
                </c:pt>
                <c:pt idx="222">
                  <c:v>40.078090742716256</c:v>
                </c:pt>
                <c:pt idx="223">
                  <c:v>40.689898850016704</c:v>
                </c:pt>
                <c:pt idx="224">
                  <c:v>40.221152723651251</c:v>
                </c:pt>
                <c:pt idx="225">
                  <c:v>40.356435862796367</c:v>
                </c:pt>
                <c:pt idx="226">
                  <c:v>40.371840522843861</c:v>
                </c:pt>
                <c:pt idx="227">
                  <c:v>40.587196832748639</c:v>
                </c:pt>
                <c:pt idx="228">
                  <c:v>40.117568360272045</c:v>
                </c:pt>
                <c:pt idx="229">
                  <c:v>42.929097505479774</c:v>
                </c:pt>
                <c:pt idx="230">
                  <c:v>40.566320209849884</c:v>
                </c:pt>
                <c:pt idx="231">
                  <c:v>40.965265107970112</c:v>
                </c:pt>
                <c:pt idx="232">
                  <c:v>39.981772363291135</c:v>
                </c:pt>
                <c:pt idx="233">
                  <c:v>40.62677261124</c:v>
                </c:pt>
                <c:pt idx="234">
                  <c:v>40.806380275938523</c:v>
                </c:pt>
                <c:pt idx="235">
                  <c:v>40.497679007265454</c:v>
                </c:pt>
                <c:pt idx="236">
                  <c:v>40.436133907676137</c:v>
                </c:pt>
                <c:pt idx="237">
                  <c:v>40.479066734746823</c:v>
                </c:pt>
                <c:pt idx="238">
                  <c:v>41.493541229721821</c:v>
                </c:pt>
                <c:pt idx="239">
                  <c:v>40.539370088655112</c:v>
                </c:pt>
                <c:pt idx="240">
                  <c:v>43.069170466756027</c:v>
                </c:pt>
                <c:pt idx="241">
                  <c:v>41.128921743039776</c:v>
                </c:pt>
                <c:pt idx="242">
                  <c:v>43.934305682072392</c:v>
                </c:pt>
                <c:pt idx="243">
                  <c:v>42.525771791019324</c:v>
                </c:pt>
                <c:pt idx="244">
                  <c:v>44.030065722787391</c:v>
                </c:pt>
                <c:pt idx="245">
                  <c:v>41.042405734344321</c:v>
                </c:pt>
                <c:pt idx="246">
                  <c:v>39.942313096562614</c:v>
                </c:pt>
                <c:pt idx="247">
                  <c:v>40.162612609955907</c:v>
                </c:pt>
                <c:pt idx="248">
                  <c:v>41.894651667842957</c:v>
                </c:pt>
                <c:pt idx="249">
                  <c:v>40.883316146085683</c:v>
                </c:pt>
                <c:pt idx="250">
                  <c:v>43.793125887000684</c:v>
                </c:pt>
                <c:pt idx="251">
                  <c:v>40.655750488309202</c:v>
                </c:pt>
                <c:pt idx="252">
                  <c:v>42.014382603780795</c:v>
                </c:pt>
                <c:pt idx="253">
                  <c:v>42.143691888618186</c:v>
                </c:pt>
                <c:pt idx="254">
                  <c:v>43.099056865978973</c:v>
                </c:pt>
                <c:pt idx="255">
                  <c:v>42.020455524745003</c:v>
                </c:pt>
                <c:pt idx="256">
                  <c:v>43.828424248424433</c:v>
                </c:pt>
                <c:pt idx="257">
                  <c:v>42.859104427428868</c:v>
                </c:pt>
                <c:pt idx="258">
                  <c:v>41.327115685942836</c:v>
                </c:pt>
                <c:pt idx="259">
                  <c:v>40.380985658521368</c:v>
                </c:pt>
                <c:pt idx="260">
                  <c:v>41.458885942305564</c:v>
                </c:pt>
                <c:pt idx="261">
                  <c:v>40.093887229370004</c:v>
                </c:pt>
                <c:pt idx="262">
                  <c:v>39.974555207673298</c:v>
                </c:pt>
                <c:pt idx="263">
                  <c:v>43.833309133228859</c:v>
                </c:pt>
                <c:pt idx="264">
                  <c:v>42.372284233958524</c:v>
                </c:pt>
                <c:pt idx="265">
                  <c:v>42.333584860774089</c:v>
                </c:pt>
                <c:pt idx="266">
                  <c:v>43.529172485371021</c:v>
                </c:pt>
                <c:pt idx="267">
                  <c:v>41.330891661522159</c:v>
                </c:pt>
                <c:pt idx="268">
                  <c:v>43.619513078298638</c:v>
                </c:pt>
                <c:pt idx="269">
                  <c:v>41.774065265980227</c:v>
                </c:pt>
                <c:pt idx="270">
                  <c:v>43.504403431858869</c:v>
                </c:pt>
                <c:pt idx="271">
                  <c:v>43.158409334067045</c:v>
                </c:pt>
                <c:pt idx="272">
                  <c:v>40.400087855252842</c:v>
                </c:pt>
                <c:pt idx="273">
                  <c:v>40.548227017215112</c:v>
                </c:pt>
                <c:pt idx="274">
                  <c:v>42.6536520380483</c:v>
                </c:pt>
                <c:pt idx="275">
                  <c:v>35.314163340362391</c:v>
                </c:pt>
                <c:pt idx="276">
                  <c:v>41.923112965735797</c:v>
                </c:pt>
                <c:pt idx="277">
                  <c:v>40.141495091947384</c:v>
                </c:pt>
                <c:pt idx="278">
                  <c:v>40.788666059719667</c:v>
                </c:pt>
                <c:pt idx="279">
                  <c:v>41.798898293335228</c:v>
                </c:pt>
                <c:pt idx="280">
                  <c:v>40.936873204181822</c:v>
                </c:pt>
                <c:pt idx="281">
                  <c:v>39.990532456995567</c:v>
                </c:pt>
                <c:pt idx="282">
                  <c:v>40.099366449570567</c:v>
                </c:pt>
                <c:pt idx="283">
                  <c:v>42.338845792476931</c:v>
                </c:pt>
                <c:pt idx="284">
                  <c:v>39.972562722512841</c:v>
                </c:pt>
                <c:pt idx="285">
                  <c:v>41.297521175002956</c:v>
                </c:pt>
                <c:pt idx="286">
                  <c:v>41.749274067080684</c:v>
                </c:pt>
                <c:pt idx="287">
                  <c:v>38.802708231806818</c:v>
                </c:pt>
                <c:pt idx="288">
                  <c:v>40.606564658367731</c:v>
                </c:pt>
                <c:pt idx="289">
                  <c:v>41.441271778302841</c:v>
                </c:pt>
                <c:pt idx="290">
                  <c:v>24.666236838154774</c:v>
                </c:pt>
                <c:pt idx="291">
                  <c:v>40.542987701406481</c:v>
                </c:pt>
                <c:pt idx="292">
                  <c:v>42.913105429796815</c:v>
                </c:pt>
                <c:pt idx="293">
                  <c:v>28.83650986261307</c:v>
                </c:pt>
                <c:pt idx="294">
                  <c:v>40.136297623035688</c:v>
                </c:pt>
                <c:pt idx="295">
                  <c:v>39.931045907716481</c:v>
                </c:pt>
                <c:pt idx="296">
                  <c:v>40.738566605094888</c:v>
                </c:pt>
                <c:pt idx="297">
                  <c:v>40.669339209133526</c:v>
                </c:pt>
                <c:pt idx="298">
                  <c:v>40.220601944700803</c:v>
                </c:pt>
                <c:pt idx="299">
                  <c:v>41.044299903568302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AA-471A-9E7F-5491598BF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687888"/>
        <c:axId val="1452803376"/>
      </c:scatterChart>
      <c:valAx>
        <c:axId val="145368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2803376"/>
        <c:crosses val="autoZero"/>
        <c:crossBetween val="midCat"/>
      </c:valAx>
      <c:valAx>
        <c:axId val="145280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68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Test!$K$1</c:f>
              <c:strCache>
                <c:ptCount val="1"/>
                <c:pt idx="0">
                  <c:v>Err(I) cm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Test!$K$2:$K$301</c:f>
              <c:numCache>
                <c:formatCode>General</c:formatCode>
                <c:ptCount val="300"/>
                <c:pt idx="0">
                  <c:v>1.702022058444409</c:v>
                </c:pt>
                <c:pt idx="1">
                  <c:v>1.3924545324501705</c:v>
                </c:pt>
                <c:pt idx="2">
                  <c:v>1.1264808069424466</c:v>
                </c:pt>
                <c:pt idx="3">
                  <c:v>0.82600070837820116</c:v>
                </c:pt>
                <c:pt idx="4">
                  <c:v>1.5333148836254205</c:v>
                </c:pt>
                <c:pt idx="5">
                  <c:v>0.96577990544449765</c:v>
                </c:pt>
                <c:pt idx="6">
                  <c:v>2.676731251829966</c:v>
                </c:pt>
                <c:pt idx="7">
                  <c:v>1.3410382084915455</c:v>
                </c:pt>
                <c:pt idx="8">
                  <c:v>1.3987567384225683</c:v>
                </c:pt>
                <c:pt idx="9">
                  <c:v>1.3874040369396932</c:v>
                </c:pt>
                <c:pt idx="10">
                  <c:v>0.77871808817375232</c:v>
                </c:pt>
                <c:pt idx="11">
                  <c:v>0.82447150060789998</c:v>
                </c:pt>
                <c:pt idx="12">
                  <c:v>1.4088281959575797</c:v>
                </c:pt>
                <c:pt idx="13">
                  <c:v>1.0381296394387431</c:v>
                </c:pt>
                <c:pt idx="14">
                  <c:v>0.50063912750353867</c:v>
                </c:pt>
                <c:pt idx="15">
                  <c:v>0.44566663919435684</c:v>
                </c:pt>
                <c:pt idx="16">
                  <c:v>0.91411207484646939</c:v>
                </c:pt>
                <c:pt idx="17">
                  <c:v>0.67863249541199766</c:v>
                </c:pt>
                <c:pt idx="18">
                  <c:v>0.6904613144256625</c:v>
                </c:pt>
                <c:pt idx="19">
                  <c:v>1.3075022648601251</c:v>
                </c:pt>
                <c:pt idx="20">
                  <c:v>0.59801820334289435</c:v>
                </c:pt>
                <c:pt idx="21">
                  <c:v>1.1989384167197614</c:v>
                </c:pt>
                <c:pt idx="22">
                  <c:v>0.64883104532253189</c:v>
                </c:pt>
                <c:pt idx="23">
                  <c:v>0.62557971175874316</c:v>
                </c:pt>
                <c:pt idx="24">
                  <c:v>1.4679201720254544</c:v>
                </c:pt>
                <c:pt idx="25">
                  <c:v>0.6726945036442068</c:v>
                </c:pt>
                <c:pt idx="26">
                  <c:v>0.62493508590983415</c:v>
                </c:pt>
                <c:pt idx="27">
                  <c:v>0.57649856281317724</c:v>
                </c:pt>
                <c:pt idx="28">
                  <c:v>0.53422169336876257</c:v>
                </c:pt>
                <c:pt idx="29">
                  <c:v>0.90223972362850235</c:v>
                </c:pt>
                <c:pt idx="30">
                  <c:v>2.4517132438868865</c:v>
                </c:pt>
                <c:pt idx="31">
                  <c:v>0.50058170787724099</c:v>
                </c:pt>
                <c:pt idx="32">
                  <c:v>0.85071790491047161</c:v>
                </c:pt>
                <c:pt idx="33">
                  <c:v>0.77190880601345113</c:v>
                </c:pt>
                <c:pt idx="34">
                  <c:v>4.1046131709476361</c:v>
                </c:pt>
                <c:pt idx="35">
                  <c:v>0.52430277623459554</c:v>
                </c:pt>
                <c:pt idx="36">
                  <c:v>0.94981217040477395</c:v>
                </c:pt>
                <c:pt idx="37">
                  <c:v>0.95077389209252949</c:v>
                </c:pt>
                <c:pt idx="38">
                  <c:v>0.98353885678786923</c:v>
                </c:pt>
                <c:pt idx="39">
                  <c:v>1.9958528991173863</c:v>
                </c:pt>
                <c:pt idx="40">
                  <c:v>0.36414893624718414</c:v>
                </c:pt>
                <c:pt idx="41">
                  <c:v>0.38865869057695912</c:v>
                </c:pt>
                <c:pt idx="42">
                  <c:v>0.45382382515810232</c:v>
                </c:pt>
                <c:pt idx="43">
                  <c:v>1.9228791891526593</c:v>
                </c:pt>
                <c:pt idx="44">
                  <c:v>1.3906725046536024</c:v>
                </c:pt>
                <c:pt idx="45">
                  <c:v>1.6567102071955682</c:v>
                </c:pt>
                <c:pt idx="46">
                  <c:v>0.43026501960498981</c:v>
                </c:pt>
                <c:pt idx="47">
                  <c:v>1.405467730167909</c:v>
                </c:pt>
                <c:pt idx="48">
                  <c:v>0.44711451196163976</c:v>
                </c:pt>
                <c:pt idx="49">
                  <c:v>0.83137001960032386</c:v>
                </c:pt>
                <c:pt idx="50">
                  <c:v>0.50761472047373191</c:v>
                </c:pt>
                <c:pt idx="51">
                  <c:v>1.105986309460774</c:v>
                </c:pt>
                <c:pt idx="52">
                  <c:v>0.81812253867210916</c:v>
                </c:pt>
                <c:pt idx="53">
                  <c:v>0.64838708343436025</c:v>
                </c:pt>
                <c:pt idx="54">
                  <c:v>0.63939898458689315</c:v>
                </c:pt>
                <c:pt idx="55">
                  <c:v>3.561150227675375</c:v>
                </c:pt>
                <c:pt idx="56">
                  <c:v>0.42249050715146591</c:v>
                </c:pt>
                <c:pt idx="57">
                  <c:v>0.96393902966260792</c:v>
                </c:pt>
                <c:pt idx="58">
                  <c:v>0.82228453529878409</c:v>
                </c:pt>
                <c:pt idx="59">
                  <c:v>0.41790292173742161</c:v>
                </c:pt>
                <c:pt idx="60">
                  <c:v>0.66203435510977837</c:v>
                </c:pt>
                <c:pt idx="61">
                  <c:v>0.83974089988244094</c:v>
                </c:pt>
                <c:pt idx="62">
                  <c:v>0.63516226263887166</c:v>
                </c:pt>
                <c:pt idx="63">
                  <c:v>0.80321264975947504</c:v>
                </c:pt>
                <c:pt idx="64">
                  <c:v>0.64587676461099208</c:v>
                </c:pt>
                <c:pt idx="65">
                  <c:v>1.0104475546555081</c:v>
                </c:pt>
                <c:pt idx="66">
                  <c:v>0.52242734944106817</c:v>
                </c:pt>
                <c:pt idx="67">
                  <c:v>0.83529845147189663</c:v>
                </c:pt>
                <c:pt idx="68">
                  <c:v>1.0875241277410956</c:v>
                </c:pt>
                <c:pt idx="69">
                  <c:v>0.60373628941633972</c:v>
                </c:pt>
                <c:pt idx="70">
                  <c:v>2.36657448232625</c:v>
                </c:pt>
                <c:pt idx="71">
                  <c:v>0.59713970867596478</c:v>
                </c:pt>
                <c:pt idx="72">
                  <c:v>0.65381795800563414</c:v>
                </c:pt>
                <c:pt idx="73">
                  <c:v>0.73977598540195011</c:v>
                </c:pt>
                <c:pt idx="74">
                  <c:v>0.52102024698994553</c:v>
                </c:pt>
                <c:pt idx="75">
                  <c:v>0.64353462170390796</c:v>
                </c:pt>
                <c:pt idx="76">
                  <c:v>0.66391719027076368</c:v>
                </c:pt>
                <c:pt idx="77">
                  <c:v>0.62238399366867503</c:v>
                </c:pt>
                <c:pt idx="78">
                  <c:v>0.55283292742951018</c:v>
                </c:pt>
                <c:pt idx="79">
                  <c:v>0.90790792596562053</c:v>
                </c:pt>
                <c:pt idx="80">
                  <c:v>0.69034645476076928</c:v>
                </c:pt>
                <c:pt idx="81">
                  <c:v>2.2454619670861593</c:v>
                </c:pt>
                <c:pt idx="82">
                  <c:v>0.64103416845897043</c:v>
                </c:pt>
                <c:pt idx="83">
                  <c:v>1.1391724565604886</c:v>
                </c:pt>
                <c:pt idx="84">
                  <c:v>0.83214169225561019</c:v>
                </c:pt>
                <c:pt idx="85">
                  <c:v>1.6909206106455796</c:v>
                </c:pt>
                <c:pt idx="86">
                  <c:v>0.36415864196030795</c:v>
                </c:pt>
                <c:pt idx="87">
                  <c:v>1.1567766628295002</c:v>
                </c:pt>
                <c:pt idx="88">
                  <c:v>1.2931647486903866</c:v>
                </c:pt>
                <c:pt idx="89">
                  <c:v>0.80954778729233523</c:v>
                </c:pt>
                <c:pt idx="90">
                  <c:v>0.98552075573327169</c:v>
                </c:pt>
                <c:pt idx="91">
                  <c:v>2.5356172692250682</c:v>
                </c:pt>
                <c:pt idx="92">
                  <c:v>1.4042550779116363</c:v>
                </c:pt>
                <c:pt idx="93">
                  <c:v>0.48432662097008639</c:v>
                </c:pt>
                <c:pt idx="94">
                  <c:v>1.076941317790258</c:v>
                </c:pt>
                <c:pt idx="95">
                  <c:v>0.74064015938002736</c:v>
                </c:pt>
                <c:pt idx="96">
                  <c:v>1.0703819148380138</c:v>
                </c:pt>
                <c:pt idx="97">
                  <c:v>0.95244766435771711</c:v>
                </c:pt>
                <c:pt idx="98">
                  <c:v>1.3524892461133069</c:v>
                </c:pt>
                <c:pt idx="99">
                  <c:v>1.1053182470450966</c:v>
                </c:pt>
                <c:pt idx="100">
                  <c:v>1.2757021004699205</c:v>
                </c:pt>
                <c:pt idx="101">
                  <c:v>1.2499483163391705</c:v>
                </c:pt>
                <c:pt idx="102">
                  <c:v>0.92080451101632044</c:v>
                </c:pt>
                <c:pt idx="103">
                  <c:v>0.91370592810107154</c:v>
                </c:pt>
                <c:pt idx="104">
                  <c:v>1.0603807623035386</c:v>
                </c:pt>
                <c:pt idx="105">
                  <c:v>1.9530942388068637</c:v>
                </c:pt>
                <c:pt idx="106">
                  <c:v>1.3607869258867729</c:v>
                </c:pt>
                <c:pt idx="107">
                  <c:v>1.2545697685474775</c:v>
                </c:pt>
                <c:pt idx="108">
                  <c:v>1.2471545243641704</c:v>
                </c:pt>
                <c:pt idx="109">
                  <c:v>1.1555783298377729</c:v>
                </c:pt>
                <c:pt idx="110">
                  <c:v>1.8112926237909888</c:v>
                </c:pt>
                <c:pt idx="111">
                  <c:v>0.92146982599939553</c:v>
                </c:pt>
                <c:pt idx="112">
                  <c:v>1.3483729487466249</c:v>
                </c:pt>
                <c:pt idx="113">
                  <c:v>1.26324609131425</c:v>
                </c:pt>
                <c:pt idx="114">
                  <c:v>0.85128892066057615</c:v>
                </c:pt>
                <c:pt idx="115">
                  <c:v>1.2358193457890909</c:v>
                </c:pt>
                <c:pt idx="116">
                  <c:v>0.8924470533611808</c:v>
                </c:pt>
                <c:pt idx="117">
                  <c:v>1.6072329510976593</c:v>
                </c:pt>
                <c:pt idx="118">
                  <c:v>1.0240345072435955</c:v>
                </c:pt>
                <c:pt idx="119">
                  <c:v>1.6684754421152388</c:v>
                </c:pt>
                <c:pt idx="120">
                  <c:v>0.81838517656365573</c:v>
                </c:pt>
                <c:pt idx="121">
                  <c:v>0.73289655741065796</c:v>
                </c:pt>
                <c:pt idx="122">
                  <c:v>0.99646967942864551</c:v>
                </c:pt>
                <c:pt idx="123">
                  <c:v>0.99570076951421482</c:v>
                </c:pt>
                <c:pt idx="124">
                  <c:v>0.88334966683094318</c:v>
                </c:pt>
                <c:pt idx="125">
                  <c:v>0.88281270112676824</c:v>
                </c:pt>
                <c:pt idx="126">
                  <c:v>0.66480670282427046</c:v>
                </c:pt>
                <c:pt idx="127">
                  <c:v>0.76079625935351025</c:v>
                </c:pt>
                <c:pt idx="128">
                  <c:v>0.68858377129015458</c:v>
                </c:pt>
                <c:pt idx="129">
                  <c:v>0.78396877326286252</c:v>
                </c:pt>
                <c:pt idx="130">
                  <c:v>3.2372026497909436</c:v>
                </c:pt>
                <c:pt idx="131">
                  <c:v>0.64907868383347611</c:v>
                </c:pt>
                <c:pt idx="132">
                  <c:v>1.8194497650693977</c:v>
                </c:pt>
                <c:pt idx="133">
                  <c:v>0.64474975268731483</c:v>
                </c:pt>
                <c:pt idx="134">
                  <c:v>1.3012348138861023</c:v>
                </c:pt>
                <c:pt idx="135">
                  <c:v>0.83549677508782616</c:v>
                </c:pt>
                <c:pt idx="136">
                  <c:v>0.9756338933062092</c:v>
                </c:pt>
                <c:pt idx="137">
                  <c:v>2.330929473173057</c:v>
                </c:pt>
                <c:pt idx="138">
                  <c:v>2.3235662893402727</c:v>
                </c:pt>
                <c:pt idx="139">
                  <c:v>0.58807716644709995</c:v>
                </c:pt>
                <c:pt idx="140">
                  <c:v>1.1482327529875569</c:v>
                </c:pt>
                <c:pt idx="141">
                  <c:v>1.3057356109886933</c:v>
                </c:pt>
                <c:pt idx="142">
                  <c:v>0.94541426223971925</c:v>
                </c:pt>
                <c:pt idx="143">
                  <c:v>1.0393414203355273</c:v>
                </c:pt>
                <c:pt idx="144">
                  <c:v>1.098017113698891</c:v>
                </c:pt>
                <c:pt idx="145">
                  <c:v>1.8303729710825909</c:v>
                </c:pt>
                <c:pt idx="146">
                  <c:v>1.0913276557496865</c:v>
                </c:pt>
                <c:pt idx="147">
                  <c:v>1.1560879358919318</c:v>
                </c:pt>
                <c:pt idx="148">
                  <c:v>1.219953625456125</c:v>
                </c:pt>
                <c:pt idx="149">
                  <c:v>0.84912113278072499</c:v>
                </c:pt>
                <c:pt idx="150">
                  <c:v>0.9611325706657069</c:v>
                </c:pt>
                <c:pt idx="151">
                  <c:v>0.87092616912562393</c:v>
                </c:pt>
                <c:pt idx="152">
                  <c:v>0.99973062747357966</c:v>
                </c:pt>
                <c:pt idx="153">
                  <c:v>1.3288014993968522</c:v>
                </c:pt>
                <c:pt idx="154">
                  <c:v>1.8818822489200795</c:v>
                </c:pt>
                <c:pt idx="155">
                  <c:v>0.62028798350082492</c:v>
                </c:pt>
                <c:pt idx="156">
                  <c:v>1.3529826181472502</c:v>
                </c:pt>
                <c:pt idx="157">
                  <c:v>1.3743423674838522</c:v>
                </c:pt>
                <c:pt idx="158">
                  <c:v>0.36213473333172502</c:v>
                </c:pt>
                <c:pt idx="159">
                  <c:v>1.4657078630761478</c:v>
                </c:pt>
                <c:pt idx="160">
                  <c:v>0.48318949142429657</c:v>
                </c:pt>
                <c:pt idx="161">
                  <c:v>0.48108412594308636</c:v>
                </c:pt>
                <c:pt idx="162">
                  <c:v>0.54796109942374327</c:v>
                </c:pt>
                <c:pt idx="163">
                  <c:v>0.42902482194166364</c:v>
                </c:pt>
                <c:pt idx="164">
                  <c:v>0.64717044775862154</c:v>
                </c:pt>
                <c:pt idx="165">
                  <c:v>0.53159528763838293</c:v>
                </c:pt>
                <c:pt idx="166">
                  <c:v>0.57789045656618188</c:v>
                </c:pt>
                <c:pt idx="167">
                  <c:v>0.44055189953233981</c:v>
                </c:pt>
                <c:pt idx="168">
                  <c:v>0.7905479798861228</c:v>
                </c:pt>
                <c:pt idx="169">
                  <c:v>0.45459503163230003</c:v>
                </c:pt>
                <c:pt idx="170">
                  <c:v>0.99986646485166597</c:v>
                </c:pt>
                <c:pt idx="171">
                  <c:v>0.66630582008791017</c:v>
                </c:pt>
                <c:pt idx="172">
                  <c:v>0.48783016509093075</c:v>
                </c:pt>
                <c:pt idx="173">
                  <c:v>0.46522654930051366</c:v>
                </c:pt>
                <c:pt idx="174">
                  <c:v>0.61732573745259323</c:v>
                </c:pt>
                <c:pt idx="175">
                  <c:v>0.43995295997133183</c:v>
                </c:pt>
                <c:pt idx="176">
                  <c:v>0.74889722628147848</c:v>
                </c:pt>
                <c:pt idx="177">
                  <c:v>0.79659804914543419</c:v>
                </c:pt>
                <c:pt idx="178">
                  <c:v>0.41457592074041366</c:v>
                </c:pt>
                <c:pt idx="179">
                  <c:v>0.48548348582114315</c:v>
                </c:pt>
                <c:pt idx="180">
                  <c:v>0.34162487623284887</c:v>
                </c:pt>
                <c:pt idx="181">
                  <c:v>1.8082436092937386</c:v>
                </c:pt>
                <c:pt idx="182">
                  <c:v>0.24438079863369094</c:v>
                </c:pt>
                <c:pt idx="183">
                  <c:v>1.5094269713047386</c:v>
                </c:pt>
                <c:pt idx="184">
                  <c:v>1.5334622157777955</c:v>
                </c:pt>
                <c:pt idx="185">
                  <c:v>1.507645911463841</c:v>
                </c:pt>
                <c:pt idx="186">
                  <c:v>0.88266773348061811</c:v>
                </c:pt>
                <c:pt idx="187">
                  <c:v>2.2091226733792162</c:v>
                </c:pt>
                <c:pt idx="188">
                  <c:v>1.0998868462522262</c:v>
                </c:pt>
                <c:pt idx="189">
                  <c:v>1.2045516212089888</c:v>
                </c:pt>
                <c:pt idx="190">
                  <c:v>2.0150770848247501</c:v>
                </c:pt>
                <c:pt idx="191">
                  <c:v>0.18394029848575683</c:v>
                </c:pt>
                <c:pt idx="192">
                  <c:v>1.6875561105097387</c:v>
                </c:pt>
                <c:pt idx="193">
                  <c:v>0.76776045366491252</c:v>
                </c:pt>
                <c:pt idx="194">
                  <c:v>2.1860110134177613</c:v>
                </c:pt>
                <c:pt idx="195">
                  <c:v>1.1754699627001706</c:v>
                </c:pt>
                <c:pt idx="196">
                  <c:v>0.63091230389893638</c:v>
                </c:pt>
                <c:pt idx="197">
                  <c:v>0.26399630105421368</c:v>
                </c:pt>
                <c:pt idx="198">
                  <c:v>2.168769079202443</c:v>
                </c:pt>
                <c:pt idx="199">
                  <c:v>0.97874731160402606</c:v>
                </c:pt>
                <c:pt idx="200">
                  <c:v>2.4922138939750229</c:v>
                </c:pt>
                <c:pt idx="201">
                  <c:v>0.82568368955209093</c:v>
                </c:pt>
                <c:pt idx="202">
                  <c:v>1.0864969060558853</c:v>
                </c:pt>
                <c:pt idx="203">
                  <c:v>2.2434044765464436</c:v>
                </c:pt>
                <c:pt idx="204">
                  <c:v>0.83613742295839433</c:v>
                </c:pt>
                <c:pt idx="205">
                  <c:v>0.82576653787243293</c:v>
                </c:pt>
                <c:pt idx="206">
                  <c:v>0.83410782910330572</c:v>
                </c:pt>
                <c:pt idx="207">
                  <c:v>2.5904804328580568</c:v>
                </c:pt>
                <c:pt idx="208">
                  <c:v>0.9505002179111206</c:v>
                </c:pt>
                <c:pt idx="209">
                  <c:v>2.2561131100671932</c:v>
                </c:pt>
                <c:pt idx="210">
                  <c:v>2.1502000135102612</c:v>
                </c:pt>
                <c:pt idx="211">
                  <c:v>2.4043375531688862</c:v>
                </c:pt>
                <c:pt idx="212">
                  <c:v>0.62265741519022155</c:v>
                </c:pt>
                <c:pt idx="213">
                  <c:v>1.1106789627614466</c:v>
                </c:pt>
                <c:pt idx="214">
                  <c:v>1.1360901586840704</c:v>
                </c:pt>
                <c:pt idx="215">
                  <c:v>2.4878483148169206</c:v>
                </c:pt>
                <c:pt idx="216">
                  <c:v>1.8333287621530343</c:v>
                </c:pt>
                <c:pt idx="217">
                  <c:v>2.4188779258850341</c:v>
                </c:pt>
                <c:pt idx="218">
                  <c:v>2.7340825826409207</c:v>
                </c:pt>
                <c:pt idx="219">
                  <c:v>0.99357297394660005</c:v>
                </c:pt>
                <c:pt idx="220">
                  <c:v>1.0385505349232433</c:v>
                </c:pt>
                <c:pt idx="221">
                  <c:v>0.87658728296535349</c:v>
                </c:pt>
                <c:pt idx="222">
                  <c:v>0.77392084298974206</c:v>
                </c:pt>
                <c:pt idx="223">
                  <c:v>0.70703734594634204</c:v>
                </c:pt>
                <c:pt idx="224">
                  <c:v>0.63732381428728746</c:v>
                </c:pt>
                <c:pt idx="225">
                  <c:v>3.169144998623818</c:v>
                </c:pt>
                <c:pt idx="226">
                  <c:v>0.97271332534827504</c:v>
                </c:pt>
                <c:pt idx="227">
                  <c:v>0.74964176763430235</c:v>
                </c:pt>
                <c:pt idx="228">
                  <c:v>0.90668508167743866</c:v>
                </c:pt>
                <c:pt idx="229">
                  <c:v>1.4255140128424546</c:v>
                </c:pt>
                <c:pt idx="230">
                  <c:v>2.0693857406524661</c:v>
                </c:pt>
                <c:pt idx="231">
                  <c:v>0.87309155748036715</c:v>
                </c:pt>
                <c:pt idx="232">
                  <c:v>1.4531668243310343</c:v>
                </c:pt>
                <c:pt idx="233">
                  <c:v>0.60940459660065349</c:v>
                </c:pt>
                <c:pt idx="234">
                  <c:v>0.97503310835780121</c:v>
                </c:pt>
                <c:pt idx="235">
                  <c:v>0.70542889560142275</c:v>
                </c:pt>
                <c:pt idx="236">
                  <c:v>0.62135369098004667</c:v>
                </c:pt>
                <c:pt idx="237">
                  <c:v>0.74678570730038751</c:v>
                </c:pt>
                <c:pt idx="238">
                  <c:v>1.0414645919264056</c:v>
                </c:pt>
                <c:pt idx="239">
                  <c:v>0.64450568722690005</c:v>
                </c:pt>
                <c:pt idx="240">
                  <c:v>0.79570619161071021</c:v>
                </c:pt>
                <c:pt idx="241">
                  <c:v>0.73011272102813407</c:v>
                </c:pt>
                <c:pt idx="242">
                  <c:v>0.74131003096504089</c:v>
                </c:pt>
                <c:pt idx="243">
                  <c:v>0.63675463223485229</c:v>
                </c:pt>
                <c:pt idx="244">
                  <c:v>0.79755840634897734</c:v>
                </c:pt>
                <c:pt idx="245">
                  <c:v>0.88010301243943301</c:v>
                </c:pt>
                <c:pt idx="246">
                  <c:v>0.80464889334257272</c:v>
                </c:pt>
                <c:pt idx="247">
                  <c:v>0.83470200628901137</c:v>
                </c:pt>
                <c:pt idx="248">
                  <c:v>0.77977560787478528</c:v>
                </c:pt>
                <c:pt idx="249">
                  <c:v>0.70659738295304664</c:v>
                </c:pt>
                <c:pt idx="250">
                  <c:v>2.1697179314918977</c:v>
                </c:pt>
                <c:pt idx="251">
                  <c:v>0.69796789085166366</c:v>
                </c:pt>
                <c:pt idx="252">
                  <c:v>1.2444792901766137</c:v>
                </c:pt>
                <c:pt idx="253">
                  <c:v>0.39961855003656932</c:v>
                </c:pt>
                <c:pt idx="254">
                  <c:v>0.81101040884665454</c:v>
                </c:pt>
                <c:pt idx="255">
                  <c:v>0.4916696629569261</c:v>
                </c:pt>
                <c:pt idx="256">
                  <c:v>0.60191364929486812</c:v>
                </c:pt>
                <c:pt idx="257">
                  <c:v>1.16361753587475</c:v>
                </c:pt>
                <c:pt idx="258">
                  <c:v>0.64271202678349437</c:v>
                </c:pt>
                <c:pt idx="259">
                  <c:v>0.70849080293521249</c:v>
                </c:pt>
                <c:pt idx="260">
                  <c:v>0.93765075167495804</c:v>
                </c:pt>
                <c:pt idx="261">
                  <c:v>1.7618057972983636</c:v>
                </c:pt>
                <c:pt idx="262">
                  <c:v>0.69073611242679778</c:v>
                </c:pt>
                <c:pt idx="263">
                  <c:v>1.1694615644457729</c:v>
                </c:pt>
                <c:pt idx="264">
                  <c:v>0.53962147609469435</c:v>
                </c:pt>
                <c:pt idx="265">
                  <c:v>1.1441669259371137</c:v>
                </c:pt>
                <c:pt idx="266">
                  <c:v>1.5368340650582044</c:v>
                </c:pt>
                <c:pt idx="267">
                  <c:v>0.5140255935382454</c:v>
                </c:pt>
                <c:pt idx="268">
                  <c:v>1.5933020147966703</c:v>
                </c:pt>
                <c:pt idx="269">
                  <c:v>0.59975299622915335</c:v>
                </c:pt>
                <c:pt idx="270">
                  <c:v>1.5578807357449773</c:v>
                </c:pt>
                <c:pt idx="271">
                  <c:v>1.135958910074675</c:v>
                </c:pt>
                <c:pt idx="272">
                  <c:v>0.86204932056313754</c:v>
                </c:pt>
                <c:pt idx="273">
                  <c:v>1.5785219664487955</c:v>
                </c:pt>
                <c:pt idx="274">
                  <c:v>0.95135542867647382</c:v>
                </c:pt>
                <c:pt idx="275">
                  <c:v>0.68323956476501246</c:v>
                </c:pt>
                <c:pt idx="276">
                  <c:v>0.58707527898298417</c:v>
                </c:pt>
                <c:pt idx="277">
                  <c:v>0.62016215455314661</c:v>
                </c:pt>
                <c:pt idx="278">
                  <c:v>0.88124985759765684</c:v>
                </c:pt>
                <c:pt idx="279">
                  <c:v>0.79840276853212055</c:v>
                </c:pt>
                <c:pt idx="280">
                  <c:v>0.49880191745596936</c:v>
                </c:pt>
                <c:pt idx="281">
                  <c:v>0.8788397980573216</c:v>
                </c:pt>
                <c:pt idx="282">
                  <c:v>1.2008241135417159</c:v>
                </c:pt>
                <c:pt idx="283">
                  <c:v>1.6885338179513296</c:v>
                </c:pt>
                <c:pt idx="284">
                  <c:v>0.89063708586788981</c:v>
                </c:pt>
                <c:pt idx="285">
                  <c:v>0.58264314649538984</c:v>
                </c:pt>
                <c:pt idx="286">
                  <c:v>0.52298315452630451</c:v>
                </c:pt>
                <c:pt idx="287">
                  <c:v>0.37420397459606253</c:v>
                </c:pt>
                <c:pt idx="288">
                  <c:v>1.335431126890716</c:v>
                </c:pt>
                <c:pt idx="289">
                  <c:v>1.2378599170919318</c:v>
                </c:pt>
                <c:pt idx="290">
                  <c:v>2.1475747893340338</c:v>
                </c:pt>
                <c:pt idx="291">
                  <c:v>0.44229308085097047</c:v>
                </c:pt>
                <c:pt idx="292">
                  <c:v>0.53598939516982158</c:v>
                </c:pt>
                <c:pt idx="293">
                  <c:v>1.4218804154606932</c:v>
                </c:pt>
                <c:pt idx="294">
                  <c:v>1.7401424423486365</c:v>
                </c:pt>
                <c:pt idx="295">
                  <c:v>0.68087838271159995</c:v>
                </c:pt>
                <c:pt idx="296">
                  <c:v>0.44789892731358633</c:v>
                </c:pt>
                <c:pt idx="297">
                  <c:v>0.42450670250292277</c:v>
                </c:pt>
                <c:pt idx="298">
                  <c:v>0.54538215468410123</c:v>
                </c:pt>
                <c:pt idx="299">
                  <c:v>0.63595605448258752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5D-499E-9EDE-B137ABF7C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890080"/>
        <c:axId val="1443722512"/>
      </c:scatterChart>
      <c:valAx>
        <c:axId val="125889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3722512"/>
        <c:crosses val="autoZero"/>
        <c:crossBetween val="midCat"/>
      </c:valAx>
      <c:valAx>
        <c:axId val="144372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889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Test!$L$1</c:f>
              <c:strCache>
                <c:ptCount val="1"/>
                <c:pt idx="0">
                  <c:v>Err(A) cm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Test!$L$2:$L$301</c:f>
              <c:numCache>
                <c:formatCode>General</c:formatCode>
                <c:ptCount val="300"/>
                <c:pt idx="0">
                  <c:v>3.443910766836034</c:v>
                </c:pt>
                <c:pt idx="1">
                  <c:v>1.8560561275177616</c:v>
                </c:pt>
                <c:pt idx="2">
                  <c:v>1.2711496937457161</c:v>
                </c:pt>
                <c:pt idx="3">
                  <c:v>0.91235928714070003</c:v>
                </c:pt>
                <c:pt idx="4">
                  <c:v>1.6050738051714775</c:v>
                </c:pt>
                <c:pt idx="5">
                  <c:v>1.0201748354643274</c:v>
                </c:pt>
                <c:pt idx="6">
                  <c:v>3.2234919822656591</c:v>
                </c:pt>
                <c:pt idx="7">
                  <c:v>1.4910062074276591</c:v>
                </c:pt>
                <c:pt idx="8">
                  <c:v>1.4283474522226478</c:v>
                </c:pt>
                <c:pt idx="9">
                  <c:v>1.6109294573169772</c:v>
                </c:pt>
                <c:pt idx="10">
                  <c:v>0.89755280459088971</c:v>
                </c:pt>
                <c:pt idx="11">
                  <c:v>0.96065171270499772</c:v>
                </c:pt>
                <c:pt idx="12">
                  <c:v>1.5305404270952727</c:v>
                </c:pt>
                <c:pt idx="13">
                  <c:v>1.1693899077882841</c:v>
                </c:pt>
                <c:pt idx="14">
                  <c:v>0.62793473617432616</c:v>
                </c:pt>
                <c:pt idx="15">
                  <c:v>0.61838506887649425</c:v>
                </c:pt>
                <c:pt idx="16">
                  <c:v>1.0350950766851841</c:v>
                </c:pt>
                <c:pt idx="17">
                  <c:v>0.82505552300221707</c:v>
                </c:pt>
                <c:pt idx="18">
                  <c:v>0.82249803767257501</c:v>
                </c:pt>
                <c:pt idx="19">
                  <c:v>1.4123692574755455</c:v>
                </c:pt>
                <c:pt idx="20">
                  <c:v>0.66256037368796938</c:v>
                </c:pt>
                <c:pt idx="21">
                  <c:v>1.1567796176435341</c:v>
                </c:pt>
                <c:pt idx="22">
                  <c:v>0.65416754336910343</c:v>
                </c:pt>
                <c:pt idx="23">
                  <c:v>0.67122897177752161</c:v>
                </c:pt>
                <c:pt idx="24">
                  <c:v>2.2219702968247614</c:v>
                </c:pt>
                <c:pt idx="25">
                  <c:v>0.63342818370768528</c:v>
                </c:pt>
                <c:pt idx="26">
                  <c:v>0.60953266197294542</c:v>
                </c:pt>
                <c:pt idx="27">
                  <c:v>0.6263193635466261</c:v>
                </c:pt>
                <c:pt idx="28">
                  <c:v>0.53939127615878868</c:v>
                </c:pt>
                <c:pt idx="29">
                  <c:v>0.8865807640936193</c:v>
                </c:pt>
                <c:pt idx="30">
                  <c:v>2.7230793402870228</c:v>
                </c:pt>
                <c:pt idx="31">
                  <c:v>0.49747615607247614</c:v>
                </c:pt>
                <c:pt idx="32">
                  <c:v>0.80066577927566829</c:v>
                </c:pt>
                <c:pt idx="33">
                  <c:v>0.67546957837966592</c:v>
                </c:pt>
                <c:pt idx="34">
                  <c:v>4.5468500025543408</c:v>
                </c:pt>
                <c:pt idx="35">
                  <c:v>0.58623767036360563</c:v>
                </c:pt>
                <c:pt idx="36">
                  <c:v>1.46185069445225</c:v>
                </c:pt>
                <c:pt idx="37">
                  <c:v>1.2769467821687615</c:v>
                </c:pt>
                <c:pt idx="38">
                  <c:v>0.81512137062610457</c:v>
                </c:pt>
                <c:pt idx="39">
                  <c:v>1.9153474011321021</c:v>
                </c:pt>
                <c:pt idx="40">
                  <c:v>0.60172687315275908</c:v>
                </c:pt>
                <c:pt idx="41">
                  <c:v>0.60947203898302615</c:v>
                </c:pt>
                <c:pt idx="42">
                  <c:v>0.62694688450679781</c:v>
                </c:pt>
                <c:pt idx="43">
                  <c:v>3.1739417926495115</c:v>
                </c:pt>
                <c:pt idx="44">
                  <c:v>1.6979336319215002</c:v>
                </c:pt>
                <c:pt idx="45">
                  <c:v>2.0348954624311593</c:v>
                </c:pt>
                <c:pt idx="46">
                  <c:v>0.61652425542596934</c:v>
                </c:pt>
                <c:pt idx="47">
                  <c:v>2.046180532586682</c:v>
                </c:pt>
                <c:pt idx="48">
                  <c:v>0.61347445515430565</c:v>
                </c:pt>
                <c:pt idx="49">
                  <c:v>1.0911314725543841</c:v>
                </c:pt>
                <c:pt idx="50">
                  <c:v>0.7768626550641341</c:v>
                </c:pt>
                <c:pt idx="51">
                  <c:v>1.3240510265983636</c:v>
                </c:pt>
                <c:pt idx="52">
                  <c:v>1.1468354550485911</c:v>
                </c:pt>
                <c:pt idx="53">
                  <c:v>0.79118907364515112</c:v>
                </c:pt>
                <c:pt idx="54">
                  <c:v>0.919781628116908</c:v>
                </c:pt>
                <c:pt idx="55">
                  <c:v>3.7820900747213861</c:v>
                </c:pt>
                <c:pt idx="56">
                  <c:v>0.59166638485363532</c:v>
                </c:pt>
                <c:pt idx="57">
                  <c:v>1.5585765467558637</c:v>
                </c:pt>
                <c:pt idx="58">
                  <c:v>1.2200189237946364</c:v>
                </c:pt>
                <c:pt idx="59">
                  <c:v>0.59042026192167274</c:v>
                </c:pt>
                <c:pt idx="60">
                  <c:v>2.1415275622540793</c:v>
                </c:pt>
                <c:pt idx="61">
                  <c:v>1.3914145584192728</c:v>
                </c:pt>
                <c:pt idx="62">
                  <c:v>2.0643596901809889</c:v>
                </c:pt>
                <c:pt idx="63">
                  <c:v>2.1689802007128751</c:v>
                </c:pt>
                <c:pt idx="64">
                  <c:v>2.0935745120039657</c:v>
                </c:pt>
                <c:pt idx="65">
                  <c:v>2.2343017245163748</c:v>
                </c:pt>
                <c:pt idx="66">
                  <c:v>1.2185658209245227</c:v>
                </c:pt>
                <c:pt idx="67">
                  <c:v>1.4514293774327047</c:v>
                </c:pt>
                <c:pt idx="68">
                  <c:v>2.8285052069049774</c:v>
                </c:pt>
                <c:pt idx="69">
                  <c:v>1.3754378782885455</c:v>
                </c:pt>
                <c:pt idx="70">
                  <c:v>7.1282860243415005</c:v>
                </c:pt>
                <c:pt idx="71">
                  <c:v>1.3119931255049999</c:v>
                </c:pt>
                <c:pt idx="72">
                  <c:v>1.2809074768381934</c:v>
                </c:pt>
                <c:pt idx="73">
                  <c:v>2.1387238691069661</c:v>
                </c:pt>
                <c:pt idx="74">
                  <c:v>1.2221641454441705</c:v>
                </c:pt>
                <c:pt idx="75">
                  <c:v>2.0955995650348069</c:v>
                </c:pt>
                <c:pt idx="76">
                  <c:v>1.2715682293494774</c:v>
                </c:pt>
                <c:pt idx="77">
                  <c:v>2.0986729633283976</c:v>
                </c:pt>
                <c:pt idx="78">
                  <c:v>1.2456350541290682</c:v>
                </c:pt>
                <c:pt idx="79">
                  <c:v>2.3573750136839431</c:v>
                </c:pt>
                <c:pt idx="80">
                  <c:v>2.1125460920252617</c:v>
                </c:pt>
                <c:pt idx="81">
                  <c:v>1.6245313235866365</c:v>
                </c:pt>
                <c:pt idx="82">
                  <c:v>2.1386117617182387</c:v>
                </c:pt>
                <c:pt idx="83">
                  <c:v>1.2746268308740796</c:v>
                </c:pt>
                <c:pt idx="84">
                  <c:v>2.2067951141971589</c:v>
                </c:pt>
                <c:pt idx="85">
                  <c:v>1.2468615030303638</c:v>
                </c:pt>
                <c:pt idx="86">
                  <c:v>20.719367731733978</c:v>
                </c:pt>
                <c:pt idx="87">
                  <c:v>1.2889511085372158</c:v>
                </c:pt>
                <c:pt idx="88">
                  <c:v>1.2765380661666024</c:v>
                </c:pt>
                <c:pt idx="89">
                  <c:v>20.733679194643752</c:v>
                </c:pt>
                <c:pt idx="90">
                  <c:v>1.2655000705151707</c:v>
                </c:pt>
                <c:pt idx="91">
                  <c:v>1.5275650180443976</c:v>
                </c:pt>
                <c:pt idx="92">
                  <c:v>1.274744793928057</c:v>
                </c:pt>
                <c:pt idx="93">
                  <c:v>2.1062322286096591</c:v>
                </c:pt>
                <c:pt idx="94">
                  <c:v>1.2571445734365569</c:v>
                </c:pt>
                <c:pt idx="95">
                  <c:v>2.3441767623947958</c:v>
                </c:pt>
                <c:pt idx="96">
                  <c:v>1.2663380970756137</c:v>
                </c:pt>
                <c:pt idx="97">
                  <c:v>2.2686215633587956</c:v>
                </c:pt>
                <c:pt idx="98">
                  <c:v>1.2753203511799887</c:v>
                </c:pt>
                <c:pt idx="99">
                  <c:v>1.9918426678336136</c:v>
                </c:pt>
                <c:pt idx="100">
                  <c:v>1.8442125893935457</c:v>
                </c:pt>
                <c:pt idx="101">
                  <c:v>1.7299048938805228</c:v>
                </c:pt>
                <c:pt idx="102">
                  <c:v>2.3340473614503638</c:v>
                </c:pt>
                <c:pt idx="103">
                  <c:v>1.5761722519582728</c:v>
                </c:pt>
                <c:pt idx="104">
                  <c:v>1.606799742883307</c:v>
                </c:pt>
                <c:pt idx="105">
                  <c:v>1.2544224251545797</c:v>
                </c:pt>
                <c:pt idx="106">
                  <c:v>1.6930580634678865</c:v>
                </c:pt>
                <c:pt idx="107">
                  <c:v>1.6515831050939092</c:v>
                </c:pt>
                <c:pt idx="108">
                  <c:v>1.8180257360866818</c:v>
                </c:pt>
                <c:pt idx="109">
                  <c:v>2.5804566133692046</c:v>
                </c:pt>
                <c:pt idx="110">
                  <c:v>1.0696928967166921</c:v>
                </c:pt>
                <c:pt idx="111">
                  <c:v>1.5939789768523636</c:v>
                </c:pt>
                <c:pt idx="112">
                  <c:v>1.6926810966227275</c:v>
                </c:pt>
                <c:pt idx="113">
                  <c:v>1.1860615857363637</c:v>
                </c:pt>
                <c:pt idx="114">
                  <c:v>1.5723299941204887</c:v>
                </c:pt>
                <c:pt idx="115">
                  <c:v>1.722908609520625</c:v>
                </c:pt>
                <c:pt idx="116">
                  <c:v>1.6070693065250796</c:v>
                </c:pt>
                <c:pt idx="117">
                  <c:v>4.5765371928055458</c:v>
                </c:pt>
                <c:pt idx="118">
                  <c:v>1.5861793441293408</c:v>
                </c:pt>
                <c:pt idx="119">
                  <c:v>4.4956559379021366</c:v>
                </c:pt>
                <c:pt idx="120">
                  <c:v>0.97630165233784327</c:v>
                </c:pt>
                <c:pt idx="121">
                  <c:v>0.78406481465448297</c:v>
                </c:pt>
                <c:pt idx="122">
                  <c:v>1.1569722518289773</c:v>
                </c:pt>
                <c:pt idx="123">
                  <c:v>1.0877365446314717</c:v>
                </c:pt>
                <c:pt idx="124">
                  <c:v>1.6175797193112047</c:v>
                </c:pt>
                <c:pt idx="125">
                  <c:v>1.235664366586716</c:v>
                </c:pt>
                <c:pt idx="126">
                  <c:v>1.5105224215062614</c:v>
                </c:pt>
                <c:pt idx="127">
                  <c:v>0.95489245665260014</c:v>
                </c:pt>
                <c:pt idx="128">
                  <c:v>0.92162685870259775</c:v>
                </c:pt>
                <c:pt idx="129">
                  <c:v>1.2609439669758296</c:v>
                </c:pt>
                <c:pt idx="130">
                  <c:v>3.7923366596667503</c:v>
                </c:pt>
                <c:pt idx="131">
                  <c:v>0.9585592681943772</c:v>
                </c:pt>
                <c:pt idx="132">
                  <c:v>2.3388912839276936</c:v>
                </c:pt>
                <c:pt idx="133">
                  <c:v>0.95192282179033183</c:v>
                </c:pt>
                <c:pt idx="134">
                  <c:v>1.3469043017074886</c:v>
                </c:pt>
                <c:pt idx="135">
                  <c:v>0.98319560827816821</c:v>
                </c:pt>
                <c:pt idx="136">
                  <c:v>2.1056918317116931</c:v>
                </c:pt>
                <c:pt idx="137">
                  <c:v>2.2636443542949318</c:v>
                </c:pt>
                <c:pt idx="138">
                  <c:v>3.4342842157989661</c:v>
                </c:pt>
                <c:pt idx="139">
                  <c:v>0.92889186035948523</c:v>
                </c:pt>
                <c:pt idx="140">
                  <c:v>2.3054621495770795</c:v>
                </c:pt>
                <c:pt idx="141">
                  <c:v>4.5634401479311935</c:v>
                </c:pt>
                <c:pt idx="142">
                  <c:v>1.8590715120827503</c:v>
                </c:pt>
                <c:pt idx="143">
                  <c:v>2.8366398823925114</c:v>
                </c:pt>
                <c:pt idx="144">
                  <c:v>2.2399717942598634</c:v>
                </c:pt>
                <c:pt idx="145">
                  <c:v>3.6682161795614432</c:v>
                </c:pt>
                <c:pt idx="146">
                  <c:v>2.9373728539486703</c:v>
                </c:pt>
                <c:pt idx="147">
                  <c:v>2.8200233409384317</c:v>
                </c:pt>
                <c:pt idx="148">
                  <c:v>4.2199895487025456</c:v>
                </c:pt>
                <c:pt idx="149">
                  <c:v>2.8050818830561819</c:v>
                </c:pt>
                <c:pt idx="150">
                  <c:v>2.1072121066647047</c:v>
                </c:pt>
                <c:pt idx="151">
                  <c:v>3.222967759776977</c:v>
                </c:pt>
                <c:pt idx="152">
                  <c:v>2.0583328339384432</c:v>
                </c:pt>
                <c:pt idx="153">
                  <c:v>3.2043161978957615</c:v>
                </c:pt>
                <c:pt idx="154">
                  <c:v>3.7121514026816138</c:v>
                </c:pt>
                <c:pt idx="155">
                  <c:v>2.5662404109567158</c:v>
                </c:pt>
                <c:pt idx="156">
                  <c:v>4.222569692306954</c:v>
                </c:pt>
                <c:pt idx="157">
                  <c:v>4.6206268894041136</c:v>
                </c:pt>
                <c:pt idx="158">
                  <c:v>2.7308898457410229</c:v>
                </c:pt>
                <c:pt idx="159">
                  <c:v>3.2490593103493413</c:v>
                </c:pt>
                <c:pt idx="160">
                  <c:v>2.2348742597359093</c:v>
                </c:pt>
                <c:pt idx="161">
                  <c:v>2.1022364812387386</c:v>
                </c:pt>
                <c:pt idx="162">
                  <c:v>2.1079807395785797</c:v>
                </c:pt>
                <c:pt idx="163">
                  <c:v>2.1735691338041594</c:v>
                </c:pt>
                <c:pt idx="164">
                  <c:v>2.284808247862284</c:v>
                </c:pt>
                <c:pt idx="165">
                  <c:v>2.1074217377277273</c:v>
                </c:pt>
                <c:pt idx="166">
                  <c:v>2.1134262071329091</c:v>
                </c:pt>
                <c:pt idx="167">
                  <c:v>2.1211321150748974</c:v>
                </c:pt>
                <c:pt idx="168">
                  <c:v>2.0958704588735797</c:v>
                </c:pt>
                <c:pt idx="169">
                  <c:v>2.1484712985340684</c:v>
                </c:pt>
                <c:pt idx="170">
                  <c:v>2.2780254994117159</c:v>
                </c:pt>
                <c:pt idx="171">
                  <c:v>2.2958169780407842</c:v>
                </c:pt>
                <c:pt idx="172">
                  <c:v>2.1448713939007047</c:v>
                </c:pt>
                <c:pt idx="173">
                  <c:v>2.132975177157125</c:v>
                </c:pt>
                <c:pt idx="174">
                  <c:v>2.1362904608724889</c:v>
                </c:pt>
                <c:pt idx="175">
                  <c:v>2.1410873876631253</c:v>
                </c:pt>
                <c:pt idx="176">
                  <c:v>2.2804023329052274</c:v>
                </c:pt>
                <c:pt idx="177">
                  <c:v>2.2149430309477616</c:v>
                </c:pt>
                <c:pt idx="178">
                  <c:v>2.1218260618927385</c:v>
                </c:pt>
                <c:pt idx="179">
                  <c:v>2.1144640887036932</c:v>
                </c:pt>
                <c:pt idx="180">
                  <c:v>25.754547716506707</c:v>
                </c:pt>
                <c:pt idx="181">
                  <c:v>23.171411964996594</c:v>
                </c:pt>
                <c:pt idx="182">
                  <c:v>19.365148761455341</c:v>
                </c:pt>
                <c:pt idx="183">
                  <c:v>21.897195849147387</c:v>
                </c:pt>
                <c:pt idx="184">
                  <c:v>2.0880713306392273</c:v>
                </c:pt>
                <c:pt idx="185">
                  <c:v>2.1638639153472385</c:v>
                </c:pt>
                <c:pt idx="186">
                  <c:v>25.730116922766136</c:v>
                </c:pt>
                <c:pt idx="187">
                  <c:v>23.530084512691136</c:v>
                </c:pt>
                <c:pt idx="188">
                  <c:v>21.625269958697388</c:v>
                </c:pt>
                <c:pt idx="189">
                  <c:v>19.634761855130229</c:v>
                </c:pt>
                <c:pt idx="190">
                  <c:v>26.93239785069057</c:v>
                </c:pt>
                <c:pt idx="191">
                  <c:v>25.307507365463636</c:v>
                </c:pt>
                <c:pt idx="192">
                  <c:v>25.881731087096252</c:v>
                </c:pt>
                <c:pt idx="193">
                  <c:v>2.0472735370603865</c:v>
                </c:pt>
                <c:pt idx="194">
                  <c:v>21.885529417178411</c:v>
                </c:pt>
                <c:pt idx="195">
                  <c:v>25.617911439551477</c:v>
                </c:pt>
                <c:pt idx="196">
                  <c:v>25.88021687353557</c:v>
                </c:pt>
                <c:pt idx="197">
                  <c:v>19.300842601327048</c:v>
                </c:pt>
                <c:pt idx="198">
                  <c:v>19.610565105886021</c:v>
                </c:pt>
                <c:pt idx="199">
                  <c:v>26.079242360853524</c:v>
                </c:pt>
                <c:pt idx="200">
                  <c:v>3.8115056402922045</c:v>
                </c:pt>
                <c:pt idx="201">
                  <c:v>1.153243929734</c:v>
                </c:pt>
                <c:pt idx="202">
                  <c:v>1.3839013214185456</c:v>
                </c:pt>
                <c:pt idx="203">
                  <c:v>3.7021134235005908</c:v>
                </c:pt>
                <c:pt idx="204">
                  <c:v>1.1665676457495229</c:v>
                </c:pt>
                <c:pt idx="205">
                  <c:v>1.1174797937172649</c:v>
                </c:pt>
                <c:pt idx="206">
                  <c:v>1.1857625342274318</c:v>
                </c:pt>
                <c:pt idx="207">
                  <c:v>3.6371511033380792</c:v>
                </c:pt>
                <c:pt idx="208">
                  <c:v>1.2820795043236251</c:v>
                </c:pt>
                <c:pt idx="209">
                  <c:v>3.678494465808932</c:v>
                </c:pt>
                <c:pt idx="210">
                  <c:v>3.6730351088892959</c:v>
                </c:pt>
                <c:pt idx="211">
                  <c:v>3.6845067988986022</c:v>
                </c:pt>
                <c:pt idx="212">
                  <c:v>0.86602536243850115</c:v>
                </c:pt>
                <c:pt idx="213">
                  <c:v>1.3642479833257841</c:v>
                </c:pt>
                <c:pt idx="214">
                  <c:v>1.3700993639636705</c:v>
                </c:pt>
                <c:pt idx="215">
                  <c:v>3.7168470055055569</c:v>
                </c:pt>
                <c:pt idx="216">
                  <c:v>2.9771233765467957</c:v>
                </c:pt>
                <c:pt idx="217">
                  <c:v>3.6519236157576254</c:v>
                </c:pt>
                <c:pt idx="218">
                  <c:v>3.6900996037143634</c:v>
                </c:pt>
                <c:pt idx="219">
                  <c:v>1.2057300769118979</c:v>
                </c:pt>
                <c:pt idx="220">
                  <c:v>1.5264708947395</c:v>
                </c:pt>
                <c:pt idx="221">
                  <c:v>1.0683196220860296</c:v>
                </c:pt>
                <c:pt idx="222">
                  <c:v>0.94628247769689777</c:v>
                </c:pt>
                <c:pt idx="223">
                  <c:v>0.94986138029589995</c:v>
                </c:pt>
                <c:pt idx="224">
                  <c:v>0.85552430218901021</c:v>
                </c:pt>
                <c:pt idx="225">
                  <c:v>6.0173033435063523</c:v>
                </c:pt>
                <c:pt idx="226">
                  <c:v>1.158748231727625</c:v>
                </c:pt>
                <c:pt idx="227">
                  <c:v>0.95786376485415459</c:v>
                </c:pt>
                <c:pt idx="228">
                  <c:v>1.1546370118104319</c:v>
                </c:pt>
                <c:pt idx="229">
                  <c:v>1.524195860359</c:v>
                </c:pt>
                <c:pt idx="230">
                  <c:v>2.334392809597432</c:v>
                </c:pt>
                <c:pt idx="231">
                  <c:v>0.98383812776431023</c:v>
                </c:pt>
                <c:pt idx="232">
                  <c:v>2.1154285235712731</c:v>
                </c:pt>
                <c:pt idx="233">
                  <c:v>0.95920223838323637</c:v>
                </c:pt>
                <c:pt idx="234">
                  <c:v>1.0511677660709593</c:v>
                </c:pt>
                <c:pt idx="235">
                  <c:v>0.95239996692308526</c:v>
                </c:pt>
                <c:pt idx="236">
                  <c:v>0.87473922111656599</c:v>
                </c:pt>
                <c:pt idx="237">
                  <c:v>0.9219073763649388</c:v>
                </c:pt>
                <c:pt idx="238">
                  <c:v>1.2483909841522387</c:v>
                </c:pt>
                <c:pt idx="239">
                  <c:v>0.94360128506335916</c:v>
                </c:pt>
                <c:pt idx="240">
                  <c:v>1.1767078996214773</c:v>
                </c:pt>
                <c:pt idx="241">
                  <c:v>0.77522205615824769</c:v>
                </c:pt>
                <c:pt idx="242">
                  <c:v>0.79838404165149202</c:v>
                </c:pt>
                <c:pt idx="243">
                  <c:v>0.67086991664377615</c:v>
                </c:pt>
                <c:pt idx="244">
                  <c:v>0.78312289605776819</c:v>
                </c:pt>
                <c:pt idx="245">
                  <c:v>0.66565495139059316</c:v>
                </c:pt>
                <c:pt idx="246">
                  <c:v>0.83940069992558186</c:v>
                </c:pt>
                <c:pt idx="247">
                  <c:v>1.182098434621591</c:v>
                </c:pt>
                <c:pt idx="248">
                  <c:v>0.70505680493208522</c:v>
                </c:pt>
                <c:pt idx="249">
                  <c:v>0.934130975935208</c:v>
                </c:pt>
                <c:pt idx="250">
                  <c:v>2.5015426873482727</c:v>
                </c:pt>
                <c:pt idx="251">
                  <c:v>0.73457313733129881</c:v>
                </c:pt>
                <c:pt idx="252">
                  <c:v>1.5254159799971934</c:v>
                </c:pt>
                <c:pt idx="253">
                  <c:v>0.63623908445401245</c:v>
                </c:pt>
                <c:pt idx="254">
                  <c:v>1.1488291305353069</c:v>
                </c:pt>
                <c:pt idx="255">
                  <c:v>0.89796928553273059</c:v>
                </c:pt>
                <c:pt idx="256">
                  <c:v>0.69638607638606476</c:v>
                </c:pt>
                <c:pt idx="257">
                  <c:v>1.2438123279843978</c:v>
                </c:pt>
                <c:pt idx="258">
                  <c:v>0.9345458088552876</c:v>
                </c:pt>
                <c:pt idx="259">
                  <c:v>0.72590395533359886</c:v>
                </c:pt>
                <c:pt idx="260">
                  <c:v>0.94261434309498404</c:v>
                </c:pt>
                <c:pt idx="261">
                  <c:v>1.4887741837602955</c:v>
                </c:pt>
                <c:pt idx="262">
                  <c:v>0.80459388406854426</c:v>
                </c:pt>
                <c:pt idx="263">
                  <c:v>1.2121511780995682</c:v>
                </c:pt>
                <c:pt idx="264">
                  <c:v>0.74029111055818864</c:v>
                </c:pt>
                <c:pt idx="265">
                  <c:v>1.2619325927833409</c:v>
                </c:pt>
                <c:pt idx="266">
                  <c:v>1.522236511791216</c:v>
                </c:pt>
                <c:pt idx="267">
                  <c:v>0.83126645629318641</c:v>
                </c:pt>
                <c:pt idx="268">
                  <c:v>1.9648413902261934</c:v>
                </c:pt>
                <c:pt idx="269">
                  <c:v>0.77255478732909544</c:v>
                </c:pt>
                <c:pt idx="270">
                  <c:v>1.5177297363429318</c:v>
                </c:pt>
                <c:pt idx="271">
                  <c:v>1.2344897992653183</c:v>
                </c:pt>
                <c:pt idx="272">
                  <c:v>1.0402522411537181</c:v>
                </c:pt>
                <c:pt idx="273">
                  <c:v>1.6023532049706932</c:v>
                </c:pt>
                <c:pt idx="274">
                  <c:v>1.1859981114885114</c:v>
                </c:pt>
                <c:pt idx="275">
                  <c:v>1.4737177558327614</c:v>
                </c:pt>
                <c:pt idx="276">
                  <c:v>0.74469829802557053</c:v>
                </c:pt>
                <c:pt idx="277">
                  <c:v>1.0183962701691205</c:v>
                </c:pt>
                <c:pt idx="278">
                  <c:v>0.94643864354096374</c:v>
                </c:pt>
                <c:pt idx="279">
                  <c:v>0.85441082939777158</c:v>
                </c:pt>
                <c:pt idx="280">
                  <c:v>0.71036334184043182</c:v>
                </c:pt>
                <c:pt idx="281">
                  <c:v>1.0722134068664353</c:v>
                </c:pt>
                <c:pt idx="282">
                  <c:v>1.327388942072125</c:v>
                </c:pt>
                <c:pt idx="283">
                  <c:v>1.4657050545805228</c:v>
                </c:pt>
                <c:pt idx="284">
                  <c:v>0.99536339659458073</c:v>
                </c:pt>
                <c:pt idx="285">
                  <c:v>0.79000010200405335</c:v>
                </c:pt>
                <c:pt idx="286">
                  <c:v>0.77535181775797046</c:v>
                </c:pt>
                <c:pt idx="287">
                  <c:v>0.80640082273922153</c:v>
                </c:pt>
                <c:pt idx="288">
                  <c:v>1.6431515281804092</c:v>
                </c:pt>
                <c:pt idx="289">
                  <c:v>1.6782044622178069</c:v>
                </c:pt>
                <c:pt idx="290">
                  <c:v>3.4497762416971933</c:v>
                </c:pt>
                <c:pt idx="291">
                  <c:v>0.83185343729885686</c:v>
                </c:pt>
                <c:pt idx="292">
                  <c:v>0.66611327275567622</c:v>
                </c:pt>
                <c:pt idx="293">
                  <c:v>1.7245107886712727</c:v>
                </c:pt>
                <c:pt idx="294">
                  <c:v>1.6975251836253751</c:v>
                </c:pt>
                <c:pt idx="295">
                  <c:v>0.8511416935400784</c:v>
                </c:pt>
                <c:pt idx="296">
                  <c:v>0.74811496414824097</c:v>
                </c:pt>
                <c:pt idx="297">
                  <c:v>0.69520830158764202</c:v>
                </c:pt>
                <c:pt idx="298">
                  <c:v>0.95965822134156697</c:v>
                </c:pt>
                <c:pt idx="299">
                  <c:v>0.75138612577020347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72-4FDF-9AFA-35A045E8B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513824"/>
        <c:axId val="1254026960"/>
      </c:scatterChart>
      <c:valAx>
        <c:axId val="126351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4026960"/>
        <c:crosses val="autoZero"/>
        <c:crossBetween val="midCat"/>
      </c:valAx>
      <c:valAx>
        <c:axId val="125402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351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Angle=f(longueur)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Test!$J$1</c:f>
              <c:strCache>
                <c:ptCount val="1"/>
                <c:pt idx="0">
                  <c:v>longueur cm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Test!$J$2:$J$306</c:f>
              <c:numCache>
                <c:formatCode>General</c:formatCode>
                <c:ptCount val="305"/>
                <c:pt idx="0">
                  <c:v>25.433636950314547</c:v>
                </c:pt>
                <c:pt idx="1">
                  <c:v>33.731133255227839</c:v>
                </c:pt>
                <c:pt idx="2">
                  <c:v>40.138903747411931</c:v>
                </c:pt>
                <c:pt idx="3">
                  <c:v>40.646275224075112</c:v>
                </c:pt>
                <c:pt idx="4">
                  <c:v>39.995763750000563</c:v>
                </c:pt>
                <c:pt idx="5">
                  <c:v>40.984296988077155</c:v>
                </c:pt>
                <c:pt idx="6">
                  <c:v>26.497311585936707</c:v>
                </c:pt>
                <c:pt idx="7">
                  <c:v>41.032270812185004</c:v>
                </c:pt>
                <c:pt idx="8">
                  <c:v>43.094063477257954</c:v>
                </c:pt>
                <c:pt idx="9">
                  <c:v>39.969048130428071</c:v>
                </c:pt>
                <c:pt idx="10">
                  <c:v>40.353215903598752</c:v>
                </c:pt>
                <c:pt idx="11">
                  <c:v>40.514057815261367</c:v>
                </c:pt>
                <c:pt idx="12">
                  <c:v>41.243089437692156</c:v>
                </c:pt>
                <c:pt idx="13">
                  <c:v>41.439724251568983</c:v>
                </c:pt>
                <c:pt idx="14">
                  <c:v>40.058379578641592</c:v>
                </c:pt>
                <c:pt idx="15">
                  <c:v>39.908053020878413</c:v>
                </c:pt>
                <c:pt idx="16">
                  <c:v>40.131500687536708</c:v>
                </c:pt>
                <c:pt idx="17">
                  <c:v>40.287385088932503</c:v>
                </c:pt>
                <c:pt idx="18">
                  <c:v>39.958560977184092</c:v>
                </c:pt>
                <c:pt idx="19">
                  <c:v>43.107908732709888</c:v>
                </c:pt>
                <c:pt idx="20">
                  <c:v>41.865379834219773</c:v>
                </c:pt>
                <c:pt idx="21">
                  <c:v>40.875505186265684</c:v>
                </c:pt>
                <c:pt idx="22">
                  <c:v>42.710523778069089</c:v>
                </c:pt>
                <c:pt idx="23">
                  <c:v>41.510505074759891</c:v>
                </c:pt>
                <c:pt idx="24">
                  <c:v>29.366769539002391</c:v>
                </c:pt>
                <c:pt idx="25">
                  <c:v>41.759647816999774</c:v>
                </c:pt>
                <c:pt idx="26">
                  <c:v>41.208191685768526</c:v>
                </c:pt>
                <c:pt idx="27">
                  <c:v>41.940540026987613</c:v>
                </c:pt>
                <c:pt idx="28">
                  <c:v>41.080170427418068</c:v>
                </c:pt>
                <c:pt idx="29">
                  <c:v>40.476783897448634</c:v>
                </c:pt>
                <c:pt idx="30">
                  <c:v>25.447419894030112</c:v>
                </c:pt>
                <c:pt idx="31">
                  <c:v>41.502745494224548</c:v>
                </c:pt>
                <c:pt idx="32">
                  <c:v>42.858819720454889</c:v>
                </c:pt>
                <c:pt idx="33">
                  <c:v>40.004620507029436</c:v>
                </c:pt>
                <c:pt idx="34">
                  <c:v>41.404660058100113</c:v>
                </c:pt>
                <c:pt idx="35">
                  <c:v>41.98452798498375</c:v>
                </c:pt>
                <c:pt idx="36">
                  <c:v>30.267711580461704</c:v>
                </c:pt>
                <c:pt idx="37">
                  <c:v>32.458925292348525</c:v>
                </c:pt>
                <c:pt idx="38">
                  <c:v>40.08241008416568</c:v>
                </c:pt>
                <c:pt idx="39">
                  <c:v>41.446228441805907</c:v>
                </c:pt>
                <c:pt idx="40">
                  <c:v>40.865122527214659</c:v>
                </c:pt>
                <c:pt idx="41">
                  <c:v>40.921676752291255</c:v>
                </c:pt>
                <c:pt idx="42">
                  <c:v>40.771481815413864</c:v>
                </c:pt>
                <c:pt idx="43">
                  <c:v>29.425864622726138</c:v>
                </c:pt>
                <c:pt idx="44">
                  <c:v>40.894493252561141</c:v>
                </c:pt>
                <c:pt idx="45">
                  <c:v>40.463922736968634</c:v>
                </c:pt>
                <c:pt idx="46">
                  <c:v>40.51380882321898</c:v>
                </c:pt>
                <c:pt idx="47">
                  <c:v>40.402642350482047</c:v>
                </c:pt>
                <c:pt idx="48">
                  <c:v>40.512216183509885</c:v>
                </c:pt>
                <c:pt idx="49">
                  <c:v>40.202648166564998</c:v>
                </c:pt>
                <c:pt idx="50">
                  <c:v>40.187835172651937</c:v>
                </c:pt>
                <c:pt idx="51">
                  <c:v>32.817804737687048</c:v>
                </c:pt>
                <c:pt idx="52">
                  <c:v>41.374888472249665</c:v>
                </c:pt>
                <c:pt idx="53">
                  <c:v>40.093679796119773</c:v>
                </c:pt>
                <c:pt idx="54">
                  <c:v>40.660191344201365</c:v>
                </c:pt>
                <c:pt idx="55">
                  <c:v>40.134438341188748</c:v>
                </c:pt>
                <c:pt idx="56">
                  <c:v>40.88727685940966</c:v>
                </c:pt>
                <c:pt idx="57">
                  <c:v>41.253335220687276</c:v>
                </c:pt>
                <c:pt idx="58">
                  <c:v>40.91303202213318</c:v>
                </c:pt>
                <c:pt idx="59">
                  <c:v>40.952474086534096</c:v>
                </c:pt>
                <c:pt idx="60">
                  <c:v>41.685145127052273</c:v>
                </c:pt>
                <c:pt idx="61">
                  <c:v>40.107849418538407</c:v>
                </c:pt>
                <c:pt idx="62">
                  <c:v>41.163380673957619</c:v>
                </c:pt>
                <c:pt idx="63">
                  <c:v>41.444700538680685</c:v>
                </c:pt>
                <c:pt idx="64">
                  <c:v>42.281023046433297</c:v>
                </c:pt>
                <c:pt idx="65">
                  <c:v>42.962041293982161</c:v>
                </c:pt>
                <c:pt idx="66">
                  <c:v>43.794492772822501</c:v>
                </c:pt>
                <c:pt idx="67">
                  <c:v>41.216039346305003</c:v>
                </c:pt>
                <c:pt idx="68">
                  <c:v>40.182340617434207</c:v>
                </c:pt>
                <c:pt idx="69">
                  <c:v>40.225961493109089</c:v>
                </c:pt>
                <c:pt idx="70">
                  <c:v>41.830934034455112</c:v>
                </c:pt>
                <c:pt idx="71">
                  <c:v>43.219598214636711</c:v>
                </c:pt>
                <c:pt idx="72">
                  <c:v>42.609959748400797</c:v>
                </c:pt>
                <c:pt idx="73">
                  <c:v>41.296806628319203</c:v>
                </c:pt>
                <c:pt idx="74">
                  <c:v>44.082554457938414</c:v>
                </c:pt>
                <c:pt idx="75">
                  <c:v>40.435156469406593</c:v>
                </c:pt>
                <c:pt idx="76">
                  <c:v>42.450209912700345</c:v>
                </c:pt>
                <c:pt idx="77">
                  <c:v>42.079428399057278</c:v>
                </c:pt>
                <c:pt idx="78">
                  <c:v>43.390331608467839</c:v>
                </c:pt>
                <c:pt idx="79">
                  <c:v>41.225031214743069</c:v>
                </c:pt>
                <c:pt idx="80">
                  <c:v>43.647469196129094</c:v>
                </c:pt>
                <c:pt idx="81">
                  <c:v>40.271959369419775</c:v>
                </c:pt>
                <c:pt idx="82">
                  <c:v>41.557276010199658</c:v>
                </c:pt>
                <c:pt idx="83">
                  <c:v>42.733418279449658</c:v>
                </c:pt>
                <c:pt idx="84">
                  <c:v>41.397806765738871</c:v>
                </c:pt>
                <c:pt idx="85">
                  <c:v>42.832950187954545</c:v>
                </c:pt>
                <c:pt idx="86">
                  <c:v>16.516002820194657</c:v>
                </c:pt>
                <c:pt idx="87">
                  <c:v>43.865264619009551</c:v>
                </c:pt>
                <c:pt idx="88">
                  <c:v>43.321228549390909</c:v>
                </c:pt>
                <c:pt idx="89">
                  <c:v>12.074553154384205</c:v>
                </c:pt>
                <c:pt idx="90">
                  <c:v>44.007412622844548</c:v>
                </c:pt>
                <c:pt idx="91">
                  <c:v>40.168183606976363</c:v>
                </c:pt>
                <c:pt idx="92">
                  <c:v>43.485823154161025</c:v>
                </c:pt>
                <c:pt idx="93">
                  <c:v>43.37420326518648</c:v>
                </c:pt>
                <c:pt idx="94">
                  <c:v>43.475933202189545</c:v>
                </c:pt>
                <c:pt idx="95">
                  <c:v>41.493104861272961</c:v>
                </c:pt>
                <c:pt idx="96">
                  <c:v>44.055776274406703</c:v>
                </c:pt>
                <c:pt idx="97">
                  <c:v>41.177268705617728</c:v>
                </c:pt>
                <c:pt idx="98">
                  <c:v>43.446310111052959</c:v>
                </c:pt>
                <c:pt idx="99">
                  <c:v>40.951281783437956</c:v>
                </c:pt>
                <c:pt idx="100">
                  <c:v>41.229948230145226</c:v>
                </c:pt>
                <c:pt idx="101">
                  <c:v>41.474699859791023</c:v>
                </c:pt>
                <c:pt idx="102">
                  <c:v>40.126481948870797</c:v>
                </c:pt>
                <c:pt idx="103">
                  <c:v>42.291942945832155</c:v>
                </c:pt>
                <c:pt idx="104">
                  <c:v>42.225859910556139</c:v>
                </c:pt>
                <c:pt idx="105">
                  <c:v>41.812519418435677</c:v>
                </c:pt>
                <c:pt idx="106">
                  <c:v>41.355352337653756</c:v>
                </c:pt>
                <c:pt idx="107">
                  <c:v>41.323295126336028</c:v>
                </c:pt>
                <c:pt idx="108">
                  <c:v>42.567424821632393</c:v>
                </c:pt>
                <c:pt idx="109">
                  <c:v>42.187648582545911</c:v>
                </c:pt>
                <c:pt idx="110">
                  <c:v>40.201050928211025</c:v>
                </c:pt>
                <c:pt idx="111">
                  <c:v>41.542987999309545</c:v>
                </c:pt>
                <c:pt idx="112">
                  <c:v>41.677998515430119</c:v>
                </c:pt>
                <c:pt idx="113">
                  <c:v>41.375250648686134</c:v>
                </c:pt>
                <c:pt idx="114">
                  <c:v>41.953333640446481</c:v>
                </c:pt>
                <c:pt idx="115">
                  <c:v>41.624299752463301</c:v>
                </c:pt>
                <c:pt idx="116">
                  <c:v>41.771925663233297</c:v>
                </c:pt>
                <c:pt idx="117">
                  <c:v>39.919508377445794</c:v>
                </c:pt>
                <c:pt idx="118">
                  <c:v>41.845026810841709</c:v>
                </c:pt>
                <c:pt idx="119">
                  <c:v>40.316549227317161</c:v>
                </c:pt>
                <c:pt idx="120">
                  <c:v>40.479471028790343</c:v>
                </c:pt>
                <c:pt idx="121">
                  <c:v>42.386449261203296</c:v>
                </c:pt>
                <c:pt idx="122">
                  <c:v>40.394369659599775</c:v>
                </c:pt>
                <c:pt idx="123">
                  <c:v>40.119984049602841</c:v>
                </c:pt>
                <c:pt idx="124">
                  <c:v>41.027543734199433</c:v>
                </c:pt>
                <c:pt idx="125">
                  <c:v>40.777934327193634</c:v>
                </c:pt>
                <c:pt idx="126">
                  <c:v>40.779458228869544</c:v>
                </c:pt>
                <c:pt idx="127">
                  <c:v>43.296858287677161</c:v>
                </c:pt>
                <c:pt idx="128">
                  <c:v>40.264733905041247</c:v>
                </c:pt>
                <c:pt idx="129">
                  <c:v>41.064414816052611</c:v>
                </c:pt>
                <c:pt idx="130">
                  <c:v>42.799714598514548</c:v>
                </c:pt>
                <c:pt idx="131">
                  <c:v>41.989355928293634</c:v>
                </c:pt>
                <c:pt idx="132">
                  <c:v>44.017454236177386</c:v>
                </c:pt>
                <c:pt idx="133">
                  <c:v>41.726970736556254</c:v>
                </c:pt>
                <c:pt idx="134">
                  <c:v>42.260760186658409</c:v>
                </c:pt>
                <c:pt idx="135">
                  <c:v>40.324034745658409</c:v>
                </c:pt>
                <c:pt idx="136">
                  <c:v>40.308840287005907</c:v>
                </c:pt>
                <c:pt idx="137">
                  <c:v>43.666340947454202</c:v>
                </c:pt>
                <c:pt idx="138">
                  <c:v>39.976039216848065</c:v>
                </c:pt>
                <c:pt idx="139">
                  <c:v>41.837587675773186</c:v>
                </c:pt>
                <c:pt idx="140">
                  <c:v>13.690838417829319</c:v>
                </c:pt>
                <c:pt idx="141">
                  <c:v>11.156148636134478</c:v>
                </c:pt>
                <c:pt idx="142">
                  <c:v>23.801345639777612</c:v>
                </c:pt>
                <c:pt idx="143">
                  <c:v>14.906348066405796</c:v>
                </c:pt>
                <c:pt idx="144">
                  <c:v>16.299896708622502</c:v>
                </c:pt>
                <c:pt idx="145">
                  <c:v>8.4543875435213529</c:v>
                </c:pt>
                <c:pt idx="146">
                  <c:v>13.893207520390684</c:v>
                </c:pt>
                <c:pt idx="147">
                  <c:v>14.960164335677616</c:v>
                </c:pt>
                <c:pt idx="148">
                  <c:v>18.85157538386818</c:v>
                </c:pt>
                <c:pt idx="149">
                  <c:v>14.972744495122729</c:v>
                </c:pt>
                <c:pt idx="150">
                  <c:v>16.996490026257955</c:v>
                </c:pt>
                <c:pt idx="151">
                  <c:v>11.194970778625681</c:v>
                </c:pt>
                <c:pt idx="152">
                  <c:v>17.132218547930453</c:v>
                </c:pt>
                <c:pt idx="153">
                  <c:v>11.181765627266715</c:v>
                </c:pt>
                <c:pt idx="154">
                  <c:v>8.4916784628738302</c:v>
                </c:pt>
                <c:pt idx="155">
                  <c:v>21.764034703660908</c:v>
                </c:pt>
                <c:pt idx="156">
                  <c:v>19.224453091839433</c:v>
                </c:pt>
                <c:pt idx="157">
                  <c:v>10.917124452722444</c:v>
                </c:pt>
                <c:pt idx="158">
                  <c:v>15.015542079429659</c:v>
                </c:pt>
                <c:pt idx="159">
                  <c:v>11.194841372074386</c:v>
                </c:pt>
                <c:pt idx="160">
                  <c:v>41.722079945756818</c:v>
                </c:pt>
                <c:pt idx="161">
                  <c:v>43.479196954305792</c:v>
                </c:pt>
                <c:pt idx="162">
                  <c:v>43.51002640964807</c:v>
                </c:pt>
                <c:pt idx="163">
                  <c:v>43.237847432846593</c:v>
                </c:pt>
                <c:pt idx="164">
                  <c:v>43.100189662794541</c:v>
                </c:pt>
                <c:pt idx="165">
                  <c:v>43.00390348244273</c:v>
                </c:pt>
                <c:pt idx="166">
                  <c:v>43.153914236406592</c:v>
                </c:pt>
                <c:pt idx="167">
                  <c:v>42.941399613425567</c:v>
                </c:pt>
                <c:pt idx="168">
                  <c:v>42.849528630051815</c:v>
                </c:pt>
                <c:pt idx="169">
                  <c:v>43.284181240273298</c:v>
                </c:pt>
                <c:pt idx="170">
                  <c:v>42.473674080949543</c:v>
                </c:pt>
                <c:pt idx="171">
                  <c:v>43.07878743647148</c:v>
                </c:pt>
                <c:pt idx="172">
                  <c:v>43.524250834610683</c:v>
                </c:pt>
                <c:pt idx="173">
                  <c:v>43.188108428305227</c:v>
                </c:pt>
                <c:pt idx="174">
                  <c:v>43.014410539247621</c:v>
                </c:pt>
                <c:pt idx="175">
                  <c:v>42.962958091297274</c:v>
                </c:pt>
                <c:pt idx="176">
                  <c:v>42.980820738735453</c:v>
                </c:pt>
                <c:pt idx="177">
                  <c:v>41.935426513834656</c:v>
                </c:pt>
                <c:pt idx="178">
                  <c:v>43.261986181437955</c:v>
                </c:pt>
                <c:pt idx="179">
                  <c:v>43.217196928813756</c:v>
                </c:pt>
                <c:pt idx="180">
                  <c:v>10.624301802450704</c:v>
                </c:pt>
                <c:pt idx="181">
                  <c:v>10.352702196537024</c:v>
                </c:pt>
                <c:pt idx="182">
                  <c:v>19.330368062812841</c:v>
                </c:pt>
                <c:pt idx="183">
                  <c:v>10.188086290754274</c:v>
                </c:pt>
                <c:pt idx="184">
                  <c:v>40.584277966609434</c:v>
                </c:pt>
                <c:pt idx="185">
                  <c:v>40.035656230718864</c:v>
                </c:pt>
                <c:pt idx="186">
                  <c:v>10.663908091425126</c:v>
                </c:pt>
                <c:pt idx="187">
                  <c:v>8.2625975299908188</c:v>
                </c:pt>
                <c:pt idx="188">
                  <c:v>12.666918272247615</c:v>
                </c:pt>
                <c:pt idx="189">
                  <c:v>16.064927696426022</c:v>
                </c:pt>
                <c:pt idx="190">
                  <c:v>12.865019224100001</c:v>
                </c:pt>
                <c:pt idx="191">
                  <c:v>11.202945443669989</c:v>
                </c:pt>
                <c:pt idx="192">
                  <c:v>6.8824478431170455</c:v>
                </c:pt>
                <c:pt idx="193">
                  <c:v>43.170438467774886</c:v>
                </c:pt>
                <c:pt idx="194">
                  <c:v>10.054873940837512</c:v>
                </c:pt>
                <c:pt idx="195">
                  <c:v>13.49233267471466</c:v>
                </c:pt>
                <c:pt idx="196">
                  <c:v>13.236376358668865</c:v>
                </c:pt>
                <c:pt idx="197">
                  <c:v>19.32414736310216</c:v>
                </c:pt>
                <c:pt idx="198">
                  <c:v>13.195539096248408</c:v>
                </c:pt>
                <c:pt idx="199">
                  <c:v>14.400820890929774</c:v>
                </c:pt>
                <c:pt idx="200">
                  <c:v>40.738161569319544</c:v>
                </c:pt>
                <c:pt idx="201">
                  <c:v>40.320742729039779</c:v>
                </c:pt>
                <c:pt idx="202">
                  <c:v>40.706967644373528</c:v>
                </c:pt>
                <c:pt idx="203">
                  <c:v>42.235547621251591</c:v>
                </c:pt>
                <c:pt idx="204">
                  <c:v>40.258731760727848</c:v>
                </c:pt>
                <c:pt idx="205">
                  <c:v>43.315095641688522</c:v>
                </c:pt>
                <c:pt idx="206">
                  <c:v>40.361673521118526</c:v>
                </c:pt>
                <c:pt idx="207">
                  <c:v>41.953647420810682</c:v>
                </c:pt>
                <c:pt idx="208">
                  <c:v>40.607460619990455</c:v>
                </c:pt>
                <c:pt idx="209">
                  <c:v>40.607698418097051</c:v>
                </c:pt>
                <c:pt idx="210">
                  <c:v>40.51042161029239</c:v>
                </c:pt>
                <c:pt idx="211">
                  <c:v>42.296097994092953</c:v>
                </c:pt>
                <c:pt idx="212">
                  <c:v>39.945381331750909</c:v>
                </c:pt>
                <c:pt idx="213">
                  <c:v>40.832594389766484</c:v>
                </c:pt>
                <c:pt idx="214">
                  <c:v>40.972903521143643</c:v>
                </c:pt>
                <c:pt idx="215">
                  <c:v>42.38559009716068</c:v>
                </c:pt>
                <c:pt idx="216">
                  <c:v>40.394963821970343</c:v>
                </c:pt>
                <c:pt idx="217">
                  <c:v>40.745327391406818</c:v>
                </c:pt>
                <c:pt idx="218">
                  <c:v>42.088174499382276</c:v>
                </c:pt>
                <c:pt idx="219">
                  <c:v>42.11770399395909</c:v>
                </c:pt>
                <c:pt idx="220">
                  <c:v>40.166422552823072</c:v>
                </c:pt>
                <c:pt idx="221">
                  <c:v>40.972110316281139</c:v>
                </c:pt>
                <c:pt idx="222">
                  <c:v>40.078090742716256</c:v>
                </c:pt>
                <c:pt idx="223">
                  <c:v>40.689898850016704</c:v>
                </c:pt>
                <c:pt idx="224">
                  <c:v>40.221152723651251</c:v>
                </c:pt>
                <c:pt idx="225">
                  <c:v>40.356435862796367</c:v>
                </c:pt>
                <c:pt idx="226">
                  <c:v>40.371840522843861</c:v>
                </c:pt>
                <c:pt idx="227">
                  <c:v>40.587196832748639</c:v>
                </c:pt>
                <c:pt idx="228">
                  <c:v>40.117568360272045</c:v>
                </c:pt>
                <c:pt idx="229">
                  <c:v>42.929097505479774</c:v>
                </c:pt>
                <c:pt idx="230">
                  <c:v>40.566320209849884</c:v>
                </c:pt>
                <c:pt idx="231">
                  <c:v>40.965265107970112</c:v>
                </c:pt>
                <c:pt idx="232">
                  <c:v>39.981772363291135</c:v>
                </c:pt>
                <c:pt idx="233">
                  <c:v>40.62677261124</c:v>
                </c:pt>
                <c:pt idx="234">
                  <c:v>40.806380275938523</c:v>
                </c:pt>
                <c:pt idx="235">
                  <c:v>40.497679007265454</c:v>
                </c:pt>
                <c:pt idx="236">
                  <c:v>40.436133907676137</c:v>
                </c:pt>
                <c:pt idx="237">
                  <c:v>40.479066734746823</c:v>
                </c:pt>
                <c:pt idx="238">
                  <c:v>41.493541229721821</c:v>
                </c:pt>
                <c:pt idx="239">
                  <c:v>40.539370088655112</c:v>
                </c:pt>
                <c:pt idx="240">
                  <c:v>43.069170466756027</c:v>
                </c:pt>
                <c:pt idx="241">
                  <c:v>41.128921743039776</c:v>
                </c:pt>
                <c:pt idx="242">
                  <c:v>43.934305682072392</c:v>
                </c:pt>
                <c:pt idx="243">
                  <c:v>42.525771791019324</c:v>
                </c:pt>
                <c:pt idx="244">
                  <c:v>44.030065722787391</c:v>
                </c:pt>
                <c:pt idx="245">
                  <c:v>41.042405734344321</c:v>
                </c:pt>
                <c:pt idx="246">
                  <c:v>39.942313096562614</c:v>
                </c:pt>
                <c:pt idx="247">
                  <c:v>40.162612609955907</c:v>
                </c:pt>
                <c:pt idx="248">
                  <c:v>41.894651667842957</c:v>
                </c:pt>
                <c:pt idx="249">
                  <c:v>40.883316146085683</c:v>
                </c:pt>
                <c:pt idx="250">
                  <c:v>43.793125887000684</c:v>
                </c:pt>
                <c:pt idx="251">
                  <c:v>40.655750488309202</c:v>
                </c:pt>
                <c:pt idx="252">
                  <c:v>42.014382603780795</c:v>
                </c:pt>
                <c:pt idx="253">
                  <c:v>42.143691888618186</c:v>
                </c:pt>
                <c:pt idx="254">
                  <c:v>43.099056865978973</c:v>
                </c:pt>
                <c:pt idx="255">
                  <c:v>42.020455524745003</c:v>
                </c:pt>
                <c:pt idx="256">
                  <c:v>43.828424248424433</c:v>
                </c:pt>
                <c:pt idx="257">
                  <c:v>42.859104427428868</c:v>
                </c:pt>
                <c:pt idx="258">
                  <c:v>41.327115685942836</c:v>
                </c:pt>
                <c:pt idx="259">
                  <c:v>40.380985658521368</c:v>
                </c:pt>
                <c:pt idx="260">
                  <c:v>41.458885942305564</c:v>
                </c:pt>
                <c:pt idx="261">
                  <c:v>40.093887229370004</c:v>
                </c:pt>
                <c:pt idx="262">
                  <c:v>39.974555207673298</c:v>
                </c:pt>
                <c:pt idx="263">
                  <c:v>43.833309133228859</c:v>
                </c:pt>
                <c:pt idx="264">
                  <c:v>42.372284233958524</c:v>
                </c:pt>
                <c:pt idx="265">
                  <c:v>42.333584860774089</c:v>
                </c:pt>
                <c:pt idx="266">
                  <c:v>43.529172485371021</c:v>
                </c:pt>
                <c:pt idx="267">
                  <c:v>41.330891661522159</c:v>
                </c:pt>
                <c:pt idx="268">
                  <c:v>43.619513078298638</c:v>
                </c:pt>
                <c:pt idx="269">
                  <c:v>41.774065265980227</c:v>
                </c:pt>
                <c:pt idx="270">
                  <c:v>43.504403431858869</c:v>
                </c:pt>
                <c:pt idx="271">
                  <c:v>43.158409334067045</c:v>
                </c:pt>
                <c:pt idx="272">
                  <c:v>40.400087855252842</c:v>
                </c:pt>
                <c:pt idx="273">
                  <c:v>40.548227017215112</c:v>
                </c:pt>
                <c:pt idx="274">
                  <c:v>42.6536520380483</c:v>
                </c:pt>
                <c:pt idx="275">
                  <c:v>35.314163340362391</c:v>
                </c:pt>
                <c:pt idx="276">
                  <c:v>41.923112965735797</c:v>
                </c:pt>
                <c:pt idx="277">
                  <c:v>40.141495091947384</c:v>
                </c:pt>
                <c:pt idx="278">
                  <c:v>40.788666059719667</c:v>
                </c:pt>
                <c:pt idx="279">
                  <c:v>41.798898293335228</c:v>
                </c:pt>
                <c:pt idx="280">
                  <c:v>40.936873204181822</c:v>
                </c:pt>
                <c:pt idx="281">
                  <c:v>39.990532456995567</c:v>
                </c:pt>
                <c:pt idx="282">
                  <c:v>40.099366449570567</c:v>
                </c:pt>
                <c:pt idx="283">
                  <c:v>42.338845792476931</c:v>
                </c:pt>
                <c:pt idx="284">
                  <c:v>39.972562722512841</c:v>
                </c:pt>
                <c:pt idx="285">
                  <c:v>41.297521175002956</c:v>
                </c:pt>
                <c:pt idx="286">
                  <c:v>41.749274067080684</c:v>
                </c:pt>
                <c:pt idx="287">
                  <c:v>38.802708231806818</c:v>
                </c:pt>
                <c:pt idx="288">
                  <c:v>40.606564658367731</c:v>
                </c:pt>
                <c:pt idx="289">
                  <c:v>41.441271778302841</c:v>
                </c:pt>
                <c:pt idx="290">
                  <c:v>24.666236838154774</c:v>
                </c:pt>
                <c:pt idx="291">
                  <c:v>40.542987701406481</c:v>
                </c:pt>
                <c:pt idx="292">
                  <c:v>42.913105429796815</c:v>
                </c:pt>
                <c:pt idx="293">
                  <c:v>28.83650986261307</c:v>
                </c:pt>
                <c:pt idx="294">
                  <c:v>40.136297623035688</c:v>
                </c:pt>
                <c:pt idx="295">
                  <c:v>39.931045907716481</c:v>
                </c:pt>
                <c:pt idx="296">
                  <c:v>40.738566605094888</c:v>
                </c:pt>
                <c:pt idx="297">
                  <c:v>40.669339209133526</c:v>
                </c:pt>
                <c:pt idx="298">
                  <c:v>40.220601944700803</c:v>
                </c:pt>
                <c:pt idx="299">
                  <c:v>41.044299903568302</c:v>
                </c:pt>
              </c:numCache>
            </c:numRef>
          </c:xVal>
          <c:yVal>
            <c:numRef>
              <c:f>Test!$E$2:$E$306</c:f>
              <c:numCache>
                <c:formatCode>General</c:formatCode>
                <c:ptCount val="305"/>
                <c:pt idx="0">
                  <c:v>82.650684736450401</c:v>
                </c:pt>
                <c:pt idx="1">
                  <c:v>68.771200354900103</c:v>
                </c:pt>
                <c:pt idx="2">
                  <c:v>66.407180386741203</c:v>
                </c:pt>
                <c:pt idx="3">
                  <c:v>67.517412012565401</c:v>
                </c:pt>
                <c:pt idx="4">
                  <c:v>85.098246545233806</c:v>
                </c:pt>
                <c:pt idx="5">
                  <c:v>70.623933692452496</c:v>
                </c:pt>
                <c:pt idx="6">
                  <c:v>46.4020012955407</c:v>
                </c:pt>
                <c:pt idx="7">
                  <c:v>88.293715761595706</c:v>
                </c:pt>
                <c:pt idx="8">
                  <c:v>85.753025287645499</c:v>
                </c:pt>
                <c:pt idx="9">
                  <c:v>86.323467607408304</c:v>
                </c:pt>
                <c:pt idx="10">
                  <c:v>62.773277308122402</c:v>
                </c:pt>
                <c:pt idx="11">
                  <c:v>63.093732617765802</c:v>
                </c:pt>
                <c:pt idx="12">
                  <c:v>89.165478756050902</c:v>
                </c:pt>
                <c:pt idx="13">
                  <c:v>76.037249812766106</c:v>
                </c:pt>
                <c:pt idx="14">
                  <c:v>58.526399371626098</c:v>
                </c:pt>
                <c:pt idx="15">
                  <c:v>59.016787465624297</c:v>
                </c:pt>
                <c:pt idx="16">
                  <c:v>62.1140536048012</c:v>
                </c:pt>
                <c:pt idx="17">
                  <c:v>62.728626087347898</c:v>
                </c:pt>
                <c:pt idx="18">
                  <c:v>59.671242328649001</c:v>
                </c:pt>
                <c:pt idx="19">
                  <c:v>85.902339546738403</c:v>
                </c:pt>
                <c:pt idx="20">
                  <c:v>54.519209273035599</c:v>
                </c:pt>
                <c:pt idx="21">
                  <c:v>66.662338450317407</c:v>
                </c:pt>
                <c:pt idx="22">
                  <c:v>65.199729600610596</c:v>
                </c:pt>
                <c:pt idx="23">
                  <c:v>52.127311875988497</c:v>
                </c:pt>
                <c:pt idx="24">
                  <c:v>48.902592208428501</c:v>
                </c:pt>
                <c:pt idx="25">
                  <c:v>54.3192440289478</c:v>
                </c:pt>
                <c:pt idx="26">
                  <c:v>51.572066255238397</c:v>
                </c:pt>
                <c:pt idx="27">
                  <c:v>55.840046482724901</c:v>
                </c:pt>
                <c:pt idx="28">
                  <c:v>51.502722777099898</c:v>
                </c:pt>
                <c:pt idx="29">
                  <c:v>36.494553115758301</c:v>
                </c:pt>
                <c:pt idx="30">
                  <c:v>71.722322016950102</c:v>
                </c:pt>
                <c:pt idx="31">
                  <c:v>54.926162002119298</c:v>
                </c:pt>
                <c:pt idx="32">
                  <c:v>54.739352813597797</c:v>
                </c:pt>
                <c:pt idx="33">
                  <c:v>63.099749658328001</c:v>
                </c:pt>
                <c:pt idx="34">
                  <c:v>81.926935562374297</c:v>
                </c:pt>
                <c:pt idx="35">
                  <c:v>57.754481983477902</c:v>
                </c:pt>
                <c:pt idx="36">
                  <c:v>48.7398154735112</c:v>
                </c:pt>
                <c:pt idx="37">
                  <c:v>65.695612825362304</c:v>
                </c:pt>
                <c:pt idx="38">
                  <c:v>72.764626714783205</c:v>
                </c:pt>
                <c:pt idx="39">
                  <c:v>81.645034446949396</c:v>
                </c:pt>
                <c:pt idx="40">
                  <c:v>53.020769628217501</c:v>
                </c:pt>
                <c:pt idx="41">
                  <c:v>56.446043970649001</c:v>
                </c:pt>
                <c:pt idx="42">
                  <c:v>46.982122959832303</c:v>
                </c:pt>
                <c:pt idx="43">
                  <c:v>53.313513492152197</c:v>
                </c:pt>
                <c:pt idx="44">
                  <c:v>70.786597327791696</c:v>
                </c:pt>
                <c:pt idx="45">
                  <c:v>76.863741465413895</c:v>
                </c:pt>
                <c:pt idx="46">
                  <c:v>51.132308668018098</c:v>
                </c:pt>
                <c:pt idx="47">
                  <c:v>77.075896275405697</c:v>
                </c:pt>
                <c:pt idx="48">
                  <c:v>47.933655192194699</c:v>
                </c:pt>
                <c:pt idx="49">
                  <c:v>88.010479884697602</c:v>
                </c:pt>
                <c:pt idx="50">
                  <c:v>60.491912646657397</c:v>
                </c:pt>
                <c:pt idx="51">
                  <c:v>46.026388503942002</c:v>
                </c:pt>
                <c:pt idx="52">
                  <c:v>66.160483703390398</c:v>
                </c:pt>
                <c:pt idx="53">
                  <c:v>38.025137852879602</c:v>
                </c:pt>
                <c:pt idx="54">
                  <c:v>65.352488826820206</c:v>
                </c:pt>
                <c:pt idx="55">
                  <c:v>65.193254965191997</c:v>
                </c:pt>
                <c:pt idx="56">
                  <c:v>53.629304142192701</c:v>
                </c:pt>
                <c:pt idx="57">
                  <c:v>75.709993681582901</c:v>
                </c:pt>
                <c:pt idx="58">
                  <c:v>59.446019324393902</c:v>
                </c:pt>
                <c:pt idx="59">
                  <c:v>54.014649518749799</c:v>
                </c:pt>
                <c:pt idx="60">
                  <c:v>48.448605790130202</c:v>
                </c:pt>
                <c:pt idx="61">
                  <c:v>43.966456269043597</c:v>
                </c:pt>
                <c:pt idx="62">
                  <c:v>57.747671394307702</c:v>
                </c:pt>
                <c:pt idx="63">
                  <c:v>61.641693039898101</c:v>
                </c:pt>
                <c:pt idx="64">
                  <c:v>58.300228424626198</c:v>
                </c:pt>
                <c:pt idx="65">
                  <c:v>66.045546474710306</c:v>
                </c:pt>
                <c:pt idx="66">
                  <c:v>52.0799489663396</c:v>
                </c:pt>
                <c:pt idx="67">
                  <c:v>42.268269842615197</c:v>
                </c:pt>
                <c:pt idx="68">
                  <c:v>42.840881228951702</c:v>
                </c:pt>
                <c:pt idx="69">
                  <c:v>44.692040846021897</c:v>
                </c:pt>
                <c:pt idx="70">
                  <c:v>7.4166536747462199</c:v>
                </c:pt>
                <c:pt idx="71">
                  <c:v>43.7111082754734</c:v>
                </c:pt>
                <c:pt idx="72">
                  <c:v>62.653497652176199</c:v>
                </c:pt>
                <c:pt idx="73">
                  <c:v>41.808040146191303</c:v>
                </c:pt>
                <c:pt idx="74">
                  <c:v>58.115045603652398</c:v>
                </c:pt>
                <c:pt idx="75">
                  <c:v>45.9167481834547</c:v>
                </c:pt>
                <c:pt idx="76">
                  <c:v>61.016377962600501</c:v>
                </c:pt>
                <c:pt idx="77">
                  <c:v>56.039677211464699</c:v>
                </c:pt>
                <c:pt idx="78">
                  <c:v>48.509583103809597</c:v>
                </c:pt>
                <c:pt idx="79">
                  <c:v>42.169167768815299</c:v>
                </c:pt>
                <c:pt idx="80">
                  <c:v>53.884387578926003</c:v>
                </c:pt>
                <c:pt idx="81">
                  <c:v>51.823723220944999</c:v>
                </c:pt>
                <c:pt idx="82">
                  <c:v>47.205103736687697</c:v>
                </c:pt>
                <c:pt idx="83">
                  <c:v>46.550418431181299</c:v>
                </c:pt>
                <c:pt idx="84">
                  <c:v>42.733172853844898</c:v>
                </c:pt>
                <c:pt idx="85">
                  <c:v>48.360854689333799</c:v>
                </c:pt>
                <c:pt idx="86">
                  <c:v>7.1078195976639797</c:v>
                </c:pt>
                <c:pt idx="87">
                  <c:v>51.135909591231403</c:v>
                </c:pt>
                <c:pt idx="88">
                  <c:v>42.625854989300201</c:v>
                </c:pt>
                <c:pt idx="89">
                  <c:v>1.1652530843322799</c:v>
                </c:pt>
                <c:pt idx="90">
                  <c:v>53.2990472053772</c:v>
                </c:pt>
                <c:pt idx="91">
                  <c:v>50.4859081921308</c:v>
                </c:pt>
                <c:pt idx="92">
                  <c:v>45.2123793449761</c:v>
                </c:pt>
                <c:pt idx="93">
                  <c:v>50.271912232589003</c:v>
                </c:pt>
                <c:pt idx="94">
                  <c:v>45.246255610973002</c:v>
                </c:pt>
                <c:pt idx="95">
                  <c:v>45.443713448002399</c:v>
                </c:pt>
                <c:pt idx="96">
                  <c:v>53.805630591789203</c:v>
                </c:pt>
                <c:pt idx="97">
                  <c:v>36.797343494634802</c:v>
                </c:pt>
                <c:pt idx="98">
                  <c:v>44.464436046372199</c:v>
                </c:pt>
                <c:pt idx="99">
                  <c:v>66.513707449800606</c:v>
                </c:pt>
                <c:pt idx="100">
                  <c:v>37.986198307350897</c:v>
                </c:pt>
                <c:pt idx="101">
                  <c:v>45.5218841452877</c:v>
                </c:pt>
                <c:pt idx="102">
                  <c:v>61.3778239107179</c:v>
                </c:pt>
                <c:pt idx="103">
                  <c:v>54.613817551805703</c:v>
                </c:pt>
                <c:pt idx="104">
                  <c:v>64.314529001760803</c:v>
                </c:pt>
                <c:pt idx="105">
                  <c:v>63.025267759691602</c:v>
                </c:pt>
                <c:pt idx="106">
                  <c:v>40.739032480509202</c:v>
                </c:pt>
                <c:pt idx="107">
                  <c:v>40.944514073916302</c:v>
                </c:pt>
                <c:pt idx="108">
                  <c:v>64.670592323173693</c:v>
                </c:pt>
                <c:pt idx="109">
                  <c:v>63.365877890672003</c:v>
                </c:pt>
                <c:pt idx="110">
                  <c:v>71.196696749497804</c:v>
                </c:pt>
                <c:pt idx="111">
                  <c:v>45.9760760243596</c:v>
                </c:pt>
                <c:pt idx="112">
                  <c:v>58.0259916935726</c:v>
                </c:pt>
                <c:pt idx="113">
                  <c:v>57.6065986468221</c:v>
                </c:pt>
                <c:pt idx="114">
                  <c:v>51.900865025752502</c:v>
                </c:pt>
                <c:pt idx="115">
                  <c:v>45.993357863722601</c:v>
                </c:pt>
                <c:pt idx="116">
                  <c:v>48.631922354466901</c:v>
                </c:pt>
                <c:pt idx="117">
                  <c:v>73.6100464593342</c:v>
                </c:pt>
                <c:pt idx="118">
                  <c:v>49.857779822118601</c:v>
                </c:pt>
                <c:pt idx="119">
                  <c:v>73.753326975599094</c:v>
                </c:pt>
                <c:pt idx="120">
                  <c:v>77.103082610011398</c:v>
                </c:pt>
                <c:pt idx="121">
                  <c:v>54.790091725788898</c:v>
                </c:pt>
                <c:pt idx="122">
                  <c:v>43.686469840157002</c:v>
                </c:pt>
                <c:pt idx="123">
                  <c:v>42.546294642816598</c:v>
                </c:pt>
                <c:pt idx="124">
                  <c:v>80.922300459091204</c:v>
                </c:pt>
                <c:pt idx="125">
                  <c:v>81.888362395069393</c:v>
                </c:pt>
                <c:pt idx="126">
                  <c:v>78.074772533802502</c:v>
                </c:pt>
                <c:pt idx="127">
                  <c:v>78.2924902175901</c:v>
                </c:pt>
                <c:pt idx="128">
                  <c:v>68.944901086023506</c:v>
                </c:pt>
                <c:pt idx="129">
                  <c:v>65.530768367175995</c:v>
                </c:pt>
                <c:pt idx="130">
                  <c:v>60.997986796052302</c:v>
                </c:pt>
                <c:pt idx="131">
                  <c:v>66.117971877332593</c:v>
                </c:pt>
                <c:pt idx="132">
                  <c:v>59.601989644400902</c:v>
                </c:pt>
                <c:pt idx="133">
                  <c:v>65.053715016350495</c:v>
                </c:pt>
                <c:pt idx="134">
                  <c:v>51.081100636148797</c:v>
                </c:pt>
                <c:pt idx="135">
                  <c:v>78.004170629918207</c:v>
                </c:pt>
                <c:pt idx="136">
                  <c:v>89.988313153766399</c:v>
                </c:pt>
                <c:pt idx="137">
                  <c:v>83.1900016108318</c:v>
                </c:pt>
                <c:pt idx="138">
                  <c:v>62.955401238221398</c:v>
                </c:pt>
                <c:pt idx="139">
                  <c:v>64.618787031860805</c:v>
                </c:pt>
                <c:pt idx="140">
                  <c:v>58.5284255448152</c:v>
                </c:pt>
                <c:pt idx="141">
                  <c:v>1.4642533167229701</c:v>
                </c:pt>
                <c:pt idx="142">
                  <c:v>41.450281119063199</c:v>
                </c:pt>
                <c:pt idx="143">
                  <c:v>18.702734340008401</c:v>
                </c:pt>
                <c:pt idx="144">
                  <c:v>25.919521756335399</c:v>
                </c:pt>
                <c:pt idx="145">
                  <c:v>7.19786002468995</c:v>
                </c:pt>
                <c:pt idx="146">
                  <c:v>18.839087115679298</c:v>
                </c:pt>
                <c:pt idx="147">
                  <c:v>14.301897464443799</c:v>
                </c:pt>
                <c:pt idx="148">
                  <c:v>29.511899008363699</c:v>
                </c:pt>
                <c:pt idx="149">
                  <c:v>13.597490654464201</c:v>
                </c:pt>
                <c:pt idx="150">
                  <c:v>25.128021866296301</c:v>
                </c:pt>
                <c:pt idx="151">
                  <c:v>28.646114302104301</c:v>
                </c:pt>
                <c:pt idx="152">
                  <c:v>40.048261093993801</c:v>
                </c:pt>
                <c:pt idx="153">
                  <c:v>26.8213056771521</c:v>
                </c:pt>
                <c:pt idx="154">
                  <c:v>34.185028354320401</c:v>
                </c:pt>
                <c:pt idx="155">
                  <c:v>25.7609734326489</c:v>
                </c:pt>
                <c:pt idx="156">
                  <c:v>47.469006069715597</c:v>
                </c:pt>
                <c:pt idx="157">
                  <c:v>1.52196391061914</c:v>
                </c:pt>
                <c:pt idx="158">
                  <c:v>26.518694705623101</c:v>
                </c:pt>
                <c:pt idx="159">
                  <c:v>6.15072736385296</c:v>
                </c:pt>
                <c:pt idx="160">
                  <c:v>48.2924614063337</c:v>
                </c:pt>
                <c:pt idx="161">
                  <c:v>47.704823458911598</c:v>
                </c:pt>
                <c:pt idx="162">
                  <c:v>48.016417113232698</c:v>
                </c:pt>
                <c:pt idx="163">
                  <c:v>45.915514925945899</c:v>
                </c:pt>
                <c:pt idx="164">
                  <c:v>41.5161369771388</c:v>
                </c:pt>
                <c:pt idx="165">
                  <c:v>39.541614368225702</c:v>
                </c:pt>
                <c:pt idx="166">
                  <c:v>44.269636793293799</c:v>
                </c:pt>
                <c:pt idx="167">
                  <c:v>42.834480971504703</c:v>
                </c:pt>
                <c:pt idx="168">
                  <c:v>37.771697873118299</c:v>
                </c:pt>
                <c:pt idx="169">
                  <c:v>46.101879894994397</c:v>
                </c:pt>
                <c:pt idx="170">
                  <c:v>58.373593582327402</c:v>
                </c:pt>
                <c:pt idx="171">
                  <c:v>41.0314483144627</c:v>
                </c:pt>
                <c:pt idx="172">
                  <c:v>49.068304133582203</c:v>
                </c:pt>
                <c:pt idx="173">
                  <c:v>43.032438387356301</c:v>
                </c:pt>
                <c:pt idx="174">
                  <c:v>42.680986457258903</c:v>
                </c:pt>
                <c:pt idx="175">
                  <c:v>42.754962103961802</c:v>
                </c:pt>
                <c:pt idx="176">
                  <c:v>41.860831856139299</c:v>
                </c:pt>
                <c:pt idx="177">
                  <c:v>52.741945908125203</c:v>
                </c:pt>
                <c:pt idx="178">
                  <c:v>45.203894550576898</c:v>
                </c:pt>
                <c:pt idx="179">
                  <c:v>43.600133284011697</c:v>
                </c:pt>
                <c:pt idx="180">
                  <c:v>12.392475124456499</c:v>
                </c:pt>
                <c:pt idx="181">
                  <c:v>9.3484332653497706</c:v>
                </c:pt>
                <c:pt idx="182">
                  <c:v>6.31498454413462</c:v>
                </c:pt>
                <c:pt idx="183">
                  <c:v>8.89878095866605</c:v>
                </c:pt>
                <c:pt idx="184">
                  <c:v>63.1082078414615</c:v>
                </c:pt>
                <c:pt idx="185">
                  <c:v>64.663025442608202</c:v>
                </c:pt>
                <c:pt idx="186">
                  <c:v>2.5231499043623602</c:v>
                </c:pt>
                <c:pt idx="187">
                  <c:v>10.1365766233833</c:v>
                </c:pt>
                <c:pt idx="188">
                  <c:v>8.9627227030618108</c:v>
                </c:pt>
                <c:pt idx="189">
                  <c:v>8.8493661240227794</c:v>
                </c:pt>
                <c:pt idx="190">
                  <c:v>55.069775160459699</c:v>
                </c:pt>
                <c:pt idx="191">
                  <c:v>13.349071032997699</c:v>
                </c:pt>
                <c:pt idx="192">
                  <c:v>11.6536083462007</c:v>
                </c:pt>
                <c:pt idx="193">
                  <c:v>58.701730766840697</c:v>
                </c:pt>
                <c:pt idx="194">
                  <c:v>7.5428659869752703</c:v>
                </c:pt>
                <c:pt idx="195">
                  <c:v>66.145422834579406</c:v>
                </c:pt>
                <c:pt idx="196">
                  <c:v>68.743491669991201</c:v>
                </c:pt>
                <c:pt idx="197">
                  <c:v>11.684793189581701</c:v>
                </c:pt>
                <c:pt idx="198">
                  <c:v>18.398531613484302</c:v>
                </c:pt>
                <c:pt idx="199">
                  <c:v>83.207354218772593</c:v>
                </c:pt>
                <c:pt idx="200">
                  <c:v>26.7806488138636</c:v>
                </c:pt>
                <c:pt idx="201">
                  <c:v>45.154159885973598</c:v>
                </c:pt>
                <c:pt idx="202">
                  <c:v>51.895887502247497</c:v>
                </c:pt>
                <c:pt idx="203">
                  <c:v>26.109289768895302</c:v>
                </c:pt>
                <c:pt idx="204">
                  <c:v>54.965578933902997</c:v>
                </c:pt>
                <c:pt idx="205">
                  <c:v>39.075168698009797</c:v>
                </c:pt>
                <c:pt idx="206">
                  <c:v>45.066645216923</c:v>
                </c:pt>
                <c:pt idx="207">
                  <c:v>18.6583594678462</c:v>
                </c:pt>
                <c:pt idx="208">
                  <c:v>59.154890462130197</c:v>
                </c:pt>
                <c:pt idx="209">
                  <c:v>22.660297991813799</c:v>
                </c:pt>
                <c:pt idx="210">
                  <c:v>21.654163432822202</c:v>
                </c:pt>
                <c:pt idx="211">
                  <c:v>25.1573161807177</c:v>
                </c:pt>
                <c:pt idx="212">
                  <c:v>55.4869016808805</c:v>
                </c:pt>
                <c:pt idx="213">
                  <c:v>53.581819866081503</c:v>
                </c:pt>
                <c:pt idx="214">
                  <c:v>52.404377017690102</c:v>
                </c:pt>
                <c:pt idx="215">
                  <c:v>24.426558652064401</c:v>
                </c:pt>
                <c:pt idx="216">
                  <c:v>13.4406756444141</c:v>
                </c:pt>
                <c:pt idx="217">
                  <c:v>16.944091904095799</c:v>
                </c:pt>
                <c:pt idx="218">
                  <c:v>25.743245594451299</c:v>
                </c:pt>
                <c:pt idx="219">
                  <c:v>72.307283219358595</c:v>
                </c:pt>
                <c:pt idx="220">
                  <c:v>68.520137874589594</c:v>
                </c:pt>
                <c:pt idx="221">
                  <c:v>52.063501255700302</c:v>
                </c:pt>
                <c:pt idx="222">
                  <c:v>32.413814952649901</c:v>
                </c:pt>
                <c:pt idx="223">
                  <c:v>45.336572059569598</c:v>
                </c:pt>
                <c:pt idx="224">
                  <c:v>45.490932005515901</c:v>
                </c:pt>
                <c:pt idx="225">
                  <c:v>7.6636099044784398</c:v>
                </c:pt>
                <c:pt idx="226">
                  <c:v>33.269703758160603</c:v>
                </c:pt>
                <c:pt idx="227">
                  <c:v>45.240289620426502</c:v>
                </c:pt>
                <c:pt idx="228">
                  <c:v>43.735884729967999</c:v>
                </c:pt>
                <c:pt idx="229">
                  <c:v>83.835387298829701</c:v>
                </c:pt>
                <c:pt idx="230">
                  <c:v>81.374333473374094</c:v>
                </c:pt>
                <c:pt idx="231">
                  <c:v>56.026196484415699</c:v>
                </c:pt>
                <c:pt idx="232">
                  <c:v>89.577614662541293</c:v>
                </c:pt>
                <c:pt idx="233">
                  <c:v>46.536472534483899</c:v>
                </c:pt>
                <c:pt idx="234">
                  <c:v>49.1195244710918</c:v>
                </c:pt>
                <c:pt idx="235">
                  <c:v>43.996444568751997</c:v>
                </c:pt>
                <c:pt idx="236">
                  <c:v>48.648109819703699</c:v>
                </c:pt>
                <c:pt idx="237">
                  <c:v>43.190377200040899</c:v>
                </c:pt>
                <c:pt idx="238">
                  <c:v>58.053832643723403</c:v>
                </c:pt>
                <c:pt idx="239">
                  <c:v>45.740044830003697</c:v>
                </c:pt>
                <c:pt idx="240">
                  <c:v>61.533415496399201</c:v>
                </c:pt>
                <c:pt idx="241">
                  <c:v>44.061848915212202</c:v>
                </c:pt>
                <c:pt idx="242">
                  <c:v>32.954094985170798</c:v>
                </c:pt>
                <c:pt idx="243">
                  <c:v>40.2692979634122</c:v>
                </c:pt>
                <c:pt idx="244">
                  <c:v>58.2923420401833</c:v>
                </c:pt>
                <c:pt idx="245">
                  <c:v>46.711383509415697</c:v>
                </c:pt>
                <c:pt idx="246">
                  <c:v>56.616308123467</c:v>
                </c:pt>
                <c:pt idx="247">
                  <c:v>36.041709223749102</c:v>
                </c:pt>
                <c:pt idx="248">
                  <c:v>55.845469553759202</c:v>
                </c:pt>
                <c:pt idx="249">
                  <c:v>40.771319910448597</c:v>
                </c:pt>
                <c:pt idx="250">
                  <c:v>63.217720175986202</c:v>
                </c:pt>
                <c:pt idx="251">
                  <c:v>48.211701944925103</c:v>
                </c:pt>
                <c:pt idx="252">
                  <c:v>64.583862481148898</c:v>
                </c:pt>
                <c:pt idx="253">
                  <c:v>46.7016678046149</c:v>
                </c:pt>
                <c:pt idx="254">
                  <c:v>53.865205740729898</c:v>
                </c:pt>
                <c:pt idx="255">
                  <c:v>61.919615975904101</c:v>
                </c:pt>
                <c:pt idx="256">
                  <c:v>60.7911012372534</c:v>
                </c:pt>
                <c:pt idx="257">
                  <c:v>50.786111341311603</c:v>
                </c:pt>
                <c:pt idx="258">
                  <c:v>60.839975794418201</c:v>
                </c:pt>
                <c:pt idx="259">
                  <c:v>44.474490712427801</c:v>
                </c:pt>
                <c:pt idx="260">
                  <c:v>36.493374775565997</c:v>
                </c:pt>
                <c:pt idx="261">
                  <c:v>12.937117925225801</c:v>
                </c:pt>
                <c:pt idx="262">
                  <c:v>49.825991284261498</c:v>
                </c:pt>
                <c:pt idx="263">
                  <c:v>24.145187316711599</c:v>
                </c:pt>
                <c:pt idx="264">
                  <c:v>59.682868260617802</c:v>
                </c:pt>
                <c:pt idx="265">
                  <c:v>20.038137760887</c:v>
                </c:pt>
                <c:pt idx="266">
                  <c:v>16.959679100116301</c:v>
                </c:pt>
                <c:pt idx="267">
                  <c:v>44.799066060286698</c:v>
                </c:pt>
                <c:pt idx="268">
                  <c:v>76.116038459347394</c:v>
                </c:pt>
                <c:pt idx="269">
                  <c:v>49.261149967302003</c:v>
                </c:pt>
                <c:pt idx="270">
                  <c:v>16.7086126266306</c:v>
                </c:pt>
                <c:pt idx="271">
                  <c:v>20.336745964001501</c:v>
                </c:pt>
                <c:pt idx="272">
                  <c:v>59.951448364978198</c:v>
                </c:pt>
                <c:pt idx="273">
                  <c:v>27.659634654995401</c:v>
                </c:pt>
                <c:pt idx="274">
                  <c:v>58.533513475607997</c:v>
                </c:pt>
                <c:pt idx="275">
                  <c:v>56.1118241046874</c:v>
                </c:pt>
                <c:pt idx="276">
                  <c:v>50.646108608997203</c:v>
                </c:pt>
                <c:pt idx="277">
                  <c:v>64.919322345380607</c:v>
                </c:pt>
                <c:pt idx="278">
                  <c:v>34.553695499558103</c:v>
                </c:pt>
                <c:pt idx="279">
                  <c:v>49.777709358635001</c:v>
                </c:pt>
                <c:pt idx="280">
                  <c:v>56.444657217562103</c:v>
                </c:pt>
                <c:pt idx="281">
                  <c:v>49.010011522289602</c:v>
                </c:pt>
                <c:pt idx="282">
                  <c:v>87.449618824030793</c:v>
                </c:pt>
                <c:pt idx="283">
                  <c:v>16.0166038085795</c:v>
                </c:pt>
                <c:pt idx="284">
                  <c:v>39.409981480851002</c:v>
                </c:pt>
                <c:pt idx="285">
                  <c:v>62.4246571795832</c:v>
                </c:pt>
                <c:pt idx="286">
                  <c:v>65.001110493455101</c:v>
                </c:pt>
                <c:pt idx="287">
                  <c:v>57.2933669095761</c:v>
                </c:pt>
                <c:pt idx="288">
                  <c:v>86.062858910294295</c:v>
                </c:pt>
                <c:pt idx="289">
                  <c:v>87.670637992128306</c:v>
                </c:pt>
                <c:pt idx="290">
                  <c:v>57.169145184310104</c:v>
                </c:pt>
                <c:pt idx="291">
                  <c:v>59.376059516695399</c:v>
                </c:pt>
                <c:pt idx="292">
                  <c:v>59.047005596122702</c:v>
                </c:pt>
                <c:pt idx="293">
                  <c:v>58.071235684876697</c:v>
                </c:pt>
                <c:pt idx="294">
                  <c:v>12.402473921512501</c:v>
                </c:pt>
                <c:pt idx="295">
                  <c:v>61.747515892562298</c:v>
                </c:pt>
                <c:pt idx="296">
                  <c:v>62.239842500819599</c:v>
                </c:pt>
                <c:pt idx="297">
                  <c:v>54.135156538765798</c:v>
                </c:pt>
                <c:pt idx="298">
                  <c:v>55.138731629210099</c:v>
                </c:pt>
                <c:pt idx="299">
                  <c:v>66.600279291429402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0E-4CAD-967C-94FCA7367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836976"/>
        <c:axId val="1682839312"/>
      </c:scatterChart>
      <c:valAx>
        <c:axId val="135083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2839312"/>
        <c:crosses val="autoZero"/>
        <c:crossBetween val="midCat"/>
      </c:valAx>
      <c:valAx>
        <c:axId val="168283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083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Longueur!$A$9</c:f>
              <c:strCache>
                <c:ptCount val="1"/>
                <c:pt idx="0">
                  <c:v>Longueur (cm)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Longueur!$B$10:$P$10</c:f>
                <c:numCache>
                  <c:formatCode>General</c:formatCode>
                  <c:ptCount val="15"/>
                  <c:pt idx="0">
                    <c:v>4.793448270303422</c:v>
                  </c:pt>
                  <c:pt idx="1">
                    <c:v>5.124558588353727</c:v>
                  </c:pt>
                  <c:pt idx="2">
                    <c:v>3.0102257469547795</c:v>
                  </c:pt>
                  <c:pt idx="3">
                    <c:v>1.2056996845589096</c:v>
                  </c:pt>
                  <c:pt idx="4">
                    <c:v>8.8055518996540627</c:v>
                  </c:pt>
                  <c:pt idx="5">
                    <c:v>0.75588237716474538</c:v>
                  </c:pt>
                  <c:pt idx="6">
                    <c:v>1.2560888776811414</c:v>
                  </c:pt>
                  <c:pt idx="7">
                    <c:v>4.15180938111292</c:v>
                  </c:pt>
                  <c:pt idx="8">
                    <c:v>0.46815370692811675</c:v>
                  </c:pt>
                  <c:pt idx="9">
                    <c:v>10.998525214590783</c:v>
                  </c:pt>
                  <c:pt idx="10">
                    <c:v>0.94437059792167721</c:v>
                  </c:pt>
                  <c:pt idx="11">
                    <c:v>0.64459826025366362</c:v>
                  </c:pt>
                  <c:pt idx="12">
                    <c:v>1.3219961899240946</c:v>
                  </c:pt>
                  <c:pt idx="13">
                    <c:v>1.9331363862034381</c:v>
                  </c:pt>
                  <c:pt idx="14">
                    <c:v>4.455218051197579</c:v>
                  </c:pt>
                </c:numCache>
              </c:numRef>
            </c:plus>
            <c:minus>
              <c:numRef>
                <c:f>Longueur!$B$10:$P$10</c:f>
                <c:numCache>
                  <c:formatCode>General</c:formatCode>
                  <c:ptCount val="15"/>
                  <c:pt idx="0">
                    <c:v>4.793448270303422</c:v>
                  </c:pt>
                  <c:pt idx="1">
                    <c:v>5.124558588353727</c:v>
                  </c:pt>
                  <c:pt idx="2">
                    <c:v>3.0102257469547795</c:v>
                  </c:pt>
                  <c:pt idx="3">
                    <c:v>1.2056996845589096</c:v>
                  </c:pt>
                  <c:pt idx="4">
                    <c:v>8.8055518996540627</c:v>
                  </c:pt>
                  <c:pt idx="5">
                    <c:v>0.75588237716474538</c:v>
                  </c:pt>
                  <c:pt idx="6">
                    <c:v>1.2560888776811414</c:v>
                  </c:pt>
                  <c:pt idx="7">
                    <c:v>4.15180938111292</c:v>
                  </c:pt>
                  <c:pt idx="8">
                    <c:v>0.46815370692811675</c:v>
                  </c:pt>
                  <c:pt idx="9">
                    <c:v>10.998525214590783</c:v>
                  </c:pt>
                  <c:pt idx="10">
                    <c:v>0.94437059792167721</c:v>
                  </c:pt>
                  <c:pt idx="11">
                    <c:v>0.64459826025366362</c:v>
                  </c:pt>
                  <c:pt idx="12">
                    <c:v>1.3219961899240946</c:v>
                  </c:pt>
                  <c:pt idx="13">
                    <c:v>1.9331363862034381</c:v>
                  </c:pt>
                  <c:pt idx="14">
                    <c:v>4.455218051197579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Longueur!$B$8:$P$8</c:f>
              <c:strCache>
                <c:ptCount val="15"/>
                <c:pt idx="0">
                  <c:v>DAta_1_joint/40deg\pc00</c:v>
                </c:pt>
                <c:pt idx="1">
                  <c:v>DAta_1_joint/40deg\pc01</c:v>
                </c:pt>
                <c:pt idx="2">
                  <c:v>DAta_1_joint/40deg\pc02</c:v>
                </c:pt>
                <c:pt idx="3">
                  <c:v>DAta_1_joint/40deg\pc03</c:v>
                </c:pt>
                <c:pt idx="4">
                  <c:v>DAta_1_joint/40deg\pc04</c:v>
                </c:pt>
                <c:pt idx="5">
                  <c:v>DAta_1_joint/40deg\pc05</c:v>
                </c:pt>
                <c:pt idx="6">
                  <c:v>DAta_1_joint/40deg\pc06</c:v>
                </c:pt>
                <c:pt idx="7">
                  <c:v>DAta_1_joint/40deg\pc07</c:v>
                </c:pt>
                <c:pt idx="8">
                  <c:v>DAta_1_joint/40deg\pc08</c:v>
                </c:pt>
                <c:pt idx="9">
                  <c:v>DAta_1_joint/40deg\pc09</c:v>
                </c:pt>
                <c:pt idx="10">
                  <c:v>DAta_1_joint/40deg\pc10</c:v>
                </c:pt>
                <c:pt idx="11">
                  <c:v>DAta_1_joint/40deg\pc11</c:v>
                </c:pt>
                <c:pt idx="12">
                  <c:v>DAta_1_joint/40deg\pc12</c:v>
                </c:pt>
                <c:pt idx="13">
                  <c:v>DAta_1_joint/40deg\pc13</c:v>
                </c:pt>
                <c:pt idx="14">
                  <c:v>DAta_1_joint/40deg\pc14</c:v>
                </c:pt>
              </c:strCache>
            </c:strRef>
          </c:xVal>
          <c:yVal>
            <c:numRef>
              <c:f>Longueur!$B$9:$P$9</c:f>
              <c:numCache>
                <c:formatCode>General</c:formatCode>
                <c:ptCount val="15"/>
                <c:pt idx="0">
                  <c:v>38.926228970745981</c:v>
                </c:pt>
                <c:pt idx="1">
                  <c:v>39.012604316227211</c:v>
                </c:pt>
                <c:pt idx="2">
                  <c:v>39.712441664190727</c:v>
                </c:pt>
                <c:pt idx="3">
                  <c:v>41.884149250822034</c:v>
                </c:pt>
                <c:pt idx="4">
                  <c:v>39.692661326950869</c:v>
                </c:pt>
                <c:pt idx="5">
                  <c:v>41.441155237259188</c:v>
                </c:pt>
                <c:pt idx="6">
                  <c:v>41.474915792858489</c:v>
                </c:pt>
                <c:pt idx="7">
                  <c:v>14.704988794501588</c:v>
                </c:pt>
                <c:pt idx="8">
                  <c:v>42.995994369082773</c:v>
                </c:pt>
                <c:pt idx="9">
                  <c:v>16.829934272156798</c:v>
                </c:pt>
                <c:pt idx="10">
                  <c:v>41.169744279867153</c:v>
                </c:pt>
                <c:pt idx="11">
                  <c:v>40.6441057902992</c:v>
                </c:pt>
                <c:pt idx="12">
                  <c:v>42.036781396960826</c:v>
                </c:pt>
                <c:pt idx="13">
                  <c:v>41.527563226301247</c:v>
                </c:pt>
                <c:pt idx="14">
                  <c:v>39.346725578075983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ED-458E-B5A1-F389B793B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019040"/>
        <c:axId val="1846432624"/>
      </c:scatterChart>
      <c:valAx>
        <c:axId val="156701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6432624"/>
        <c:crosses val="autoZero"/>
        <c:crossBetween val="midCat"/>
      </c:valAx>
      <c:valAx>
        <c:axId val="184643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701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Angle!$A$9</c:f>
              <c:strCache>
                <c:ptCount val="1"/>
                <c:pt idx="0">
                  <c:v>Angle (deg)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Angle!$B$10:$P$10</c:f>
                <c:numCache>
                  <c:formatCode>General</c:formatCode>
                  <c:ptCount val="15"/>
                  <c:pt idx="0">
                    <c:v>12.585697492754301</c:v>
                  </c:pt>
                  <c:pt idx="1">
                    <c:v>11.479984368705113</c:v>
                  </c:pt>
                  <c:pt idx="2">
                    <c:v>12.712551705880717</c:v>
                  </c:pt>
                  <c:pt idx="3">
                    <c:v>12.727084867880423</c:v>
                  </c:pt>
                  <c:pt idx="4">
                    <c:v>14.995104189715066</c:v>
                  </c:pt>
                  <c:pt idx="5">
                    <c:v>11.103802788262819</c:v>
                  </c:pt>
                  <c:pt idx="6">
                    <c:v>13.254061518965079</c:v>
                  </c:pt>
                  <c:pt idx="7">
                    <c:v>15.126139886622132</c:v>
                  </c:pt>
                  <c:pt idx="8">
                    <c:v>4.733300632794827</c:v>
                  </c:pt>
                  <c:pt idx="9">
                    <c:v>27.865875891378987</c:v>
                  </c:pt>
                  <c:pt idx="10">
                    <c:v>17.243159392396318</c:v>
                  </c:pt>
                  <c:pt idx="11">
                    <c:v>18.813510354088599</c:v>
                  </c:pt>
                  <c:pt idx="12">
                    <c:v>9.6629226663193712</c:v>
                  </c:pt>
                  <c:pt idx="13">
                    <c:v>18.808295859743581</c:v>
                  </c:pt>
                  <c:pt idx="14">
                    <c:v>19.201080696092664</c:v>
                  </c:pt>
                </c:numCache>
              </c:numRef>
            </c:plus>
            <c:minus>
              <c:numRef>
                <c:f>Angle!$B$10:$P$10</c:f>
                <c:numCache>
                  <c:formatCode>General</c:formatCode>
                  <c:ptCount val="15"/>
                  <c:pt idx="0">
                    <c:v>12.585697492754301</c:v>
                  </c:pt>
                  <c:pt idx="1">
                    <c:v>11.479984368705113</c:v>
                  </c:pt>
                  <c:pt idx="2">
                    <c:v>12.712551705880717</c:v>
                  </c:pt>
                  <c:pt idx="3">
                    <c:v>12.727084867880423</c:v>
                  </c:pt>
                  <c:pt idx="4">
                    <c:v>14.995104189715066</c:v>
                  </c:pt>
                  <c:pt idx="5">
                    <c:v>11.103802788262819</c:v>
                  </c:pt>
                  <c:pt idx="6">
                    <c:v>13.254061518965079</c:v>
                  </c:pt>
                  <c:pt idx="7">
                    <c:v>15.126139886622132</c:v>
                  </c:pt>
                  <c:pt idx="8">
                    <c:v>4.733300632794827</c:v>
                  </c:pt>
                  <c:pt idx="9">
                    <c:v>27.865875891378987</c:v>
                  </c:pt>
                  <c:pt idx="10">
                    <c:v>17.243159392396318</c:v>
                  </c:pt>
                  <c:pt idx="11">
                    <c:v>18.813510354088599</c:v>
                  </c:pt>
                  <c:pt idx="12">
                    <c:v>9.6629226663193712</c:v>
                  </c:pt>
                  <c:pt idx="13">
                    <c:v>18.808295859743581</c:v>
                  </c:pt>
                  <c:pt idx="14">
                    <c:v>19.201080696092664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Angle!$B$8:$P$8</c:f>
              <c:strCache>
                <c:ptCount val="15"/>
                <c:pt idx="0">
                  <c:v>DAta_1_joint/40deg\pc00</c:v>
                </c:pt>
                <c:pt idx="1">
                  <c:v>DAta_1_joint/40deg\pc01</c:v>
                </c:pt>
                <c:pt idx="2">
                  <c:v>DAta_1_joint/40deg\pc02</c:v>
                </c:pt>
                <c:pt idx="3">
                  <c:v>DAta_1_joint/40deg\pc03</c:v>
                </c:pt>
                <c:pt idx="4">
                  <c:v>DAta_1_joint/40deg\pc04</c:v>
                </c:pt>
                <c:pt idx="5">
                  <c:v>DAta_1_joint/40deg\pc05</c:v>
                </c:pt>
                <c:pt idx="6">
                  <c:v>DAta_1_joint/40deg\pc06</c:v>
                </c:pt>
                <c:pt idx="7">
                  <c:v>DAta_1_joint/40deg\pc07</c:v>
                </c:pt>
                <c:pt idx="8">
                  <c:v>DAta_1_joint/40deg\pc08</c:v>
                </c:pt>
                <c:pt idx="9">
                  <c:v>DAta_1_joint/40deg\pc09</c:v>
                </c:pt>
                <c:pt idx="10">
                  <c:v>DAta_1_joint/40deg\pc10</c:v>
                </c:pt>
                <c:pt idx="11">
                  <c:v>DAta_1_joint/40deg\pc11</c:v>
                </c:pt>
                <c:pt idx="12">
                  <c:v>DAta_1_joint/40deg\pc12</c:v>
                </c:pt>
                <c:pt idx="13">
                  <c:v>DAta_1_joint/40deg\pc13</c:v>
                </c:pt>
                <c:pt idx="14">
                  <c:v>DAta_1_joint/40deg\pc14</c:v>
                </c:pt>
              </c:strCache>
            </c:strRef>
          </c:xVal>
          <c:yVal>
            <c:numRef>
              <c:f>Angle!$B$9:$P$9</c:f>
              <c:numCache>
                <c:formatCode>General</c:formatCode>
                <c:ptCount val="15"/>
                <c:pt idx="0">
                  <c:v>71.343502729001287</c:v>
                </c:pt>
                <c:pt idx="1">
                  <c:v>59.507695378280175</c:v>
                </c:pt>
                <c:pt idx="2">
                  <c:v>60.280738101508689</c:v>
                </c:pt>
                <c:pt idx="3">
                  <c:v>49.269362092951447</c:v>
                </c:pt>
                <c:pt idx="4">
                  <c:v>44.206641569504583</c:v>
                </c:pt>
                <c:pt idx="5">
                  <c:v>55.655609953006589</c:v>
                </c:pt>
                <c:pt idx="6">
                  <c:v>67.669448575620521</c:v>
                </c:pt>
                <c:pt idx="7">
                  <c:v>24.588177356045637</c:v>
                </c:pt>
                <c:pt idx="8">
                  <c:v>45.115660118025097</c:v>
                </c:pt>
                <c:pt idx="9">
                  <c:v>29.484718367569506</c:v>
                </c:pt>
                <c:pt idx="10">
                  <c:v>37.53336799670911</c:v>
                </c:pt>
                <c:pt idx="11">
                  <c:v>50.991639207400944</c:v>
                </c:pt>
                <c:pt idx="12">
                  <c:v>51.424432146496883</c:v>
                </c:pt>
                <c:pt idx="13">
                  <c:v>41.472861295689704</c:v>
                </c:pt>
                <c:pt idx="14">
                  <c:v>57.63554750473272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92-4535-B63D-E255A7192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019040"/>
        <c:axId val="1846432624"/>
      </c:scatterChart>
      <c:valAx>
        <c:axId val="156701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6432624"/>
        <c:crosses val="autoZero"/>
        <c:crossBetween val="midCat"/>
      </c:valAx>
      <c:valAx>
        <c:axId val="184643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701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'Erreur Inliers'!$A$9</c:f>
              <c:strCache>
                <c:ptCount val="1"/>
                <c:pt idx="0">
                  <c:v>Erreur inliers (cm)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'Erreur Inliers'!$B$10:$P$10</c:f>
                <c:numCache>
                  <c:formatCode>General</c:formatCode>
                  <c:ptCount val="15"/>
                  <c:pt idx="0">
                    <c:v>0.50732787375097932</c:v>
                  </c:pt>
                  <c:pt idx="1">
                    <c:v>0.87188172274301434</c:v>
                  </c:pt>
                  <c:pt idx="2">
                    <c:v>0.76461521852460634</c:v>
                  </c:pt>
                  <c:pt idx="3">
                    <c:v>0.40133789884507798</c:v>
                  </c:pt>
                  <c:pt idx="4">
                    <c:v>0.5392452518518468</c:v>
                  </c:pt>
                  <c:pt idx="5">
                    <c:v>0.31180920556047809</c:v>
                  </c:pt>
                  <c:pt idx="6">
                    <c:v>0.71663648553326997</c:v>
                  </c:pt>
                  <c:pt idx="7">
                    <c:v>0.35826102387151709</c:v>
                  </c:pt>
                  <c:pt idx="8">
                    <c:v>0.15678418676642722</c:v>
                  </c:pt>
                  <c:pt idx="9">
                    <c:v>0.67761910040364459</c:v>
                  </c:pt>
                  <c:pt idx="10">
                    <c:v>0.76668139414255787</c:v>
                  </c:pt>
                  <c:pt idx="11">
                    <c:v>0.61278042041823699</c:v>
                  </c:pt>
                  <c:pt idx="12">
                    <c:v>0.36817892586391304</c:v>
                  </c:pt>
                  <c:pt idx="13">
                    <c:v>0.40604213471117107</c:v>
                  </c:pt>
                  <c:pt idx="14">
                    <c:v>0.52539413295890069</c:v>
                  </c:pt>
                </c:numCache>
              </c:numRef>
            </c:plus>
            <c:minus>
              <c:numRef>
                <c:f>'Erreur Inliers'!$B$10:$P$10</c:f>
                <c:numCache>
                  <c:formatCode>General</c:formatCode>
                  <c:ptCount val="15"/>
                  <c:pt idx="0">
                    <c:v>0.50732787375097932</c:v>
                  </c:pt>
                  <c:pt idx="1">
                    <c:v>0.87188172274301434</c:v>
                  </c:pt>
                  <c:pt idx="2">
                    <c:v>0.76461521852460634</c:v>
                  </c:pt>
                  <c:pt idx="3">
                    <c:v>0.40133789884507798</c:v>
                  </c:pt>
                  <c:pt idx="4">
                    <c:v>0.5392452518518468</c:v>
                  </c:pt>
                  <c:pt idx="5">
                    <c:v>0.31180920556047809</c:v>
                  </c:pt>
                  <c:pt idx="6">
                    <c:v>0.71663648553326997</c:v>
                  </c:pt>
                  <c:pt idx="7">
                    <c:v>0.35826102387151709</c:v>
                  </c:pt>
                  <c:pt idx="8">
                    <c:v>0.15678418676642722</c:v>
                  </c:pt>
                  <c:pt idx="9">
                    <c:v>0.67761910040364459</c:v>
                  </c:pt>
                  <c:pt idx="10">
                    <c:v>0.76668139414255787</c:v>
                  </c:pt>
                  <c:pt idx="11">
                    <c:v>0.61278042041823699</c:v>
                  </c:pt>
                  <c:pt idx="12">
                    <c:v>0.36817892586391304</c:v>
                  </c:pt>
                  <c:pt idx="13">
                    <c:v>0.40604213471117107</c:v>
                  </c:pt>
                  <c:pt idx="14">
                    <c:v>0.52539413295890069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'Erreur Inliers'!$B$8:$P$8</c:f>
              <c:strCache>
                <c:ptCount val="15"/>
                <c:pt idx="0">
                  <c:v>DAta_1_joint/40deg\pc00</c:v>
                </c:pt>
                <c:pt idx="1">
                  <c:v>DAta_1_joint/40deg\pc01</c:v>
                </c:pt>
                <c:pt idx="2">
                  <c:v>DAta_1_joint/40deg\pc02</c:v>
                </c:pt>
                <c:pt idx="3">
                  <c:v>DAta_1_joint/40deg\pc03</c:v>
                </c:pt>
                <c:pt idx="4">
                  <c:v>DAta_1_joint/40deg\pc04</c:v>
                </c:pt>
                <c:pt idx="5">
                  <c:v>DAta_1_joint/40deg\pc05</c:v>
                </c:pt>
                <c:pt idx="6">
                  <c:v>DAta_1_joint/40deg\pc06</c:v>
                </c:pt>
                <c:pt idx="7">
                  <c:v>DAta_1_joint/40deg\pc07</c:v>
                </c:pt>
                <c:pt idx="8">
                  <c:v>DAta_1_joint/40deg\pc08</c:v>
                </c:pt>
                <c:pt idx="9">
                  <c:v>DAta_1_joint/40deg\pc09</c:v>
                </c:pt>
                <c:pt idx="10">
                  <c:v>DAta_1_joint/40deg\pc10</c:v>
                </c:pt>
                <c:pt idx="11">
                  <c:v>DAta_1_joint/40deg\pc11</c:v>
                </c:pt>
                <c:pt idx="12">
                  <c:v>DAta_1_joint/40deg\pc12</c:v>
                </c:pt>
                <c:pt idx="13">
                  <c:v>DAta_1_joint/40deg\pc13</c:v>
                </c:pt>
                <c:pt idx="14">
                  <c:v>DAta_1_joint/40deg\pc14</c:v>
                </c:pt>
              </c:strCache>
            </c:strRef>
          </c:xVal>
          <c:yVal>
            <c:numRef>
              <c:f>'Erreur Inliers'!$B$9:$P$9</c:f>
              <c:numCache>
                <c:formatCode>General</c:formatCode>
                <c:ptCount val="15"/>
                <c:pt idx="0">
                  <c:v>1.1468572235694521</c:v>
                </c:pt>
                <c:pt idx="1">
                  <c:v>1.0966846273403357</c:v>
                </c:pt>
                <c:pt idx="2">
                  <c:v>0.95991937462362331</c:v>
                </c:pt>
                <c:pt idx="3">
                  <c:v>0.79571828725828442</c:v>
                </c:pt>
                <c:pt idx="4">
                  <c:v>1.1285331731952295</c:v>
                </c:pt>
                <c:pt idx="5">
                  <c:v>1.2507702557895839</c:v>
                </c:pt>
                <c:pt idx="6">
                  <c:v>1.1456594660113693</c:v>
                </c:pt>
                <c:pt idx="7">
                  <c:v>1.1450766581166545</c:v>
                </c:pt>
                <c:pt idx="8">
                  <c:v>0.57528365102450763</c:v>
                </c:pt>
                <c:pt idx="9">
                  <c:v>1.2199626588195205</c:v>
                </c:pt>
                <c:pt idx="10">
                  <c:v>1.6416289589828668</c:v>
                </c:pt>
                <c:pt idx="11">
                  <c:v>1.0498369703847872</c:v>
                </c:pt>
                <c:pt idx="12">
                  <c:v>0.83192333171676047</c:v>
                </c:pt>
                <c:pt idx="13">
                  <c:v>1.0071626641719476</c:v>
                </c:pt>
                <c:pt idx="14">
                  <c:v>0.91166301986667941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49-407C-90FB-ED360375D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019040"/>
        <c:axId val="1846432624"/>
      </c:scatterChart>
      <c:valAx>
        <c:axId val="156701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6432624"/>
        <c:crosses val="autoZero"/>
        <c:crossBetween val="midCat"/>
      </c:valAx>
      <c:valAx>
        <c:axId val="184643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701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'Erreur All'!$A$9</c:f>
              <c:strCache>
                <c:ptCount val="1"/>
                <c:pt idx="0">
                  <c:v>Erreur all (cm)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'Erreur All'!$B$10:$P$10</c:f>
                <c:numCache>
                  <c:formatCode>General</c:formatCode>
                  <c:ptCount val="15"/>
                  <c:pt idx="0">
                    <c:v>0.75121763101257932</c:v>
                  </c:pt>
                  <c:pt idx="1">
                    <c:v>1.0001670481115585</c:v>
                  </c:pt>
                  <c:pt idx="2">
                    <c:v>0.89162958028816497</c:v>
                  </c:pt>
                  <c:pt idx="3">
                    <c:v>1.2890739925961385</c:v>
                  </c:pt>
                  <c:pt idx="4">
                    <c:v>5.8854744229158991</c:v>
                  </c:pt>
                  <c:pt idx="5">
                    <c:v>0.94287781519365166</c:v>
                  </c:pt>
                  <c:pt idx="6">
                    <c:v>0.84879718356621126</c:v>
                  </c:pt>
                  <c:pt idx="7">
                    <c:v>0.83911132004909361</c:v>
                  </c:pt>
                  <c:pt idx="8">
                    <c:v>6.9686874623777026E-2</c:v>
                  </c:pt>
                  <c:pt idx="9">
                    <c:v>8.188600990633855</c:v>
                  </c:pt>
                  <c:pt idx="10">
                    <c:v>1.2525198488860285</c:v>
                  </c:pt>
                  <c:pt idx="11">
                    <c:v>1.1533736621071693</c:v>
                  </c:pt>
                  <c:pt idx="12">
                    <c:v>0.43090488449856895</c:v>
                  </c:pt>
                  <c:pt idx="13">
                    <c:v>0.34657434241234092</c:v>
                  </c:pt>
                  <c:pt idx="14">
                    <c:v>0.65498588605921071</c:v>
                  </c:pt>
                </c:numCache>
              </c:numRef>
            </c:plus>
            <c:minus>
              <c:numRef>
                <c:f>'Erreur All'!$B$10:$P$10</c:f>
                <c:numCache>
                  <c:formatCode>General</c:formatCode>
                  <c:ptCount val="15"/>
                  <c:pt idx="0">
                    <c:v>0.75121763101257932</c:v>
                  </c:pt>
                  <c:pt idx="1">
                    <c:v>1.0001670481115585</c:v>
                  </c:pt>
                  <c:pt idx="2">
                    <c:v>0.89162958028816497</c:v>
                  </c:pt>
                  <c:pt idx="3">
                    <c:v>1.2890739925961385</c:v>
                  </c:pt>
                  <c:pt idx="4">
                    <c:v>5.8854744229158991</c:v>
                  </c:pt>
                  <c:pt idx="5">
                    <c:v>0.94287781519365166</c:v>
                  </c:pt>
                  <c:pt idx="6">
                    <c:v>0.84879718356621126</c:v>
                  </c:pt>
                  <c:pt idx="7">
                    <c:v>0.83911132004909361</c:v>
                  </c:pt>
                  <c:pt idx="8">
                    <c:v>6.9686874623777026E-2</c:v>
                  </c:pt>
                  <c:pt idx="9">
                    <c:v>8.188600990633855</c:v>
                  </c:pt>
                  <c:pt idx="10">
                    <c:v>1.2525198488860285</c:v>
                  </c:pt>
                  <c:pt idx="11">
                    <c:v>1.1533736621071693</c:v>
                  </c:pt>
                  <c:pt idx="12">
                    <c:v>0.43090488449856895</c:v>
                  </c:pt>
                  <c:pt idx="13">
                    <c:v>0.34657434241234092</c:v>
                  </c:pt>
                  <c:pt idx="14">
                    <c:v>0.65498588605921071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'Erreur All'!$B$8:$P$8</c:f>
              <c:strCache>
                <c:ptCount val="15"/>
                <c:pt idx="0">
                  <c:v>DAta_1_joint/40deg\pc00</c:v>
                </c:pt>
                <c:pt idx="1">
                  <c:v>DAta_1_joint/40deg\pc01</c:v>
                </c:pt>
                <c:pt idx="2">
                  <c:v>DAta_1_joint/40deg\pc02</c:v>
                </c:pt>
                <c:pt idx="3">
                  <c:v>DAta_1_joint/40deg\pc03</c:v>
                </c:pt>
                <c:pt idx="4">
                  <c:v>DAta_1_joint/40deg\pc04</c:v>
                </c:pt>
                <c:pt idx="5">
                  <c:v>DAta_1_joint/40deg\pc05</c:v>
                </c:pt>
                <c:pt idx="6">
                  <c:v>DAta_1_joint/40deg\pc06</c:v>
                </c:pt>
                <c:pt idx="7">
                  <c:v>DAta_1_joint/40deg\pc07</c:v>
                </c:pt>
                <c:pt idx="8">
                  <c:v>DAta_1_joint/40deg\pc08</c:v>
                </c:pt>
                <c:pt idx="9">
                  <c:v>DAta_1_joint/40deg\pc09</c:v>
                </c:pt>
                <c:pt idx="10">
                  <c:v>DAta_1_joint/40deg\pc10</c:v>
                </c:pt>
                <c:pt idx="11">
                  <c:v>DAta_1_joint/40deg\pc11</c:v>
                </c:pt>
                <c:pt idx="12">
                  <c:v>DAta_1_joint/40deg\pc12</c:v>
                </c:pt>
                <c:pt idx="13">
                  <c:v>DAta_1_joint/40deg\pc13</c:v>
                </c:pt>
                <c:pt idx="14">
                  <c:v>DAta_1_joint/40deg\pc14</c:v>
                </c:pt>
              </c:strCache>
            </c:strRef>
          </c:xVal>
          <c:yVal>
            <c:numRef>
              <c:f>'Erreur All'!$B$9:$P$9</c:f>
              <c:numCache>
                <c:formatCode>General</c:formatCode>
                <c:ptCount val="15"/>
                <c:pt idx="0">
                  <c:v>1.3880986083587374</c:v>
                </c:pt>
                <c:pt idx="1">
                  <c:v>1.1980501914047275</c:v>
                </c:pt>
                <c:pt idx="2">
                  <c:v>1.2906859714943215</c:v>
                </c:pt>
                <c:pt idx="3">
                  <c:v>2.0559510999199917</c:v>
                </c:pt>
                <c:pt idx="4">
                  <c:v>3.5599997426444965</c:v>
                </c:pt>
                <c:pt idx="5">
                  <c:v>1.9595888861834818</c:v>
                </c:pt>
                <c:pt idx="6">
                  <c:v>1.5305313629458936</c:v>
                </c:pt>
                <c:pt idx="7">
                  <c:v>3.097481787108316</c:v>
                </c:pt>
                <c:pt idx="8">
                  <c:v>2.1675246545529108</c:v>
                </c:pt>
                <c:pt idx="9">
                  <c:v>20.175184521301013</c:v>
                </c:pt>
                <c:pt idx="10">
                  <c:v>2.4158968829031147</c:v>
                </c:pt>
                <c:pt idx="11">
                  <c:v>1.4272137594136152</c:v>
                </c:pt>
                <c:pt idx="12">
                  <c:v>0.97879330753479921</c:v>
                </c:pt>
                <c:pt idx="13">
                  <c:v>1.1579870664095988</c:v>
                </c:pt>
                <c:pt idx="14">
                  <c:v>1.1819715552644829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EE-4A50-9424-DB77AA416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019040"/>
        <c:axId val="1846432624"/>
      </c:scatterChart>
      <c:valAx>
        <c:axId val="156701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6432624"/>
        <c:crosses val="autoZero"/>
        <c:crossBetween val="midCat"/>
      </c:valAx>
      <c:valAx>
        <c:axId val="184643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701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Temps!$A$9</c:f>
              <c:strCache>
                <c:ptCount val="1"/>
                <c:pt idx="0">
                  <c:v>Temps de calcul 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Temps!$B$10:$P$10</c:f>
                <c:numCache>
                  <c:formatCode>General</c:formatCode>
                  <c:ptCount val="15"/>
                  <c:pt idx="0">
                    <c:v>0.99695696900070863</c:v>
                  </c:pt>
                  <c:pt idx="1">
                    <c:v>1.6430297865820238</c:v>
                  </c:pt>
                  <c:pt idx="2">
                    <c:v>0.65056888493161735</c:v>
                  </c:pt>
                  <c:pt idx="3">
                    <c:v>0.69975324315102805</c:v>
                  </c:pt>
                  <c:pt idx="4">
                    <c:v>0.41234102148825086</c:v>
                  </c:pt>
                  <c:pt idx="5">
                    <c:v>0.11584673679062202</c:v>
                  </c:pt>
                  <c:pt idx="6">
                    <c:v>0.30801681258068903</c:v>
                  </c:pt>
                  <c:pt idx="7">
                    <c:v>0.16780365759788687</c:v>
                  </c:pt>
                  <c:pt idx="8">
                    <c:v>8.1087867077348025E-2</c:v>
                  </c:pt>
                  <c:pt idx="9">
                    <c:v>0.45631656429083156</c:v>
                  </c:pt>
                  <c:pt idx="10">
                    <c:v>0.76813425152129422</c:v>
                  </c:pt>
                  <c:pt idx="11">
                    <c:v>0.63105441606802093</c:v>
                  </c:pt>
                  <c:pt idx="12">
                    <c:v>0.23895731157302949</c:v>
                  </c:pt>
                  <c:pt idx="13">
                    <c:v>1.0382107742080731</c:v>
                  </c:pt>
                  <c:pt idx="14">
                    <c:v>1.3388815685695268</c:v>
                  </c:pt>
                </c:numCache>
              </c:numRef>
            </c:plus>
            <c:minus>
              <c:numRef>
                <c:f>Temps!$B$10:$P$10</c:f>
                <c:numCache>
                  <c:formatCode>General</c:formatCode>
                  <c:ptCount val="15"/>
                  <c:pt idx="0">
                    <c:v>0.99695696900070863</c:v>
                  </c:pt>
                  <c:pt idx="1">
                    <c:v>1.6430297865820238</c:v>
                  </c:pt>
                  <c:pt idx="2">
                    <c:v>0.65056888493161735</c:v>
                  </c:pt>
                  <c:pt idx="3">
                    <c:v>0.69975324315102805</c:v>
                  </c:pt>
                  <c:pt idx="4">
                    <c:v>0.41234102148825086</c:v>
                  </c:pt>
                  <c:pt idx="5">
                    <c:v>0.11584673679062202</c:v>
                  </c:pt>
                  <c:pt idx="6">
                    <c:v>0.30801681258068903</c:v>
                  </c:pt>
                  <c:pt idx="7">
                    <c:v>0.16780365759788687</c:v>
                  </c:pt>
                  <c:pt idx="8">
                    <c:v>8.1087867077348025E-2</c:v>
                  </c:pt>
                  <c:pt idx="9">
                    <c:v>0.45631656429083156</c:v>
                  </c:pt>
                  <c:pt idx="10">
                    <c:v>0.76813425152129422</c:v>
                  </c:pt>
                  <c:pt idx="11">
                    <c:v>0.63105441606802093</c:v>
                  </c:pt>
                  <c:pt idx="12">
                    <c:v>0.23895731157302949</c:v>
                  </c:pt>
                  <c:pt idx="13">
                    <c:v>1.0382107742080731</c:v>
                  </c:pt>
                  <c:pt idx="14">
                    <c:v>1.3388815685695268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Temps!$B$8:$P$8</c:f>
              <c:strCache>
                <c:ptCount val="15"/>
                <c:pt idx="0">
                  <c:v>DAta_1_joint/40deg\pc00</c:v>
                </c:pt>
                <c:pt idx="1">
                  <c:v>DAta_1_joint/40deg\pc01</c:v>
                </c:pt>
                <c:pt idx="2">
                  <c:v>DAta_1_joint/40deg\pc02</c:v>
                </c:pt>
                <c:pt idx="3">
                  <c:v>DAta_1_joint/40deg\pc03</c:v>
                </c:pt>
                <c:pt idx="4">
                  <c:v>DAta_1_joint/40deg\pc04</c:v>
                </c:pt>
                <c:pt idx="5">
                  <c:v>DAta_1_joint/40deg\pc05</c:v>
                </c:pt>
                <c:pt idx="6">
                  <c:v>DAta_1_joint/40deg\pc06</c:v>
                </c:pt>
                <c:pt idx="7">
                  <c:v>DAta_1_joint/40deg\pc07</c:v>
                </c:pt>
                <c:pt idx="8">
                  <c:v>DAta_1_joint/40deg\pc08</c:v>
                </c:pt>
                <c:pt idx="9">
                  <c:v>DAta_1_joint/40deg\pc09</c:v>
                </c:pt>
                <c:pt idx="10">
                  <c:v>DAta_1_joint/40deg\pc10</c:v>
                </c:pt>
                <c:pt idx="11">
                  <c:v>DAta_1_joint/40deg\pc11</c:v>
                </c:pt>
                <c:pt idx="12">
                  <c:v>DAta_1_joint/40deg\pc12</c:v>
                </c:pt>
                <c:pt idx="13">
                  <c:v>DAta_1_joint/40deg\pc13</c:v>
                </c:pt>
                <c:pt idx="14">
                  <c:v>DAta_1_joint/40deg\pc14</c:v>
                </c:pt>
              </c:strCache>
            </c:strRef>
          </c:xVal>
          <c:yVal>
            <c:numRef>
              <c:f>Temps!$B$9:$P$9</c:f>
              <c:numCache>
                <c:formatCode>General</c:formatCode>
                <c:ptCount val="15"/>
                <c:pt idx="0">
                  <c:v>5.1228018599997949</c:v>
                </c:pt>
                <c:pt idx="1">
                  <c:v>4.6044009600001967</c:v>
                </c:pt>
                <c:pt idx="2">
                  <c:v>4.2158952549998467</c:v>
                </c:pt>
                <c:pt idx="3">
                  <c:v>3.2861091849998907</c:v>
                </c:pt>
                <c:pt idx="4">
                  <c:v>2.0318929750000239</c:v>
                </c:pt>
                <c:pt idx="5">
                  <c:v>2.363137545000058</c:v>
                </c:pt>
                <c:pt idx="6">
                  <c:v>3.1585427700003454</c:v>
                </c:pt>
                <c:pt idx="7">
                  <c:v>3.3854307349999493</c:v>
                </c:pt>
                <c:pt idx="8">
                  <c:v>1.5213623500001585</c:v>
                </c:pt>
                <c:pt idx="9">
                  <c:v>2.3474322949999951</c:v>
                </c:pt>
                <c:pt idx="10">
                  <c:v>3.9894739100001018</c:v>
                </c:pt>
                <c:pt idx="11">
                  <c:v>3.8209797849997758</c:v>
                </c:pt>
                <c:pt idx="12">
                  <c:v>3.3002214850001059</c:v>
                </c:pt>
                <c:pt idx="13">
                  <c:v>4.7459376900002965</c:v>
                </c:pt>
                <c:pt idx="14">
                  <c:v>5.6279828949999633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2D-4162-A6B0-CE9176662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019040"/>
        <c:axId val="1846432624"/>
      </c:scatterChart>
      <c:valAx>
        <c:axId val="156701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6432624"/>
        <c:crosses val="autoZero"/>
        <c:crossBetween val="midCat"/>
      </c:valAx>
      <c:valAx>
        <c:axId val="184643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701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209550</xdr:colOff>
      <xdr:row>0</xdr:row>
      <xdr:rowOff>128587</xdr:rowOff>
    </xdr:from>
    <xdr:to>
      <xdr:col>18</xdr:col>
      <xdr:colOff>209550</xdr:colOff>
      <xdr:row>15</xdr:row>
      <xdr:rowOff>14287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656924E-49DF-4DBF-8D8B-7F18F5368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219075</xdr:colOff>
      <xdr:row>15</xdr:row>
      <xdr:rowOff>23812</xdr:rowOff>
    </xdr:from>
    <xdr:to>
      <xdr:col>18</xdr:col>
      <xdr:colOff>219075</xdr:colOff>
      <xdr:row>29</xdr:row>
      <xdr:rowOff>100012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DB8309A-BFC5-48E6-AE1D-4D4C53E7F6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257175</xdr:colOff>
      <xdr:row>29</xdr:row>
      <xdr:rowOff>147637</xdr:rowOff>
    </xdr:from>
    <xdr:to>
      <xdr:col>18</xdr:col>
      <xdr:colOff>257175</xdr:colOff>
      <xdr:row>44</xdr:row>
      <xdr:rowOff>33337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23CCE6E1-A263-4438-BF5B-332DE5895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685800</xdr:colOff>
      <xdr:row>4</xdr:row>
      <xdr:rowOff>147636</xdr:rowOff>
    </xdr:from>
    <xdr:to>
      <xdr:col>12</xdr:col>
      <xdr:colOff>0</xdr:colOff>
      <xdr:row>26</xdr:row>
      <xdr:rowOff>19049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215CA941-7BB5-48BB-85A1-9D8A475B32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371475</xdr:colOff>
      <xdr:row>27</xdr:row>
      <xdr:rowOff>119062</xdr:rowOff>
    </xdr:from>
    <xdr:to>
      <xdr:col>10</xdr:col>
      <xdr:colOff>219075</xdr:colOff>
      <xdr:row>42</xdr:row>
      <xdr:rowOff>4762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1B160E37-FBB1-4409-9981-F9F6AB446B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519112</xdr:colOff>
      <xdr:row>43</xdr:row>
      <xdr:rowOff>80962</xdr:rowOff>
    </xdr:from>
    <xdr:to>
      <xdr:col>10</xdr:col>
      <xdr:colOff>366712</xdr:colOff>
      <xdr:row>57</xdr:row>
      <xdr:rowOff>157162</xdr:rowOff>
    </xdr:to>
    <xdr:graphicFrame macro="">
      <xdr:nvGraphicFramePr>
        <xdr:cNvPr id="19" name="Graphique 18">
          <a:extLst>
            <a:ext uri="{FF2B5EF4-FFF2-40B4-BE49-F238E27FC236}">
              <a16:creationId xmlns:a16="http://schemas.microsoft.com/office/drawing/2014/main" id="{D1943B51-9239-4AAF-BC11-BCF720734E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10</xdr:row>
      <xdr:rowOff>147637</xdr:rowOff>
    </xdr:from>
    <xdr:to>
      <xdr:col>3</xdr:col>
      <xdr:colOff>1466850</xdr:colOff>
      <xdr:row>25</xdr:row>
      <xdr:rowOff>33337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A50C263-9ADF-4E16-8070-9E37F4CDD9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10</xdr:row>
      <xdr:rowOff>147637</xdr:rowOff>
    </xdr:from>
    <xdr:to>
      <xdr:col>3</xdr:col>
      <xdr:colOff>1466850</xdr:colOff>
      <xdr:row>25</xdr:row>
      <xdr:rowOff>33337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175EFD7-326F-4379-BCAE-0EB15BACCB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10</xdr:row>
      <xdr:rowOff>147637</xdr:rowOff>
    </xdr:from>
    <xdr:to>
      <xdr:col>3</xdr:col>
      <xdr:colOff>1466850</xdr:colOff>
      <xdr:row>25</xdr:row>
      <xdr:rowOff>33337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434152E-BA11-4151-ADD5-066CC4821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10</xdr:row>
      <xdr:rowOff>147637</xdr:rowOff>
    </xdr:from>
    <xdr:to>
      <xdr:col>3</xdr:col>
      <xdr:colOff>1466850</xdr:colOff>
      <xdr:row>25</xdr:row>
      <xdr:rowOff>33337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6CCFFA2-9583-4A0F-9FA4-3E6DA528A2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10</xdr:row>
      <xdr:rowOff>147637</xdr:rowOff>
    </xdr:from>
    <xdr:to>
      <xdr:col>3</xdr:col>
      <xdr:colOff>1466850</xdr:colOff>
      <xdr:row>25</xdr:row>
      <xdr:rowOff>33337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FDAA1DA-3063-40D7-B285-E5C3507BFC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éo Anselme" refreshedDate="45085.801680439814" createdVersion="6" refreshedVersion="8" minRefreshableVersion="3" recordCount="300" xr:uid="{AA4E268E-AA11-431C-B453-F399C2017395}">
  <cacheSource type="worksheet">
    <worksheetSource ref="B1:L301" sheet="Test"/>
  </cacheSource>
  <cacheFields count="11">
    <cacheField name="Test" numFmtId="0">
      <sharedItems containsSemiMixedTypes="0" containsString="0" containsNumber="1" containsInteger="1" minValue="1" maxValue="300" count="3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</sharedItems>
    </cacheField>
    <cacheField name="Test mod" numFmtId="0">
      <sharedItems containsSemiMixedTypes="0" containsString="0" containsNumber="1" containsInteger="1" minValue="1" maxValue="20"/>
    </cacheField>
    <cacheField name="image" numFmtId="0">
      <sharedItems count="30">
        <s v="DAta_1_joint/40deg\pc00"/>
        <s v="DAta_1_joint/40deg\pc01"/>
        <s v="DAta_1_joint/40deg\pc02"/>
        <s v="DAta_1_joint/40deg\pc03"/>
        <s v="DAta_1_joint/40deg\pc04"/>
        <s v="DAta_1_joint/40deg\pc05"/>
        <s v="DAta_1_joint/40deg\pc06"/>
        <s v="DAta_1_joint/40deg\pc07"/>
        <s v="DAta_1_joint/40deg\pc08"/>
        <s v="DAta_1_joint/40deg\pc09"/>
        <s v="DAta_1_joint/40deg\pc10"/>
        <s v="DAta_1_joint/40deg\pc11"/>
        <s v="DAta_1_joint/40deg\pc12"/>
        <s v="DAta_1_joint/40deg\pc13"/>
        <s v="DAta_1_joint/40deg\pc14"/>
        <s v="pc04" u="1"/>
        <s v="pc14" u="1"/>
        <s v="pc03" u="1"/>
        <s v="pc13" u="1"/>
        <s v="pc02" u="1"/>
        <s v="pc12" u="1"/>
        <s v="pc01" u="1"/>
        <s v="pc11" u="1"/>
        <s v="pc00" u="1"/>
        <s v="pc10" u="1"/>
        <s v="pc09" u="1"/>
        <s v="pc08" u="1"/>
        <s v="pc07" u="1"/>
        <s v="pc06" u="1"/>
        <s v="pc05" u="1"/>
      </sharedItems>
    </cacheField>
    <cacheField name="angle (deg)" numFmtId="0">
      <sharedItems containsSemiMixedTypes="0" containsString="0" containsNumber="1" minValue="1.1652530843322799" maxValue="89.988313153766399"/>
    </cacheField>
    <cacheField name="longueur" numFmtId="0">
      <sharedItems containsSemiMixedTypes="0" containsString="0" containsNumber="1" minValue="6.056554101943E-2" maxValue="0.38792647922985801"/>
    </cacheField>
    <cacheField name="Err (inliers)" numFmtId="0">
      <sharedItems containsSemiMixedTypes="0" containsString="0" containsNumber="1" minValue="1.6186746266746599E-3" maxValue="3.6120595904339199E-2"/>
    </cacheField>
    <cacheField name="Err (all)" numFmtId="0">
      <sharedItems containsSemiMixedTypes="0" containsString="0" containsNumber="1" minValue="4.3777901734377896E-3" maxValue="0.237005101086077"/>
    </cacheField>
    <cacheField name="temps" numFmtId="0">
      <sharedItems containsSemiMixedTypes="0" containsString="0" containsNumber="1" minValue="1.22932109999965" maxValue="10.3672449000005"/>
    </cacheField>
    <cacheField name="longueur cm" numFmtId="0">
      <sharedItems containsSemiMixedTypes="0" containsString="0" containsNumber="1" minValue="6.8824478431170455" maxValue="44.082554457938414"/>
    </cacheField>
    <cacheField name="Err(I) cm" numFmtId="0">
      <sharedItems containsSemiMixedTypes="0" containsString="0" containsNumber="1" minValue="0.18394029848575683" maxValue="4.1046131709476361"/>
    </cacheField>
    <cacheField name="Err(A) cm" numFmtId="0">
      <sharedItems containsSemiMixedTypes="0" containsString="0" containsNumber="1" minValue="0.49747615607247614" maxValue="26.932397850690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éo Anselme" refreshedDate="45085.801680555553" createdVersion="6" refreshedVersion="8" minRefreshableVersion="3" recordCount="300" xr:uid="{3011DD31-195B-4651-822A-ABFCDBA72559}">
  <cacheSource type="worksheet">
    <worksheetSource name="Data"/>
  </cacheSource>
  <cacheFields count="11">
    <cacheField name="Test" numFmtId="0">
      <sharedItems containsSemiMixedTypes="0" containsString="0" containsNumber="1" containsInteger="1" minValue="1" maxValue="300"/>
    </cacheField>
    <cacheField name="Test mod" numFmtId="0">
      <sharedItems containsSemiMixedTypes="0" containsString="0" containsNumber="1" containsInteger="1" minValue="1" maxValue="20"/>
    </cacheField>
    <cacheField name="image" numFmtId="0">
      <sharedItems count="30">
        <s v="DAta_1_joint/40deg\pc00"/>
        <s v="DAta_1_joint/40deg\pc01"/>
        <s v="DAta_1_joint/40deg\pc02"/>
        <s v="DAta_1_joint/40deg\pc03"/>
        <s v="DAta_1_joint/40deg\pc04"/>
        <s v="DAta_1_joint/40deg\pc05"/>
        <s v="DAta_1_joint/40deg\pc06"/>
        <s v="DAta_1_joint/40deg\pc07"/>
        <s v="DAta_1_joint/40deg\pc08"/>
        <s v="DAta_1_joint/40deg\pc09"/>
        <s v="DAta_1_joint/40deg\pc10"/>
        <s v="DAta_1_joint/40deg\pc11"/>
        <s v="DAta_1_joint/40deg\pc12"/>
        <s v="DAta_1_joint/40deg\pc13"/>
        <s v="DAta_1_joint/40deg\pc14"/>
        <s v="pc04" u="1"/>
        <s v="pc14" u="1"/>
        <s v="pc03" u="1"/>
        <s v="pc13" u="1"/>
        <s v="pc02" u="1"/>
        <s v="pc12" u="1"/>
        <s v="pc01" u="1"/>
        <s v="pc11" u="1"/>
        <s v="pc00" u="1"/>
        <s v="pc10" u="1"/>
        <s v="pc09" u="1"/>
        <s v="pc08" u="1"/>
        <s v="pc07" u="1"/>
        <s v="pc06" u="1"/>
        <s v="pc05" u="1"/>
      </sharedItems>
    </cacheField>
    <cacheField name="angle (deg)" numFmtId="0">
      <sharedItems containsSemiMixedTypes="0" containsString="0" containsNumber="1" minValue="1.1652530843322799" maxValue="89.988313153766399"/>
    </cacheField>
    <cacheField name="longueur" numFmtId="0">
      <sharedItems containsSemiMixedTypes="0" containsString="0" containsNumber="1" minValue="6.056554101943E-2" maxValue="0.38792647922985801" count="300">
        <n v="0.22381600516276801"/>
        <n v="0.29683397264600497"/>
        <n v="0.35322235297722498"/>
        <n v="0.35768722197186098"/>
        <n v="0.35196272100000497"/>
        <n v="0.36066181349507898"/>
        <n v="0.23317634195624301"/>
        <n v="0.361083983147228"/>
        <n v="0.37922775859987001"/>
        <n v="0.35172762354776699"/>
        <n v="0.35510829995166898"/>
        <n v="0.35652370877430001"/>
        <n v="0.36293918705169098"/>
        <n v="0.36466957341380701"/>
        <n v="0.35251374029204602"/>
        <n v="0.35119086658373"/>
        <n v="0.35315720605032302"/>
        <n v="0.35452898878260602"/>
        <n v="0.35163533659922003"/>
        <n v="0.37934959684784703"/>
        <n v="0.36841534254113401"/>
        <n v="0.359704445639138"/>
        <n v="0.37585260924700797"/>
        <n v="0.36529244465788702"/>
        <n v="0.25842757194322102"/>
        <n v="0.367484900789598"/>
        <n v="0.362632086834763"/>
        <n v="0.36907675223749098"/>
        <n v="0.36150549976127899"/>
        <n v="0.35619569829754799"/>
        <n v="0.22393729506746499"/>
        <n v="0.36522416034917599"/>
        <n v="0.37715761354000299"/>
        <n v="0.352040660461859"/>
        <n v="0.364361008511281"/>
        <n v="0.369463846267857"/>
        <n v="0.26635586190806299"/>
        <n v="0.28563854257266702"/>
        <n v="0.35272520874065799"/>
        <n v="0.364726810287892"/>
        <n v="0.35961307823948901"/>
        <n v="0.36011075542016302"/>
        <n v="0.35878903997564199"/>
        <n v="0.25894760867999"/>
        <n v="0.35987154062253801"/>
        <n v="0.35608252008532398"/>
        <n v="0.35652151764432699"/>
        <n v="0.35554325268424197"/>
        <n v="0.35650750241488699"/>
        <n v="0.353783303865772"/>
        <n v="0.35365294951933701"/>
        <n v="0.28879668169164602"/>
        <n v="0.36409901855579702"/>
        <n v="0.35282438220585399"/>
        <n v="0.35780968382897199"/>
        <n v="0.35318305740246098"/>
        <n v="0.35980803636280501"/>
        <n v="0.363029349942048"/>
        <n v="0.36003468179477199"/>
        <n v="0.36038177196150001"/>
        <n v="0.36682927711806002"/>
        <n v="0.35294907488313798"/>
        <n v="0.36223774993082702"/>
        <n v="0.36471336474039001"/>
        <n v="0.372073002808613"/>
        <n v="0.37806596338704301"/>
        <n v="0.38539153640083801"/>
        <n v="0.36270114624748401"/>
        <n v="0.35360459743342099"/>
        <n v="0.35398846113936"/>
        <n v="0.368112219503205"/>
        <n v="0.38033246428880302"/>
        <n v="0.37496764578592701"/>
        <n v="0.363411898329209"/>
        <n v="0.38792647922985801"/>
        <n v="0.35582937693077799"/>
        <n v="0.373561847231763"/>
        <n v="0.37029896991170402"/>
        <n v="0.38183491815451698"/>
        <n v="0.362780274689739"/>
        <n v="0.38409772892593602"/>
        <n v="0.35439324245089399"/>
        <n v="0.365704028889757"/>
        <n v="0.37605408085915698"/>
        <n v="0.36430069953850203"/>
        <n v="0.376929961654"/>
        <n v="0.14534082481771299"/>
        <n v="0.38601432864728402"/>
        <n v="0.38122681123463997"/>
        <n v="0.106256067758581"/>
        <n v="0.387265231081032"/>
        <n v="0.35348001574139198"/>
        <n v="0.38267524375661699"/>
        <n v="0.38169298873364099"/>
        <n v="0.38258821217926797"/>
        <n v="0.36513932277920202"/>
        <n v="0.38769083121477899"/>
        <n v="0.36235996460943598"/>
        <n v="0.38232752897726602"/>
        <n v="0.36037127969425398"/>
        <n v="0.36282354442527798"/>
        <n v="0.364977358766161"/>
        <n v="0.35311304115006298"/>
        <n v="0.37216909792332298"/>
        <n v="0.37158756721289399"/>
        <n v="0.36795017088223397"/>
        <n v="0.36392710057135302"/>
        <n v="0.36364499711175702"/>
        <n v="0.37459333843036502"/>
        <n v="0.37125130752640401"/>
        <n v="0.353769248168257"/>
        <n v="0.36557829439392397"/>
        <n v="0.366766386935785"/>
        <n v="0.36410220570843799"/>
        <n v="0.36918933603592902"/>
        <n v="0.36629383782167702"/>
        <n v="0.36759294583645302"/>
        <n v="0.35129167372152298"/>
        <n v="0.368236235935407"/>
        <n v="0.35478563320039103"/>
        <n v="0.35621934505335501"/>
        <n v="0.37300075349858902"/>
        <n v="0.35547045300447799"/>
        <n v="0.35305585963650499"/>
        <n v="0.36104238486095502"/>
        <n v="0.35884582207930399"/>
        <n v="0.35885923241405199"/>
        <n v="0.381012352931559"/>
        <n v="0.35432965836436298"/>
        <n v="0.36136685038126298"/>
        <n v="0.37663748846692802"/>
        <n v="0.36950633216898399"/>
        <n v="0.38735359727836099"/>
        <n v="0.367197342481695"/>
        <n v="0.37189468964259398"/>
        <n v="0.35485150576179397"/>
        <n v="0.354717794525652"/>
        <n v="0.38426380033759699"/>
        <n v="0.35178914510826298"/>
        <n v="0.368170771546804"/>
        <n v="0.120479378076898"/>
        <n v="9.8174107997983401E-2"/>
        <n v="0.20945184163004299"/>
        <n v="0.13117586298437101"/>
        <n v="0.14343909103587801"/>
        <n v="7.4398610382987895E-2"/>
        <n v="0.12226022617943801"/>
        <n v="0.13164944615396301"/>
        <n v="0.16589386337803999"/>
        <n v="0.13176015155708001"/>
        <n v="0.14956911223107"/>
        <n v="9.8515742851905994E-2"/>
        <n v="0.15076352322178799"/>
        <n v="9.8399537519947095E-2"/>
        <n v="7.4726770473289697E-2"/>
        <n v="0.19152350539221599"/>
        <n v="0.169175187208187"/>
        <n v="9.60706951839575E-2"/>
        <n v="0.13213677029898099"/>
        <n v="9.8514604074254594E-2"/>
        <n v="0.36715430352265999"/>
        <n v="0.38261693319789097"/>
        <n v="0.382888232404903"/>
        <n v="0.38049305740904998"/>
        <n v="0.37928166903259197"/>
        <n v="0.37843435064549602"/>
        <n v="0.37975444528037799"/>
        <n v="0.37788431659814498"/>
        <n v="0.37707585194445598"/>
        <n v="0.38090079491440498"/>
        <n v="0.37376833191235598"/>
        <n v="0.37909332944094898"/>
        <n v="0.38301340734457401"/>
        <n v="0.38005535416908598"/>
        <n v="0.37852681274537903"/>
        <n v="0.37807403120341598"/>
        <n v="0.37823122250087199"/>
        <n v="0.36903175332174498"/>
        <n v="0.38070547839665397"/>
        <n v="0.38031133297356101"/>
        <n v="9.3493855861566194E-2"/>
        <n v="9.1103779329525805E-2"/>
        <n v="0.17010723895275301"/>
        <n v="8.9655159358637604E-2"/>
        <n v="0.357141646106163"/>
        <n v="0.352313774830326"/>
        <n v="9.3842391204541103E-2"/>
        <n v="7.2710858263919195E-2"/>
        <n v="0.111468880795779"/>
        <n v="0.141371363728549"/>
        <n v="0.11321216917208"/>
        <n v="9.8585919904295896E-2"/>
        <n v="6.056554101943E-2"/>
        <n v="0.379899858516419"/>
        <n v="8.8482890679370096E-2"/>
        <n v="0.118732527537489"/>
        <n v="0.11648011195628601"/>
        <n v="0.17005249679529899"/>
        <n v="0.116120744046986"/>
        <n v="0.12672722384018201"/>
        <n v="0.35849582181001199"/>
        <n v="0.35482253601555003"/>
        <n v="0.35822131527048701"/>
        <n v="0.37167281906701399"/>
        <n v="0.35427683949440503"/>
        <n v="0.381172841646859"/>
        <n v="0.35518272698584302"/>
        <n v="0.36919209730313401"/>
        <n v="0.35734565345591601"/>
        <n v="0.35734774607925401"/>
        <n v="0.35649171017057302"/>
        <n v="0.372205662348018"/>
        <n v="0.35151935571940801"/>
        <n v="0.35932683062994503"/>
        <n v="0.36056155098606402"/>
        <n v="0.37299319285501398"/>
        <n v="0.35547568163333898"/>
        <n v="0.35855888104438"/>
        <n v="0.370375935594564"/>
        <n v="0.37063579514683997"/>
        <n v="0.353464518464843"/>
        <n v="0.36055457078327402"/>
        <n v="0.35268719853590302"/>
        <n v="0.35807110988014701"/>
        <n v="0.35394614396813101"/>
        <n v="0.355136635592608"/>
        <n v="0.35527219660102599"/>
        <n v="0.35716733212818802"/>
        <n v="0.35303460157039401"/>
        <n v="0.37777605804822201"/>
        <n v="0.35698361784667898"/>
        <n v="0.360494332950137"/>
        <n v="0.35183959679696197"/>
        <n v="0.357515598978912"/>
        <n v="0.35909614642825899"/>
        <n v="0.35637957526393599"/>
        <n v="0.35583797838754999"/>
        <n v="0.35621578726577202"/>
        <n v="0.36514316282155201"/>
        <n v="0.35674645678016498"/>
        <n v="0.37900870010745302"/>
        <n v="0.36193451133874999"/>
        <n v="0.38662189000223701"/>
        <n v="0.37422679176097001"/>
        <n v="0.387464578360529"/>
        <n v="0.36117317046223002"/>
        <n v="0.35149235524975098"/>
        <n v="0.35343099096761199"/>
        <n v="0.368672934677018"/>
        <n v="0.35977318208555398"/>
        <n v="0.38537950780560598"/>
        <n v="0.35777060429712099"/>
        <n v="0.36972656691327099"/>
        <n v="0.37086448861984"/>
        <n v="0.37927170042061498"/>
        <n v="0.36978000861775601"/>
        <n v="0.385690133386135"/>
        <n v="0.37716011896137402"/>
        <n v="0.36367861803629697"/>
        <n v="0.35535267379498803"/>
        <n v="0.36483819629228897"/>
        <n v="0.35282620761845601"/>
        <n v="0.35177608582752501"/>
        <n v="0.38573312037241397"/>
        <n v="0.37287610125883502"/>
        <n v="0.37253554677481199"/>
        <n v="0.383056717871265"/>
        <n v="0.363711846621395"/>
        <n v="0.38385171508902799"/>
        <n v="0.36761177434062597"/>
        <n v="0.38283875020035801"/>
        <n v="0.37979400213978998"/>
        <n v="0.35552077312622499"/>
        <n v="0.35682439775149299"/>
        <n v="0.37535213793482503"/>
        <n v="0.310764637395189"/>
        <n v="0.36892339409847502"/>
        <n v="0.35324515680913698"/>
        <n v="0.35894026132553303"/>
        <n v="0.36783030498135"/>
        <n v="0.3602444841968"/>
        <n v="0.35191668562156098"/>
        <n v="0.35287442475622099"/>
        <n v="0.37258184297379698"/>
        <n v="0.35175855195811301"/>
        <n v="0.36341818634002598"/>
        <n v="0.36739361179030999"/>
        <n v="0.34146383243989997"/>
        <n v="0.35733776899363601"/>
        <n v="0.36468319164906499"/>
        <n v="0.217062884175762"/>
        <n v="0.35677829177237702"/>
        <n v="0.37763532778221198"/>
        <n v="0.25376128679099502"/>
        <n v="0.35319941908271402"/>
        <n v="0.35139320398790502"/>
        <n v="0.35849938612483501"/>
        <n v="0.35789018504037501"/>
        <n v="0.35394129711336703"/>
        <n v="0.36118983915140102"/>
      </sharedItems>
    </cacheField>
    <cacheField name="Err (inliers)" numFmtId="0">
      <sharedItems containsSemiMixedTypes="0" containsString="0" containsNumber="1" minValue="1.6186746266746599E-3" maxValue="3.6120595904339199E-2"/>
    </cacheField>
    <cacheField name="Err (all)" numFmtId="0">
      <sharedItems containsSemiMixedTypes="0" containsString="0" containsNumber="1" minValue="4.3777901734377896E-3" maxValue="0.237005101086077"/>
    </cacheField>
    <cacheField name="temps" numFmtId="0">
      <sharedItems containsSemiMixedTypes="0" containsString="0" containsNumber="1" minValue="1.22932109999965" maxValue="10.3672449000005"/>
    </cacheField>
    <cacheField name="longueur cm" numFmtId="0">
      <sharedItems containsSemiMixedTypes="0" containsString="0" containsNumber="1" minValue="6.8824478431170455" maxValue="44.082554457938414"/>
    </cacheField>
    <cacheField name="Err(I) cm" numFmtId="0">
      <sharedItems containsSemiMixedTypes="0" containsString="0" containsNumber="1" minValue="0.18394029848575683" maxValue="4.1046131709476361"/>
    </cacheField>
    <cacheField name="Err(A) cm" numFmtId="0">
      <sharedItems containsSemiMixedTypes="0" containsString="0" containsNumber="1" minValue="0.49747615607247614" maxValue="26.932397850690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n v="1"/>
    <x v="0"/>
    <n v="82.650684736450401"/>
    <n v="0.22381600516276801"/>
    <n v="1.49777941143108E-2"/>
    <n v="3.0306414748157099E-2"/>
    <n v="6.0101574000000202"/>
    <n v="25.433636950314547"/>
    <n v="1.702022058444409"/>
    <n v="3.443910766836034"/>
  </r>
  <r>
    <x v="1"/>
    <n v="2"/>
    <x v="0"/>
    <n v="68.771200354900103"/>
    <n v="0.29683397264600497"/>
    <n v="1.22535998855615E-2"/>
    <n v="1.6333293922156301E-2"/>
    <n v="5.75350070000058"/>
    <n v="33.731133255227839"/>
    <n v="1.3924545324501705"/>
    <n v="1.8560561275177616"/>
  </r>
  <r>
    <x v="2"/>
    <n v="3"/>
    <x v="0"/>
    <n v="66.407180386741203"/>
    <n v="0.35322235297722498"/>
    <n v="9.9130311010935303E-3"/>
    <n v="1.1186117304962301E-2"/>
    <n v="5.5261071000004396"/>
    <n v="40.138903747411931"/>
    <n v="1.1264808069424466"/>
    <n v="1.2711496937457161"/>
  </r>
  <r>
    <x v="3"/>
    <n v="4"/>
    <x v="0"/>
    <n v="67.517412012565401"/>
    <n v="0.35768722197186098"/>
    <n v="7.2688062337281697E-3"/>
    <n v="8.0287617268381597E-3"/>
    <n v="7.1722501999993202"/>
    <n v="40.646275224075112"/>
    <n v="0.82600070837820116"/>
    <n v="0.91235928714070003"/>
  </r>
  <r>
    <x v="4"/>
    <n v="5"/>
    <x v="0"/>
    <n v="85.098246545233806"/>
    <n v="0.35196272100000497"/>
    <n v="1.34931709759037E-2"/>
    <n v="1.4124649485509001E-2"/>
    <n v="6.36086140000043"/>
    <n v="39.995763750000563"/>
    <n v="1.5333148836254205"/>
    <n v="1.6050738051714775"/>
  </r>
  <r>
    <x v="5"/>
    <n v="6"/>
    <x v="0"/>
    <n v="70.623933692452496"/>
    <n v="0.36066181349507898"/>
    <n v="8.4988631679115793E-3"/>
    <n v="8.9775385520860802E-3"/>
    <n v="3.81436600000051"/>
    <n v="40.984296988077155"/>
    <n v="0.96577990544449765"/>
    <n v="1.0201748354643274"/>
  </r>
  <r>
    <x v="6"/>
    <n v="7"/>
    <x v="0"/>
    <n v="46.4020012955407"/>
    <n v="0.23317634195624301"/>
    <n v="2.3555235016103699E-2"/>
    <n v="2.83667294439378E-2"/>
    <n v="5.9569552000011701"/>
    <n v="26.497311585936707"/>
    <n v="2.676731251829966"/>
    <n v="3.2234919822656591"/>
  </r>
  <r>
    <x v="7"/>
    <n v="8"/>
    <x v="0"/>
    <n v="88.293715761595706"/>
    <n v="0.361083983147228"/>
    <n v="1.18011362347256E-2"/>
    <n v="1.3120854625363399E-2"/>
    <n v="4.4464498999986901"/>
    <n v="41.032270812185004"/>
    <n v="1.3410382084915455"/>
    <n v="1.4910062074276591"/>
  </r>
  <r>
    <x v="8"/>
    <n v="9"/>
    <x v="0"/>
    <n v="85.753025287645499"/>
    <n v="0.37922775859987001"/>
    <n v="1.23090592981186E-2"/>
    <n v="1.2569457579559301E-2"/>
    <n v="4.4004568999989697"/>
    <n v="43.094063477257954"/>
    <n v="1.3987567384225683"/>
    <n v="1.4283474522226478"/>
  </r>
  <r>
    <x v="9"/>
    <n v="10"/>
    <x v="0"/>
    <n v="86.323467607408304"/>
    <n v="0.35172762354776699"/>
    <n v="1.22091555250693E-2"/>
    <n v="1.41761792243894E-2"/>
    <n v="5.1361179999985298"/>
    <n v="39.969048130428071"/>
    <n v="1.3874040369396932"/>
    <n v="1.6109294573169772"/>
  </r>
  <r>
    <x v="10"/>
    <n v="11"/>
    <x v="0"/>
    <n v="62.773277308122402"/>
    <n v="0.35510829995166898"/>
    <n v="6.8527191759290198E-3"/>
    <n v="7.8984646803998294E-3"/>
    <n v="5.0817086000006304"/>
    <n v="40.353215903598752"/>
    <n v="0.77871808817375232"/>
    <n v="0.89755280459088971"/>
  </r>
  <r>
    <x v="11"/>
    <n v="12"/>
    <x v="0"/>
    <n v="63.093732617765802"/>
    <n v="0.35652370877430001"/>
    <n v="7.2553492053495199E-3"/>
    <n v="8.4537350718039798E-3"/>
    <n v="3.7428072999991802"/>
    <n v="40.514057815261367"/>
    <n v="0.82447150060789998"/>
    <n v="0.96065171270499772"/>
  </r>
  <r>
    <x v="12"/>
    <n v="13"/>
    <x v="0"/>
    <n v="89.165478756050902"/>
    <n v="0.36293918705169098"/>
    <n v="1.23976881244267E-2"/>
    <n v="1.34687557584384E-2"/>
    <n v="5.7560854000003001"/>
    <n v="41.243089437692156"/>
    <n v="1.4088281959575797"/>
    <n v="1.5305404270952727"/>
  </r>
  <r>
    <x v="13"/>
    <n v="14"/>
    <x v="0"/>
    <n v="76.037249812766106"/>
    <n v="0.36466957341380701"/>
    <n v="9.1355408270609399E-3"/>
    <n v="1.0290631188536899E-2"/>
    <n v="5.0618622000001698"/>
    <n v="41.439724251568983"/>
    <n v="1.0381296394387431"/>
    <n v="1.1693899077882841"/>
  </r>
  <r>
    <x v="14"/>
    <n v="15"/>
    <x v="0"/>
    <n v="58.526399371626098"/>
    <n v="0.35251374029204602"/>
    <n v="4.4056243220311399E-3"/>
    <n v="5.5258256783340702E-3"/>
    <n v="5.9562012999995204"/>
    <n v="40.058379578641592"/>
    <n v="0.50063912750353867"/>
    <n v="0.62793473617432616"/>
  </r>
  <r>
    <x v="15"/>
    <n v="16"/>
    <x v="0"/>
    <n v="59.016787465624297"/>
    <n v="0.35119086658373"/>
    <n v="3.92186642491034E-3"/>
    <n v="5.4417886061131496E-3"/>
    <n v="4.9812244000004204"/>
    <n v="39.908053020878413"/>
    <n v="0.44566663919435684"/>
    <n v="0.61838506887649425"/>
  </r>
  <r>
    <x v="16"/>
    <n v="17"/>
    <x v="0"/>
    <n v="62.1140536048012"/>
    <n v="0.35315720605032302"/>
    <n v="8.0441862586489304E-3"/>
    <n v="9.1088366748296196E-3"/>
    <n v="4.0987291999990703"/>
    <n v="40.131500687536708"/>
    <n v="0.91411207484646939"/>
    <n v="1.0350950766851841"/>
  </r>
  <r>
    <x v="17"/>
    <n v="18"/>
    <x v="0"/>
    <n v="62.728626087347898"/>
    <n v="0.35452898878260602"/>
    <n v="5.9719659596255796E-3"/>
    <n v="7.2604886024195099E-3"/>
    <n v="3.16390709999905"/>
    <n v="40.287385088932503"/>
    <n v="0.67863249541199766"/>
    <n v="0.82505552300221707"/>
  </r>
  <r>
    <x v="18"/>
    <n v="19"/>
    <x v="0"/>
    <n v="59.671242328649001"/>
    <n v="0.35163533659922003"/>
    <n v="6.0760595669458297E-3"/>
    <n v="7.2379827315186603E-3"/>
    <n v="4.5266603999989403"/>
    <n v="39.958560977184092"/>
    <n v="0.6904613144256625"/>
    <n v="0.82249803767257501"/>
  </r>
  <r>
    <x v="19"/>
    <n v="20"/>
    <x v="0"/>
    <n v="85.902339546738403"/>
    <n v="0.37934959684784703"/>
    <n v="1.15060199307691E-2"/>
    <n v="1.24288494657848E-2"/>
    <n v="5.5096284999999598"/>
    <n v="43.107908732709888"/>
    <n v="1.3075022648601251"/>
    <n v="1.4123692574755455"/>
  </r>
  <r>
    <x v="20"/>
    <n v="1"/>
    <x v="1"/>
    <n v="54.519209273035599"/>
    <n v="0.36841534254113401"/>
    <n v="5.2625601894174699E-3"/>
    <n v="5.8305312884541303E-3"/>
    <n v="3.6216915999993899"/>
    <n v="41.865379834219773"/>
    <n v="0.59801820334289435"/>
    <n v="0.66256037368796938"/>
  </r>
  <r>
    <x v="21"/>
    <n v="2"/>
    <x v="1"/>
    <n v="66.662338450317407"/>
    <n v="0.359704445639138"/>
    <n v="1.05506580671339E-2"/>
    <n v="1.0179660635263099E-2"/>
    <n v="4.3248284000001096"/>
    <n v="40.875505186265684"/>
    <n v="1.1989384167197614"/>
    <n v="1.1567796176435341"/>
  </r>
  <r>
    <x v="22"/>
    <n v="3"/>
    <x v="1"/>
    <n v="65.199729600610596"/>
    <n v="0.37585260924700797"/>
    <n v="5.70971319883828E-3"/>
    <n v="5.7566743816481096E-3"/>
    <n v="3.8186637000017001"/>
    <n v="42.710523778069089"/>
    <n v="0.64883104532253189"/>
    <n v="0.65416754336910343"/>
  </r>
  <r>
    <x v="23"/>
    <n v="4"/>
    <x v="1"/>
    <n v="52.127311875988497"/>
    <n v="0.36529244465788702"/>
    <n v="5.5051014634769401E-3"/>
    <n v="5.9068149516421902E-3"/>
    <n v="4.44367600000077"/>
    <n v="41.510505074759891"/>
    <n v="0.62557971175874316"/>
    <n v="0.67122897177752161"/>
  </r>
  <r>
    <x v="24"/>
    <n v="5"/>
    <x v="1"/>
    <n v="48.902592208428501"/>
    <n v="0.25842757194322102"/>
    <n v="1.2917697513824E-2"/>
    <n v="1.9553338612057901E-2"/>
    <n v="5.3696653999995698"/>
    <n v="29.366769539002391"/>
    <n v="1.4679201720254544"/>
    <n v="2.2219702968247614"/>
  </r>
  <r>
    <x v="25"/>
    <n v="6"/>
    <x v="1"/>
    <n v="54.3192440289478"/>
    <n v="0.367484900789598"/>
    <n v="5.9197116320690198E-3"/>
    <n v="5.5741680166276298E-3"/>
    <n v="4.0962403000012202"/>
    <n v="41.759647816999774"/>
    <n v="0.6726945036442068"/>
    <n v="0.63342818370768528"/>
  </r>
  <r>
    <x v="26"/>
    <n v="7"/>
    <x v="1"/>
    <n v="51.572066255238397"/>
    <n v="0.362632086834763"/>
    <n v="5.4994287560065401E-3"/>
    <n v="5.3638874253619196E-3"/>
    <n v="3.4890357000003802"/>
    <n v="41.208191685768526"/>
    <n v="0.62493508590983415"/>
    <n v="0.60953266197294542"/>
  </r>
  <r>
    <x v="27"/>
    <n v="8"/>
    <x v="1"/>
    <n v="55.840046482724901"/>
    <n v="0.36907675223749098"/>
    <n v="5.0731873527559597E-3"/>
    <n v="5.5116103992103099E-3"/>
    <n v="3.7298950000003899"/>
    <n v="41.940540026987613"/>
    <n v="0.57649856281317724"/>
    <n v="0.6263193635466261"/>
  </r>
  <r>
    <x v="28"/>
    <n v="9"/>
    <x v="1"/>
    <n v="51.502722777099898"/>
    <n v="0.36150549976127899"/>
    <n v="4.7011509016451104E-3"/>
    <n v="4.7466432301973404E-3"/>
    <n v="3.7681197999991101"/>
    <n v="41.080170427418068"/>
    <n v="0.53422169336876257"/>
    <n v="0.53939127615878868"/>
  </r>
  <r>
    <x v="29"/>
    <n v="10"/>
    <x v="1"/>
    <n v="36.494553115758301"/>
    <n v="0.35619569829754799"/>
    <n v="7.9397095679308201E-3"/>
    <n v="7.80191072402385E-3"/>
    <n v="3.5773806000015602"/>
    <n v="40.476783897448634"/>
    <n v="0.90223972362850235"/>
    <n v="0.8865807640936193"/>
  </r>
  <r>
    <x v="30"/>
    <n v="11"/>
    <x v="1"/>
    <n v="71.722322016950102"/>
    <n v="0.22393729506746499"/>
    <n v="2.1575076546204601E-2"/>
    <n v="2.39630981945258E-2"/>
    <n v="5.6909080999994304"/>
    <n v="25.447419894030112"/>
    <n v="2.4517132438868865"/>
    <n v="2.7230793402870228"/>
  </r>
  <r>
    <x v="31"/>
    <n v="12"/>
    <x v="1"/>
    <n v="54.926162002119298"/>
    <n v="0.36522416034917599"/>
    <n v="4.4051190293197201E-3"/>
    <n v="4.3777901734377896E-3"/>
    <n v="3.3810161999990598"/>
    <n v="41.502745494224548"/>
    <n v="0.50058170787724099"/>
    <n v="0.49747615607247614"/>
  </r>
  <r>
    <x v="32"/>
    <n v="13"/>
    <x v="1"/>
    <n v="54.739352813597797"/>
    <n v="0.37715761354000299"/>
    <n v="7.4863175632121498E-3"/>
    <n v="7.0458588576258804E-3"/>
    <n v="3.7610681999994902"/>
    <n v="42.858819720454889"/>
    <n v="0.85071790491047161"/>
    <n v="0.80066577927566829"/>
  </r>
  <r>
    <x v="33"/>
    <n v="14"/>
    <x v="1"/>
    <n v="63.099749658328001"/>
    <n v="0.352040660461859"/>
    <n v="6.7927974929183699E-3"/>
    <n v="5.9441322897410597E-3"/>
    <n v="3.6495888999997899"/>
    <n v="40.004620507029436"/>
    <n v="0.77190880601345113"/>
    <n v="0.67546957837966592"/>
  </r>
  <r>
    <x v="34"/>
    <n v="15"/>
    <x v="1"/>
    <n v="81.926935562374297"/>
    <n v="0.364361008511281"/>
    <n v="3.6120595904339199E-2"/>
    <n v="4.0012280022478197E-2"/>
    <n v="10.3672449000005"/>
    <n v="41.404660058100113"/>
    <n v="4.1046131709476361"/>
    <n v="4.5468500025543408"/>
  </r>
  <r>
    <x v="35"/>
    <n v="16"/>
    <x v="1"/>
    <n v="57.754481983477902"/>
    <n v="0.369463846267857"/>
    <n v="4.6138644308644401E-3"/>
    <n v="5.1588914991997298E-3"/>
    <n v="3.6480480999998601"/>
    <n v="41.98452798498375"/>
    <n v="0.52430277623459554"/>
    <n v="0.58623767036360563"/>
  </r>
  <r>
    <x v="36"/>
    <n v="17"/>
    <x v="1"/>
    <n v="48.7398154735112"/>
    <n v="0.26635586190806299"/>
    <n v="8.35834709956201E-3"/>
    <n v="1.2864286111179801E-2"/>
    <n v="5.5477936000006496"/>
    <n v="30.267711580461704"/>
    <n v="0.94981217040477395"/>
    <n v="1.46185069445225"/>
  </r>
  <r>
    <x v="37"/>
    <n v="18"/>
    <x v="1"/>
    <n v="65.695612825362304"/>
    <n v="0.28563854257266702"/>
    <n v="8.3668102504142593E-3"/>
    <n v="1.12371316830851E-2"/>
    <n v="5.8427143000008002"/>
    <n v="32.458925292348525"/>
    <n v="0.95077389209252949"/>
    <n v="1.2769467821687615"/>
  </r>
  <r>
    <x v="38"/>
    <n v="19"/>
    <x v="1"/>
    <n v="72.764626714783205"/>
    <n v="0.35272520874065799"/>
    <n v="8.6551419397332494E-3"/>
    <n v="7.1730680615097204E-3"/>
    <n v="3.5897908999995698"/>
    <n v="40.08241008416568"/>
    <n v="0.98353885678786923"/>
    <n v="0.81512137062610457"/>
  </r>
  <r>
    <x v="39"/>
    <n v="20"/>
    <x v="1"/>
    <n v="81.645034446949396"/>
    <n v="0.364726810287892"/>
    <n v="1.7563505512232999E-2"/>
    <n v="1.6855057129962499E-2"/>
    <n v="6.3706495000005798"/>
    <n v="41.446228441805907"/>
    <n v="1.9958528991173863"/>
    <n v="1.9153474011321021"/>
  </r>
  <r>
    <x v="40"/>
    <n v="1"/>
    <x v="2"/>
    <n v="53.020769628217501"/>
    <n v="0.35961307823948901"/>
    <n v="3.2045106389752202E-3"/>
    <n v="5.2951964837442802E-3"/>
    <n v="3.8150798999995401"/>
    <n v="40.865122527214659"/>
    <n v="0.36414893624718414"/>
    <n v="0.60172687315275908"/>
  </r>
  <r>
    <x v="41"/>
    <n v="2"/>
    <x v="2"/>
    <n v="56.446043970649001"/>
    <n v="0.36011075542016302"/>
    <n v="3.42019647707724E-3"/>
    <n v="5.3633539430506302E-3"/>
    <n v="3.5907784999999399"/>
    <n v="40.921676752291255"/>
    <n v="0.38865869057695912"/>
    <n v="0.60947203898302615"/>
  </r>
  <r>
    <x v="42"/>
    <n v="3"/>
    <x v="2"/>
    <n v="46.982122959832303"/>
    <n v="0.35878903997564199"/>
    <n v="3.9936496613913004E-3"/>
    <n v="5.5171325836598202E-3"/>
    <n v="3.5858848000007102"/>
    <n v="40.771481815413864"/>
    <n v="0.45382382515810232"/>
    <n v="0.62694688450679781"/>
  </r>
  <r>
    <x v="43"/>
    <n v="4"/>
    <x v="2"/>
    <n v="53.313513492152197"/>
    <n v="0.25894760867999"/>
    <n v="1.6921336864543401E-2"/>
    <n v="2.79306877753157E-2"/>
    <n v="5.5706895000002898"/>
    <n v="29.425864622726138"/>
    <n v="1.9228791891526593"/>
    <n v="3.1739417926495115"/>
  </r>
  <r>
    <x v="44"/>
    <n v="5"/>
    <x v="2"/>
    <n v="70.786597327791696"/>
    <n v="0.35987154062253801"/>
    <n v="1.2237918040951701E-2"/>
    <n v="1.49418159609092E-2"/>
    <n v="3.77371289999973"/>
    <n v="40.894493252561141"/>
    <n v="1.3906725046536024"/>
    <n v="1.6979336319215002"/>
  </r>
  <r>
    <x v="45"/>
    <n v="6"/>
    <x v="2"/>
    <n v="76.863741465413895"/>
    <n v="0.35608252008532398"/>
    <n v="1.4579049823321E-2"/>
    <n v="1.7907080069394201E-2"/>
    <n v="4.6041398999986898"/>
    <n v="40.463922736968634"/>
    <n v="1.6567102071955682"/>
    <n v="2.0348954624311593"/>
  </r>
  <r>
    <x v="46"/>
    <n v="7"/>
    <x v="2"/>
    <n v="51.132308668018098"/>
    <n v="0.35652151764432699"/>
    <n v="3.78633217252391E-3"/>
    <n v="5.4254134477485297E-3"/>
    <n v="3.7395943999999801"/>
    <n v="40.51380882321898"/>
    <n v="0.43026501960498981"/>
    <n v="0.61652425542596934"/>
  </r>
  <r>
    <x v="47"/>
    <n v="8"/>
    <x v="2"/>
    <n v="77.075896275405697"/>
    <n v="0.35554325268424197"/>
    <n v="1.2368116025477599E-2"/>
    <n v="1.8006388686762801E-2"/>
    <n v="5.08437869999943"/>
    <n v="40.402642350482047"/>
    <n v="1.405467730167909"/>
    <n v="2.046180532586682"/>
  </r>
  <r>
    <x v="48"/>
    <n v="9"/>
    <x v="2"/>
    <n v="47.933655192194699"/>
    <n v="0.35650750241488699"/>
    <n v="3.9346077052624297E-3"/>
    <n v="5.3985752053578896E-3"/>
    <n v="4.4461011999992399"/>
    <n v="40.512216183509885"/>
    <n v="0.44711451196163976"/>
    <n v="0.61347445515430565"/>
  </r>
  <r>
    <x v="49"/>
    <n v="10"/>
    <x v="2"/>
    <n v="88.010479884697602"/>
    <n v="0.353783303865772"/>
    <n v="7.3160561724828497E-3"/>
    <n v="9.6019569584785795E-3"/>
    <n v="3.9426098999992898"/>
    <n v="40.202648166564998"/>
    <n v="0.83137001960032386"/>
    <n v="1.0911314725543841"/>
  </r>
  <r>
    <x v="50"/>
    <n v="11"/>
    <x v="2"/>
    <n v="60.491912646657397"/>
    <n v="0.35365294951933701"/>
    <n v="4.4670095401688403E-3"/>
    <n v="6.8363913645643802E-3"/>
    <n v="3.7461395000009299"/>
    <n v="40.187835172651937"/>
    <n v="0.50761472047373191"/>
    <n v="0.7768626550641341"/>
  </r>
  <r>
    <x v="51"/>
    <n v="12"/>
    <x v="2"/>
    <n v="46.026388503942002"/>
    <n v="0.28879668169164602"/>
    <n v="9.7326795232548103E-3"/>
    <n v="1.1651649034065599E-2"/>
    <n v="5.5338364999988698"/>
    <n v="32.817804737687048"/>
    <n v="1.105986309460774"/>
    <n v="1.3240510265983636"/>
  </r>
  <r>
    <x v="52"/>
    <n v="13"/>
    <x v="2"/>
    <n v="66.160483703390398"/>
    <n v="0.36409901855579702"/>
    <n v="7.19947834031456E-3"/>
    <n v="1.0092152004427601E-2"/>
    <n v="3.6894109999993798"/>
    <n v="41.374888472249665"/>
    <n v="0.81812253867210916"/>
    <n v="1.1468354550485911"/>
  </r>
  <r>
    <x v="53"/>
    <n v="14"/>
    <x v="2"/>
    <n v="38.025137852879602"/>
    <n v="0.35282438220585399"/>
    <n v="5.7058063342223702E-3"/>
    <n v="6.96246384807733E-3"/>
    <n v="3.8592576999999402"/>
    <n v="40.093679796119773"/>
    <n v="0.64838708343436025"/>
    <n v="0.79118907364515112"/>
  </r>
  <r>
    <x v="54"/>
    <n v="15"/>
    <x v="2"/>
    <n v="65.352488826820206"/>
    <n v="0.35780968382897199"/>
    <n v="5.6267110643646598E-3"/>
    <n v="8.09407832742879E-3"/>
    <n v="4.4869241999986098"/>
    <n v="40.660191344201365"/>
    <n v="0.63939898458689315"/>
    <n v="0.919781628116908"/>
  </r>
  <r>
    <x v="55"/>
    <n v="16"/>
    <x v="2"/>
    <n v="65.193254965191997"/>
    <n v="0.35318305740246098"/>
    <n v="3.1338122003543301E-2"/>
    <n v="3.3282392657548197E-2"/>
    <n v="5.0768243000002196"/>
    <n v="40.134438341188748"/>
    <n v="3.561150227675375"/>
    <n v="3.7820900747213861"/>
  </r>
  <r>
    <x v="56"/>
    <n v="17"/>
    <x v="2"/>
    <n v="53.629304142192701"/>
    <n v="0.35980803636280501"/>
    <n v="3.7179164629328998E-3"/>
    <n v="5.2066641867119902E-3"/>
    <n v="3.5986430000011702"/>
    <n v="40.88727685940966"/>
    <n v="0.42249050715146591"/>
    <n v="0.59166638485363532"/>
  </r>
  <r>
    <x v="57"/>
    <n v="18"/>
    <x v="2"/>
    <n v="75.709993681582901"/>
    <n v="0.363029349942048"/>
    <n v="8.4826634610309492E-3"/>
    <n v="1.37154736114516E-2"/>
    <n v="4.3618932999997897"/>
    <n v="41.253335220687276"/>
    <n v="0.96393902966260792"/>
    <n v="1.5585765467558637"/>
  </r>
  <r>
    <x v="58"/>
    <n v="19"/>
    <x v="2"/>
    <n v="59.446019324393902"/>
    <n v="0.36003468179477199"/>
    <n v="7.2361039106293001E-3"/>
    <n v="1.0736166529392801E-2"/>
    <n v="4.0317704000008199"/>
    <n v="40.91303202213318"/>
    <n v="0.82228453529878409"/>
    <n v="1.2200189237946364"/>
  </r>
  <r>
    <x v="59"/>
    <n v="20"/>
    <x v="2"/>
    <n v="54.014649518749799"/>
    <n v="0.36038177196150001"/>
    <n v="3.6775457112893099E-3"/>
    <n v="5.1956983049107203E-3"/>
    <n v="3.78023550000034"/>
    <n v="40.952474086534096"/>
    <n v="0.41790292173742161"/>
    <n v="0.59042026192167274"/>
  </r>
  <r>
    <x v="60"/>
    <n v="1"/>
    <x v="3"/>
    <n v="48.448605790130202"/>
    <n v="0.36682927711806002"/>
    <n v="5.8259023249660497E-3"/>
    <n v="1.8845442547835899E-2"/>
    <n v="5.1988534000010898"/>
    <n v="41.685145127052273"/>
    <n v="0.66203435510977837"/>
    <n v="2.1415275622540793"/>
  </r>
  <r>
    <x v="61"/>
    <n v="2"/>
    <x v="3"/>
    <n v="43.966456269043597"/>
    <n v="0.35294907488313798"/>
    <n v="7.3897199189654804E-3"/>
    <n v="1.22444481140896E-2"/>
    <n v="3.35530459999972"/>
    <n v="40.107849418538407"/>
    <n v="0.83974089988244094"/>
    <n v="1.3914145584192728"/>
  </r>
  <r>
    <x v="62"/>
    <n v="3"/>
    <x v="3"/>
    <n v="57.747671394307702"/>
    <n v="0.36223774993082702"/>
    <n v="5.5894279112220701E-3"/>
    <n v="1.8166365273592701E-2"/>
    <n v="3.77803390000008"/>
    <n v="41.163380673957619"/>
    <n v="0.63516226263887166"/>
    <n v="2.0643596901809889"/>
  </r>
  <r>
    <x v="63"/>
    <n v="4"/>
    <x v="3"/>
    <n v="61.641693039898101"/>
    <n v="0.36471336474039001"/>
    <n v="7.0682713178833803E-3"/>
    <n v="1.9087025766273299E-2"/>
    <n v="2.7505461000000602"/>
    <n v="41.444700538680685"/>
    <n v="0.80321264975947504"/>
    <n v="2.1689802007128751"/>
  </r>
  <r>
    <x v="64"/>
    <n v="5"/>
    <x v="3"/>
    <n v="58.300228424626198"/>
    <n v="0.372073002808613"/>
    <n v="5.6837155285767299E-3"/>
    <n v="1.84234557056349E-2"/>
    <n v="2.91815639999913"/>
    <n v="42.281023046433297"/>
    <n v="0.64587676461099208"/>
    <n v="2.0935745120039657"/>
  </r>
  <r>
    <x v="65"/>
    <n v="6"/>
    <x v="3"/>
    <n v="66.045546474710306"/>
    <n v="0.37806596338704301"/>
    <n v="8.8919384809684702E-3"/>
    <n v="1.9661855175744099E-2"/>
    <n v="2.8056230000001898"/>
    <n v="42.962041293982161"/>
    <n v="1.0104475546555081"/>
    <n v="2.2343017245163748"/>
  </r>
  <r>
    <x v="66"/>
    <n v="7"/>
    <x v="3"/>
    <n v="52.0799489663396"/>
    <n v="0.38539153640083801"/>
    <n v="4.5973606750813996E-3"/>
    <n v="1.07233792241358E-2"/>
    <n v="2.7267830000000601"/>
    <n v="43.794492772822501"/>
    <n v="0.52242734944106817"/>
    <n v="1.2185658209245227"/>
  </r>
  <r>
    <x v="67"/>
    <n v="8"/>
    <x v="3"/>
    <n v="42.268269842615197"/>
    <n v="0.36270114624748401"/>
    <n v="7.3506263729526903E-3"/>
    <n v="1.27725785214078E-2"/>
    <n v="3.0464615000000701"/>
    <n v="41.216039346305003"/>
    <n v="0.83529845147189663"/>
    <n v="1.4514293774327047"/>
  </r>
  <r>
    <x v="68"/>
    <n v="9"/>
    <x v="3"/>
    <n v="42.840881228951702"/>
    <n v="0.35360459743342099"/>
    <n v="9.5702123241216408E-3"/>
    <n v="2.4890845820763799E-2"/>
    <n v="3.48959639999884"/>
    <n v="40.182340617434207"/>
    <n v="1.0875241277410956"/>
    <n v="2.8285052069049774"/>
  </r>
  <r>
    <x v="69"/>
    <n v="10"/>
    <x v="3"/>
    <n v="44.692040846021897"/>
    <n v="0.35398846113936"/>
    <n v="5.3128793468637898E-3"/>
    <n v="1.21038533289392E-2"/>
    <n v="3.1165930999995899"/>
    <n v="40.225961493109089"/>
    <n v="0.60373628941633972"/>
    <n v="1.3754378782885455"/>
  </r>
  <r>
    <x v="70"/>
    <n v="11"/>
    <x v="3"/>
    <n v="7.4166536747462199"/>
    <n v="0.368112219503205"/>
    <n v="2.0825855444470999E-2"/>
    <n v="6.2728917014205202E-2"/>
    <n v="4.7339762000010497"/>
    <n v="41.830934034455112"/>
    <n v="2.36657448232625"/>
    <n v="7.1282860243415005"/>
  </r>
  <r>
    <x v="71"/>
    <n v="12"/>
    <x v="3"/>
    <n v="43.7111082754734"/>
    <n v="0.38033246428880302"/>
    <n v="5.2548294363484902E-3"/>
    <n v="1.1545539504443999E-2"/>
    <n v="2.62603799999851"/>
    <n v="43.219598214636711"/>
    <n v="0.59713970867596478"/>
    <n v="1.3119931255049999"/>
  </r>
  <r>
    <x v="72"/>
    <n v="13"/>
    <x v="3"/>
    <n v="62.653497652176199"/>
    <n v="0.37496764578592701"/>
    <n v="5.7535980304495799E-3"/>
    <n v="1.1271985796176101E-2"/>
    <n v="2.8620616999996802"/>
    <n v="42.609959748400797"/>
    <n v="0.65381795800563414"/>
    <n v="1.2809074768381934"/>
  </r>
  <r>
    <x v="73"/>
    <n v="14"/>
    <x v="3"/>
    <n v="41.808040146191303"/>
    <n v="0.363411898329209"/>
    <n v="6.5100286715371602E-3"/>
    <n v="1.8820770048141301E-2"/>
    <n v="3.0491951999992999"/>
    <n v="41.296806628319203"/>
    <n v="0.73977598540195011"/>
    <n v="2.1387238691069661"/>
  </r>
  <r>
    <x v="74"/>
    <n v="15"/>
    <x v="3"/>
    <n v="58.115045603652398"/>
    <n v="0.38792647922985801"/>
    <n v="4.5849781735115202E-3"/>
    <n v="1.07550444799087E-2"/>
    <n v="3.9942224999995202"/>
    <n v="44.082554457938414"/>
    <n v="0.52102024698994553"/>
    <n v="1.2221641454441705"/>
  </r>
  <r>
    <x v="75"/>
    <n v="16"/>
    <x v="3"/>
    <n v="45.9167481834547"/>
    <n v="0.35582937693077799"/>
    <n v="5.6631046709943898E-3"/>
    <n v="1.8441276172306301E-2"/>
    <n v="2.7967160999996801"/>
    <n v="40.435156469406593"/>
    <n v="0.64353462170390796"/>
    <n v="2.0955995650348069"/>
  </r>
  <r>
    <x v="76"/>
    <n v="17"/>
    <x v="3"/>
    <n v="61.016377962600501"/>
    <n v="0.373561847231763"/>
    <n v="5.8424712743827198E-3"/>
    <n v="1.11898004182754E-2"/>
    <n v="2.7379357999998302"/>
    <n v="42.450209912700345"/>
    <n v="0.66391719027076368"/>
    <n v="1.2715682293494774"/>
  </r>
  <r>
    <x v="77"/>
    <n v="18"/>
    <x v="3"/>
    <n v="56.039677211464699"/>
    <n v="0.37029896991170402"/>
    <n v="5.4769791442843404E-3"/>
    <n v="1.8468322077289899E-2"/>
    <n v="2.8283516999999798"/>
    <n v="42.079428399057278"/>
    <n v="0.62238399366867503"/>
    <n v="2.0986729633283976"/>
  </r>
  <r>
    <x v="78"/>
    <n v="19"/>
    <x v="3"/>
    <n v="48.509583103809597"/>
    <n v="0.38183491815451698"/>
    <n v="4.8649297613796898E-3"/>
    <n v="1.09615884763358E-2"/>
    <n v="3.7925092000004899"/>
    <n v="43.390331608467839"/>
    <n v="0.55283292742951018"/>
    <n v="1.2456350541290682"/>
  </r>
  <r>
    <x v="79"/>
    <n v="20"/>
    <x v="3"/>
    <n v="42.169167768815299"/>
    <n v="0.362780274689739"/>
    <n v="7.9895897484974603E-3"/>
    <n v="2.0744900120418699E-2"/>
    <n v="3.1152259000009499"/>
    <n v="41.225031214743069"/>
    <n v="0.90790792596562053"/>
    <n v="2.3573750136839431"/>
  </r>
  <r>
    <x v="80"/>
    <n v="1"/>
    <x v="4"/>
    <n v="53.884387578926003"/>
    <n v="0.38409772892593602"/>
    <n v="6.0750488018947698E-3"/>
    <n v="1.8590405609822301E-2"/>
    <n v="1.7846823999989201"/>
    <n v="43.647469196129094"/>
    <n v="0.69034645476076928"/>
    <n v="2.1125460920252617"/>
  </r>
  <r>
    <x v="81"/>
    <n v="2"/>
    <x v="4"/>
    <n v="51.823723220944999"/>
    <n v="0.35439324245089399"/>
    <n v="1.9760065310358201E-2"/>
    <n v="1.4295875647562401E-2"/>
    <n v="1.69503130000157"/>
    <n v="40.271959369419775"/>
    <n v="2.2454619670861593"/>
    <n v="1.6245313235866365"/>
  </r>
  <r>
    <x v="82"/>
    <n v="3"/>
    <x v="4"/>
    <n v="47.205103736687697"/>
    <n v="0.365704028889757"/>
    <n v="5.64110068243894E-3"/>
    <n v="1.88197835031205E-2"/>
    <n v="1.93396229999962"/>
    <n v="41.557276010199658"/>
    <n v="0.64103416845897043"/>
    <n v="2.1386117617182387"/>
  </r>
  <r>
    <x v="83"/>
    <n v="4"/>
    <x v="4"/>
    <n v="46.550418431181299"/>
    <n v="0.37605408085915698"/>
    <n v="1.00247176177323E-2"/>
    <n v="1.12167161116919E-2"/>
    <n v="1.65254900000036"/>
    <n v="42.733418279449658"/>
    <n v="1.1391724565604886"/>
    <n v="1.2746268308740796"/>
  </r>
  <r>
    <x v="84"/>
    <n v="5"/>
    <x v="4"/>
    <n v="42.733172853844898"/>
    <n v="0.36430069953850203"/>
    <n v="7.3228468918493696E-3"/>
    <n v="1.9419797004934999E-2"/>
    <n v="1.85572309999952"/>
    <n v="41.397806765738871"/>
    <n v="0.83214169225561019"/>
    <n v="2.2067951141971589"/>
  </r>
  <r>
    <x v="85"/>
    <n v="6"/>
    <x v="4"/>
    <n v="48.360854689333799"/>
    <n v="0.376929961654"/>
    <n v="1.48801013736811E-2"/>
    <n v="1.09723812266672E-2"/>
    <n v="1.83288820000052"/>
    <n v="42.832950187954545"/>
    <n v="1.6909206106455796"/>
    <n v="1.2468615030303638"/>
  </r>
  <r>
    <x v="86"/>
    <n v="7"/>
    <x v="4"/>
    <n v="7.1078195976639797"/>
    <n v="0.14534082481771299"/>
    <n v="3.2045960492507099E-3"/>
    <n v="0.182330436039259"/>
    <n v="3.1357504000006799"/>
    <n v="16.516002820194657"/>
    <n v="0.36415864196030795"/>
    <n v="20.719367731733978"/>
  </r>
  <r>
    <x v="87"/>
    <n v="8"/>
    <x v="4"/>
    <n v="51.135909591231403"/>
    <n v="0.38601432864728402"/>
    <n v="1.0179634632899601E-2"/>
    <n v="1.13427697551275E-2"/>
    <n v="2.1781981000003698"/>
    <n v="43.865264619009551"/>
    <n v="1.1567766628295002"/>
    <n v="1.2889511085372158"/>
  </r>
  <r>
    <x v="88"/>
    <n v="9"/>
    <x v="4"/>
    <n v="42.625854989300201"/>
    <n v="0.38122681123463997"/>
    <n v="1.13798497884754E-2"/>
    <n v="1.12335349822661E-2"/>
    <n v="2.03075060000082"/>
    <n v="43.321228549390909"/>
    <n v="1.2931647486903866"/>
    <n v="1.2765380661666024"/>
  </r>
  <r>
    <x v="89"/>
    <n v="10"/>
    <x v="4"/>
    <n v="1.1652530843322799"/>
    <n v="0.106256067758581"/>
    <n v="7.12402052817255E-3"/>
    <n v="0.18245637691286501"/>
    <n v="3.1413245999992698"/>
    <n v="12.074553154384205"/>
    <n v="0.80954778729233523"/>
    <n v="20.733679194643752"/>
  </r>
  <r>
    <x v="90"/>
    <n v="11"/>
    <x v="4"/>
    <n v="53.2990472053772"/>
    <n v="0.387265231081032"/>
    <n v="8.6725826504527904E-3"/>
    <n v="1.1136400620533501E-2"/>
    <n v="1.8363332999997499"/>
    <n v="44.007412622844548"/>
    <n v="0.98552075573327169"/>
    <n v="1.2655000705151707"/>
  </r>
  <r>
    <x v="91"/>
    <n v="12"/>
    <x v="4"/>
    <n v="50.4859081921308"/>
    <n v="0.35348001574139198"/>
    <n v="2.2313431969180599E-2"/>
    <n v="1.3442572158790699E-2"/>
    <n v="1.91688519999843"/>
    <n v="40.168183606976363"/>
    <n v="2.5356172692250682"/>
    <n v="1.5275650180443976"/>
  </r>
  <r>
    <x v="92"/>
    <n v="13"/>
    <x v="4"/>
    <n v="45.2123793449761"/>
    <n v="0.38267524375661699"/>
    <n v="1.23574446856224E-2"/>
    <n v="1.1217754186566901E-2"/>
    <n v="1.92645120000088"/>
    <n v="43.485823154161025"/>
    <n v="1.4042550779116363"/>
    <n v="1.274744793928057"/>
  </r>
  <r>
    <x v="93"/>
    <n v="14"/>
    <x v="4"/>
    <n v="50.271912232589003"/>
    <n v="0.38169298873364099"/>
    <n v="4.2620742645367599E-3"/>
    <n v="1.8534843611764999E-2"/>
    <n v="2.0502597000013298"/>
    <n v="43.37420326518648"/>
    <n v="0.48432662097008639"/>
    <n v="2.1062322286096591"/>
  </r>
  <r>
    <x v="94"/>
    <n v="15"/>
    <x v="4"/>
    <n v="45.246255610973002"/>
    <n v="0.38258821217926797"/>
    <n v="9.4770835965542703E-3"/>
    <n v="1.10628722462417E-2"/>
    <n v="1.9548650999986401"/>
    <n v="43.475933202189545"/>
    <n v="1.076941317790258"/>
    <n v="1.2571445734365569"/>
  </r>
  <r>
    <x v="95"/>
    <n v="16"/>
    <x v="4"/>
    <n v="45.443713448002399"/>
    <n v="0.36513932277920202"/>
    <n v="6.5176334025442402E-3"/>
    <n v="2.0628755509074202E-2"/>
    <n v="1.60632129999976"/>
    <n v="41.493104861272961"/>
    <n v="0.74064015938002736"/>
    <n v="2.3441767623947958"/>
  </r>
  <r>
    <x v="96"/>
    <n v="17"/>
    <x v="4"/>
    <n v="53.805630591789203"/>
    <n v="0.38769083121477899"/>
    <n v="9.4193608505745204E-3"/>
    <n v="1.11437752542654E-2"/>
    <n v="2.3008824000007699"/>
    <n v="44.055776274406703"/>
    <n v="1.0703819148380138"/>
    <n v="1.2663380970756137"/>
  </r>
  <r>
    <x v="97"/>
    <n v="18"/>
    <x v="4"/>
    <n v="36.797343494634802"/>
    <n v="0.36235996460943598"/>
    <n v="8.3815394463479104E-3"/>
    <n v="1.9963869757557401E-2"/>
    <n v="1.96081969999977"/>
    <n v="41.177268705617728"/>
    <n v="0.95244766435771711"/>
    <n v="2.2686215633587956"/>
  </r>
  <r>
    <x v="98"/>
    <n v="19"/>
    <x v="4"/>
    <n v="44.464436046372199"/>
    <n v="0.38232752897726602"/>
    <n v="1.19019053657971E-2"/>
    <n v="1.12228190903839E-2"/>
    <n v="1.9910877999991401"/>
    <n v="43.446310111052959"/>
    <n v="1.3524892461133069"/>
    <n v="1.2753203511799887"/>
  </r>
  <r>
    <x v="99"/>
    <n v="20"/>
    <x v="4"/>
    <n v="66.513707449800606"/>
    <n v="0.36037127969425398"/>
    <n v="9.7268005739968508E-3"/>
    <n v="1.75282154769358E-2"/>
    <n v="1.8530938000003501"/>
    <n v="40.951281783437956"/>
    <n v="1.1053182470450966"/>
    <n v="1.9918426678336136"/>
  </r>
  <r>
    <x v="100"/>
    <n v="1"/>
    <x v="5"/>
    <n v="37.986198307350897"/>
    <n v="0.36282354442527798"/>
    <n v="1.1226178484135299E-2"/>
    <n v="1.6229070786663202E-2"/>
    <n v="2.4244725000007699"/>
    <n v="41.229948230145226"/>
    <n v="1.2757021004699205"/>
    <n v="1.8442125893935457"/>
  </r>
  <r>
    <x v="101"/>
    <n v="2"/>
    <x v="5"/>
    <n v="45.5218841452877"/>
    <n v="0.364977358766161"/>
    <n v="1.09995451837847E-2"/>
    <n v="1.52231630661486E-2"/>
    <n v="2.3571819999997299"/>
    <n v="41.474699859791023"/>
    <n v="1.2499483163391705"/>
    <n v="1.7299048938805228"/>
  </r>
  <r>
    <x v="102"/>
    <n v="3"/>
    <x v="5"/>
    <n v="61.3778239107179"/>
    <n v="0.35311304115006298"/>
    <n v="8.10307969694362E-3"/>
    <n v="2.0539616780763201E-2"/>
    <n v="2.3336863000003998"/>
    <n v="40.126481948870797"/>
    <n v="0.92080451101632044"/>
    <n v="2.3340473614503638"/>
  </r>
  <r>
    <x v="103"/>
    <n v="4"/>
    <x v="5"/>
    <n v="54.613817551805703"/>
    <n v="0.37216909792332298"/>
    <n v="8.0406121672894296E-3"/>
    <n v="1.38703158172328E-2"/>
    <n v="2.28676509999968"/>
    <n v="42.291942945832155"/>
    <n v="0.91370592810107154"/>
    <n v="1.5761722519582728"/>
  </r>
  <r>
    <x v="104"/>
    <n v="5"/>
    <x v="5"/>
    <n v="64.314529001760803"/>
    <n v="0.37158756721289399"/>
    <n v="9.3313507082711401E-3"/>
    <n v="1.4139837737373101E-2"/>
    <n v="2.3022467999999199"/>
    <n v="42.225859910556139"/>
    <n v="1.0603807623035386"/>
    <n v="1.606799742883307"/>
  </r>
  <r>
    <x v="105"/>
    <n v="6"/>
    <x v="5"/>
    <n v="63.025267759691602"/>
    <n v="0.36795017088223397"/>
    <n v="1.7187229301500399E-2"/>
    <n v="1.10389173413603E-2"/>
    <n v="2.3651802999993299"/>
    <n v="41.812519418435677"/>
    <n v="1.9530942388068637"/>
    <n v="1.2544224251545797"/>
  </r>
  <r>
    <x v="106"/>
    <n v="7"/>
    <x v="5"/>
    <n v="40.739032480509202"/>
    <n v="0.36392710057135302"/>
    <n v="1.1974924947803601E-2"/>
    <n v="1.48989109585174E-2"/>
    <n v="2.37398550000034"/>
    <n v="41.355352337653756"/>
    <n v="1.3607869258867729"/>
    <n v="1.6930580634678865"/>
  </r>
  <r>
    <x v="107"/>
    <n v="8"/>
    <x v="5"/>
    <n v="40.944514073916302"/>
    <n v="0.36364499711175702"/>
    <n v="1.1040213963217801E-2"/>
    <n v="1.45339313248264E-2"/>
    <n v="2.4094459000007098"/>
    <n v="41.323295126336028"/>
    <n v="1.2545697685474775"/>
    <n v="1.6515831050939092"/>
  </r>
  <r>
    <x v="108"/>
    <n v="9"/>
    <x v="5"/>
    <n v="64.670592323173693"/>
    <n v="0.37459333843036502"/>
    <n v="1.0974959814404699E-2"/>
    <n v="1.59986264775628E-2"/>
    <n v="2.2844240000012999"/>
    <n v="42.567424821632393"/>
    <n v="1.2471545243641704"/>
    <n v="1.8180257360866818"/>
  </r>
  <r>
    <x v="109"/>
    <n v="10"/>
    <x v="5"/>
    <n v="63.365877890672003"/>
    <n v="0.37125130752640401"/>
    <n v="1.01690893025724E-2"/>
    <n v="2.2708018197649001E-2"/>
    <n v="2.4491203999987099"/>
    <n v="42.187648582545911"/>
    <n v="1.1555783298377729"/>
    <n v="2.5804566133692046"/>
  </r>
  <r>
    <x v="110"/>
    <n v="11"/>
    <x v="5"/>
    <n v="71.196696749497804"/>
    <n v="0.353769248168257"/>
    <n v="1.5939375089360702E-2"/>
    <n v="9.4132974911068906E-3"/>
    <n v="2.5236426999999799"/>
    <n v="40.201050928211025"/>
    <n v="1.8112926237909888"/>
    <n v="1.0696928967166921"/>
  </r>
  <r>
    <x v="111"/>
    <n v="12"/>
    <x v="5"/>
    <n v="45.9760760243596"/>
    <n v="0.36557829439392397"/>
    <n v="8.1089344687946801E-3"/>
    <n v="1.40270149963008E-2"/>
    <n v="2.51073159999941"/>
    <n v="41.542987999309545"/>
    <n v="0.92146982599939553"/>
    <n v="1.5939789768523636"/>
  </r>
  <r>
    <x v="112"/>
    <n v="13"/>
    <x v="5"/>
    <n v="58.0259916935726"/>
    <n v="0.366766386935785"/>
    <n v="1.1865681948970299E-2"/>
    <n v="1.489559365028E-2"/>
    <n v="2.2426704999998002"/>
    <n v="41.677998515430119"/>
    <n v="1.3483729487466249"/>
    <n v="1.6926810966227275"/>
  </r>
  <r>
    <x v="113"/>
    <n v="14"/>
    <x v="5"/>
    <n v="57.6065986468221"/>
    <n v="0.36410220570843799"/>
    <n v="1.1116565603565399E-2"/>
    <n v="1.043734195448E-2"/>
    <n v="2.5946543000009101"/>
    <n v="41.375250648686134"/>
    <n v="1.26324609131425"/>
    <n v="1.1860615857363637"/>
  </r>
  <r>
    <x v="114"/>
    <n v="15"/>
    <x v="5"/>
    <n v="51.900865025752502"/>
    <n v="0.36918933603592902"/>
    <n v="7.4913425018130701E-3"/>
    <n v="1.38365039482603E-2"/>
    <n v="2.4184524000011098"/>
    <n v="41.953333640446481"/>
    <n v="0.85128892066057615"/>
    <n v="1.5723299941204887"/>
  </r>
  <r>
    <x v="115"/>
    <n v="16"/>
    <x v="5"/>
    <n v="45.993357863722601"/>
    <n v="0.36629383782167702"/>
    <n v="1.0875210242944E-2"/>
    <n v="1.51615957637815E-2"/>
    <n v="2.0475829999995701"/>
    <n v="41.624299752463301"/>
    <n v="1.2358193457890909"/>
    <n v="1.722908609520625"/>
  </r>
  <r>
    <x v="116"/>
    <n v="17"/>
    <x v="5"/>
    <n v="48.631922354466901"/>
    <n v="0.36759294583645302"/>
    <n v="7.8535340695783905E-3"/>
    <n v="1.41422098974207E-2"/>
    <n v="2.3724103000004102"/>
    <n v="41.771925663233297"/>
    <n v="0.8924470533611808"/>
    <n v="1.6070693065250796"/>
  </r>
  <r>
    <x v="117"/>
    <n v="18"/>
    <x v="5"/>
    <n v="73.6100464593342"/>
    <n v="0.35129167372152298"/>
    <n v="1.4143649969659401E-2"/>
    <n v="4.0273527296688802E-2"/>
    <n v="2.3442734999989598"/>
    <n v="39.919508377445794"/>
    <n v="1.6072329510976593"/>
    <n v="4.5765371928055458"/>
  </r>
  <r>
    <x v="118"/>
    <n v="19"/>
    <x v="5"/>
    <n v="49.857779822118601"/>
    <n v="0.368236235935407"/>
    <n v="9.0115036637436405E-3"/>
    <n v="1.3958378228338199E-2"/>
    <n v="2.3301331999991799"/>
    <n v="41.845026810841709"/>
    <n v="1.0240345072435955"/>
    <n v="1.5861793441293408"/>
  </r>
  <r>
    <x v="119"/>
    <n v="20"/>
    <x v="5"/>
    <n v="73.753326975599094"/>
    <n v="0.35478563320039103"/>
    <n v="1.4682583890614101E-2"/>
    <n v="3.9561772253538803E-2"/>
    <n v="2.29169060000094"/>
    <n v="40.316549227317161"/>
    <n v="1.6684754421152388"/>
    <n v="4.4956559379021366"/>
  </r>
  <r>
    <x v="120"/>
    <n v="1"/>
    <x v="6"/>
    <n v="77.103082610011398"/>
    <n v="0.35621934505335501"/>
    <n v="7.2017895537601698E-3"/>
    <n v="8.5914545405730205E-3"/>
    <n v="3.0962667000003399"/>
    <n v="40.479471028790343"/>
    <n v="0.81838517656365573"/>
    <n v="0.97630165233784327"/>
  </r>
  <r>
    <x v="121"/>
    <n v="2"/>
    <x v="6"/>
    <n v="54.790091725788898"/>
    <n v="0.37300075349858902"/>
    <n v="6.4494897052137902E-3"/>
    <n v="6.8997703689594502E-3"/>
    <n v="2.64599090000047"/>
    <n v="42.386449261203296"/>
    <n v="0.73289655741065796"/>
    <n v="0.78406481465448297"/>
  </r>
  <r>
    <x v="122"/>
    <n v="3"/>
    <x v="6"/>
    <n v="43.686469840157002"/>
    <n v="0.35547045300447799"/>
    <n v="8.7689331789720798E-3"/>
    <n v="1.0181355816095E-2"/>
    <n v="2.8528603000013302"/>
    <n v="40.394369659599775"/>
    <n v="0.99646967942864551"/>
    <n v="1.1569722518289773"/>
  </r>
  <r>
    <x v="123"/>
    <n v="4"/>
    <x v="6"/>
    <n v="42.546294642816598"/>
    <n v="0.35305585963650499"/>
    <n v="8.7621667717250901E-3"/>
    <n v="9.5720815927569508E-3"/>
    <n v="3.8344797999998201"/>
    <n v="40.119984049602841"/>
    <n v="0.99570076951421482"/>
    <n v="1.0877365446314717"/>
  </r>
  <r>
    <x v="124"/>
    <n v="5"/>
    <x v="6"/>
    <n v="80.922300459091204"/>
    <n v="0.36104238486095502"/>
    <n v="7.7734770681122996E-3"/>
    <n v="1.4234701529938601E-2"/>
    <n v="2.9395027000009502"/>
    <n v="41.027543734199433"/>
    <n v="0.88334966683094318"/>
    <n v="1.6175797193112047"/>
  </r>
  <r>
    <x v="125"/>
    <n v="6"/>
    <x v="6"/>
    <n v="81.888362395069393"/>
    <n v="0.35884582207930399"/>
    <n v="7.7687517699155601E-3"/>
    <n v="1.0873846425963099E-2"/>
    <n v="3.2235173000008199"/>
    <n v="40.777934327193634"/>
    <n v="0.88281270112676824"/>
    <n v="1.235664366586716"/>
  </r>
  <r>
    <x v="126"/>
    <n v="7"/>
    <x v="6"/>
    <n v="78.074772533802502"/>
    <n v="0.35885923241405199"/>
    <n v="5.8502989848535801E-3"/>
    <n v="1.32925973092551E-2"/>
    <n v="3.0989203999997699"/>
    <n v="40.779458228869544"/>
    <n v="0.66480670282427046"/>
    <n v="1.5105224215062614"/>
  </r>
  <r>
    <x v="127"/>
    <n v="8"/>
    <x v="6"/>
    <n v="78.2924902175901"/>
    <n v="0.381012352931559"/>
    <n v="6.6950070823108901E-3"/>
    <n v="8.4030536185428807E-3"/>
    <n v="2.9947298999995802"/>
    <n v="43.296858287677161"/>
    <n v="0.76079625935351025"/>
    <n v="0.95489245665260014"/>
  </r>
  <r>
    <x v="128"/>
    <n v="9"/>
    <x v="6"/>
    <n v="68.944901086023506"/>
    <n v="0.35432965836436298"/>
    <n v="6.0595371873533596E-3"/>
    <n v="8.1103163565828598E-3"/>
    <n v="2.9282176000015099"/>
    <n v="40.264733905041247"/>
    <n v="0.68858377129015458"/>
    <n v="0.92162685870259775"/>
  </r>
  <r>
    <x v="129"/>
    <n v="10"/>
    <x v="6"/>
    <n v="65.530768367175995"/>
    <n v="0.36136685038126298"/>
    <n v="6.8989252047131902E-3"/>
    <n v="1.10963069093873E-2"/>
    <n v="3.3180594000004899"/>
    <n v="41.064414816052611"/>
    <n v="0.78396877326286252"/>
    <n v="1.2609439669758296"/>
  </r>
  <r>
    <x v="130"/>
    <n v="11"/>
    <x v="6"/>
    <n v="60.997986796052302"/>
    <n v="0.37663748846692802"/>
    <n v="2.8487383318160302E-2"/>
    <n v="3.33725626050674E-2"/>
    <n v="3.2873435000001301"/>
    <n v="42.799714598514548"/>
    <n v="3.2372026497909436"/>
    <n v="3.7923366596667503"/>
  </r>
  <r>
    <x v="131"/>
    <n v="12"/>
    <x v="6"/>
    <n v="66.117971877332593"/>
    <n v="0.36950633216898399"/>
    <n v="5.7118924177345896E-3"/>
    <n v="8.4353215601105196E-3"/>
    <n v="3.0376264000005899"/>
    <n v="41.989355928293634"/>
    <n v="0.64907868383347611"/>
    <n v="0.9585592681943772"/>
  </r>
  <r>
    <x v="132"/>
    <n v="13"/>
    <x v="6"/>
    <n v="59.601989644400902"/>
    <n v="0.38735359727836099"/>
    <n v="1.6011157932610699E-2"/>
    <n v="2.0582243298563702E-2"/>
    <n v="3.18473119999907"/>
    <n v="44.017454236177386"/>
    <n v="1.8194497650693977"/>
    <n v="2.3388912839276936"/>
  </r>
  <r>
    <x v="133"/>
    <n v="14"/>
    <x v="6"/>
    <n v="65.053715016350495"/>
    <n v="0.367197342481695"/>
    <n v="5.6737978236483704E-3"/>
    <n v="8.3769208317549197E-3"/>
    <n v="3.1808863999994998"/>
    <n v="41.726970736556254"/>
    <n v="0.64474975268731483"/>
    <n v="0.95192282179033183"/>
  </r>
  <r>
    <x v="134"/>
    <n v="15"/>
    <x v="6"/>
    <n v="51.081100636148797"/>
    <n v="0.37189468964259398"/>
    <n v="1.1450866362197699E-2"/>
    <n v="1.1852757855025899E-2"/>
    <n v="3.19019300000036"/>
    <n v="42.260760186658409"/>
    <n v="1.3012348138861023"/>
    <n v="1.3469043017074886"/>
  </r>
  <r>
    <x v="135"/>
    <n v="16"/>
    <x v="6"/>
    <n v="78.004170629918207"/>
    <n v="0.35485150576179397"/>
    <n v="7.3523716207728696E-3"/>
    <n v="8.6521213528478799E-3"/>
    <n v="3.5039434000009302"/>
    <n v="40.324034745658409"/>
    <n v="0.83549677508782616"/>
    <n v="0.98319560827816821"/>
  </r>
  <r>
    <x v="136"/>
    <n v="17"/>
    <x v="6"/>
    <n v="89.988313153766399"/>
    <n v="0.354717794525652"/>
    <n v="8.5855782610946407E-3"/>
    <n v="1.8530088119062899E-2"/>
    <n v="3.2171592000013298"/>
    <n v="40.308840287005907"/>
    <n v="0.9756338933062092"/>
    <n v="2.1056918317116931"/>
  </r>
  <r>
    <x v="137"/>
    <n v="18"/>
    <x v="6"/>
    <n v="83.1900016108318"/>
    <n v="0.38426380033759699"/>
    <n v="2.0512179363922901E-2"/>
    <n v="1.9920070317795399E-2"/>
    <n v="3.8567987000005801"/>
    <n v="43.666340947454202"/>
    <n v="2.330929473173057"/>
    <n v="2.2636443542949318"/>
  </r>
  <r>
    <x v="138"/>
    <n v="19"/>
    <x v="6"/>
    <n v="62.955401238221398"/>
    <n v="0.35178914510826298"/>
    <n v="2.0447383346194399E-2"/>
    <n v="3.0221701099030902E-2"/>
    <n v="3.0248725000001202"/>
    <n v="39.976039216848065"/>
    <n v="2.3235662893402727"/>
    <n v="3.4342842157989661"/>
  </r>
  <r>
    <x v="139"/>
    <n v="20"/>
    <x v="6"/>
    <n v="64.618787031860805"/>
    <n v="0.368170771546804"/>
    <n v="5.1750790647344799E-3"/>
    <n v="8.17424837116347E-3"/>
    <n v="2.7547560999992098"/>
    <n v="41.837587675773186"/>
    <n v="0.58807716644709995"/>
    <n v="0.92889186035948523"/>
  </r>
  <r>
    <x v="140"/>
    <n v="1"/>
    <x v="7"/>
    <n v="58.5284255448152"/>
    <n v="0.120479378076898"/>
    <n v="1.01044482262905E-2"/>
    <n v="2.02880669162783E-2"/>
    <n v="3.4230225000010202"/>
    <n v="13.690838417829319"/>
    <n v="1.1482327529875569"/>
    <n v="2.3054621495770795"/>
  </r>
  <r>
    <x v="141"/>
    <n v="2"/>
    <x v="7"/>
    <n v="1.4642533167229701"/>
    <n v="9.8174107997983401E-2"/>
    <n v="1.14904733767005E-2"/>
    <n v="4.01582733017945E-2"/>
    <n v="3.3885613000002102"/>
    <n v="11.156148636134478"/>
    <n v="1.3057356109886933"/>
    <n v="4.5634401479311935"/>
  </r>
  <r>
    <x v="142"/>
    <n v="3"/>
    <x v="7"/>
    <n v="41.450281119063199"/>
    <n v="0.20945184163004299"/>
    <n v="8.3196455077095294E-3"/>
    <n v="1.6359829306328202E-2"/>
    <n v="3.52702110000063"/>
    <n v="23.801345639777612"/>
    <n v="0.94541426223971925"/>
    <n v="1.8590715120827503"/>
  </r>
  <r>
    <x v="143"/>
    <n v="4"/>
    <x v="7"/>
    <n v="18.702734340008401"/>
    <n v="0.13117586298437101"/>
    <n v="9.1462044989526394E-3"/>
    <n v="2.49624309650541E-2"/>
    <n v="3.4201120999987298"/>
    <n v="14.906348066405796"/>
    <n v="1.0393414203355273"/>
    <n v="2.8366398823925114"/>
  </r>
  <r>
    <x v="144"/>
    <n v="5"/>
    <x v="7"/>
    <n v="25.919521756335399"/>
    <n v="0.14343909103587801"/>
    <n v="9.6625506005502404E-3"/>
    <n v="1.9711751789486798E-2"/>
    <n v="3.15553429999999"/>
    <n v="16.299896708622502"/>
    <n v="1.098017113698891"/>
    <n v="2.2399717942598634"/>
  </r>
  <r>
    <x v="145"/>
    <n v="6"/>
    <x v="7"/>
    <n v="7.19786002468995"/>
    <n v="7.4398610382987895E-2"/>
    <n v="1.6107282145526799E-2"/>
    <n v="3.22803023801407E-2"/>
    <n v="3.5555377000000501"/>
    <n v="8.4543875435213529"/>
    <n v="1.8303729710825909"/>
    <n v="3.6682161795614432"/>
  </r>
  <r>
    <x v="146"/>
    <n v="7"/>
    <x v="7"/>
    <n v="18.839087115679298"/>
    <n v="0.12226022617943801"/>
    <n v="9.6036833705972404E-3"/>
    <n v="2.5848881114748298E-2"/>
    <n v="3.5585499000007901"/>
    <n v="13.893207520390684"/>
    <n v="1.0913276557496865"/>
    <n v="2.9373728539486703"/>
  </r>
  <r>
    <x v="147"/>
    <n v="8"/>
    <x v="7"/>
    <n v="14.301897464443799"/>
    <n v="0.13164944615396301"/>
    <n v="1.0173573835848999E-2"/>
    <n v="2.4816205400258199E-2"/>
    <n v="3.2496328999986801"/>
    <n v="14.960164335677616"/>
    <n v="1.1560879358919318"/>
    <n v="2.8200233409384317"/>
  </r>
  <r>
    <x v="148"/>
    <n v="9"/>
    <x v="7"/>
    <n v="29.511899008363699"/>
    <n v="0.16589386337803999"/>
    <n v="1.0735591904013899E-2"/>
    <n v="3.7135908028582403E-2"/>
    <n v="3.2866912999997999"/>
    <n v="18.85157538386818"/>
    <n v="1.219953625456125"/>
    <n v="4.2199895487025456"/>
  </r>
  <r>
    <x v="149"/>
    <n v="10"/>
    <x v="7"/>
    <n v="13.597490654464201"/>
    <n v="0.13176015155708001"/>
    <n v="7.4722659684703799E-3"/>
    <n v="2.4684720570894401E-2"/>
    <n v="3.2719644999997399"/>
    <n v="14.972744495122729"/>
    <n v="0.84912113278072499"/>
    <n v="2.8050818830561819"/>
  </r>
  <r>
    <x v="150"/>
    <n v="11"/>
    <x v="7"/>
    <n v="25.128021866296301"/>
    <n v="0.14956911223107"/>
    <n v="8.4579666218582202E-3"/>
    <n v="1.8543466538649401E-2"/>
    <n v="3.7848623999998301"/>
    <n v="16.996490026257955"/>
    <n v="0.9611325706657069"/>
    <n v="2.1072121066647047"/>
  </r>
  <r>
    <x v="151"/>
    <n v="12"/>
    <x v="7"/>
    <n v="28.646114302104301"/>
    <n v="9.8515742851905994E-2"/>
    <n v="7.6641502883054904E-3"/>
    <n v="2.8362116286037398E-2"/>
    <n v="3.49223170000004"/>
    <n v="11.194970778625681"/>
    <n v="0.87092616912562393"/>
    <n v="3.222967759776977"/>
  </r>
  <r>
    <x v="152"/>
    <n v="13"/>
    <x v="7"/>
    <n v="40.048261093993801"/>
    <n v="0.15076352322178799"/>
    <n v="8.7976295217675003E-3"/>
    <n v="1.8113328938658298E-2"/>
    <n v="3.5024006999992698"/>
    <n v="17.132218547930453"/>
    <n v="0.99973062747357966"/>
    <n v="2.0583328339384432"/>
  </r>
  <r>
    <x v="153"/>
    <n v="14"/>
    <x v="7"/>
    <n v="26.8213056771521"/>
    <n v="9.8399537519947095E-2"/>
    <n v="1.16934531946923E-2"/>
    <n v="2.8197982541482699E-2"/>
    <n v="3.3791022000004798"/>
    <n v="11.181765627266715"/>
    <n v="1.3288014993968522"/>
    <n v="3.2043161978957615"/>
  </r>
  <r>
    <x v="154"/>
    <n v="15"/>
    <x v="7"/>
    <n v="34.185028354320401"/>
    <n v="7.4726770473289697E-2"/>
    <n v="1.65605637904967E-2"/>
    <n v="3.2666932343598201E-2"/>
    <n v="3.4106869999995899"/>
    <n v="8.4916784628738302"/>
    <n v="1.8818822489200795"/>
    <n v="3.7121514026816138"/>
  </r>
  <r>
    <x v="155"/>
    <n v="16"/>
    <x v="7"/>
    <n v="25.7609734326489"/>
    <n v="0.19152350539221599"/>
    <n v="5.4585342548072596E-3"/>
    <n v="2.2582915616419098E-2"/>
    <n v="3.3911714999994702"/>
    <n v="21.764034703660908"/>
    <n v="0.62028798350082492"/>
    <n v="2.5662404109567158"/>
  </r>
  <r>
    <x v="156"/>
    <n v="17"/>
    <x v="7"/>
    <n v="47.469006069715597"/>
    <n v="0.169175187208187"/>
    <n v="1.19062470396958E-2"/>
    <n v="3.7158613292301197E-2"/>
    <n v="3.1286099999997501"/>
    <n v="19.224453091839433"/>
    <n v="1.3529826181472502"/>
    <n v="4.222569692306954"/>
  </r>
  <r>
    <x v="157"/>
    <n v="18"/>
    <x v="7"/>
    <n v="1.52196391061914"/>
    <n v="9.60706951839575E-2"/>
    <n v="1.2094212833857899E-2"/>
    <n v="4.0661516626756197E-2"/>
    <n v="3.2208664999998202"/>
    <n v="10.917124452722444"/>
    <n v="1.3743423674838522"/>
    <n v="4.6206268894041136"/>
  </r>
  <r>
    <x v="158"/>
    <n v="19"/>
    <x v="7"/>
    <n v="26.518694705623101"/>
    <n v="0.13213677029898099"/>
    <n v="3.1867856533191801E-3"/>
    <n v="2.4031830642520999E-2"/>
    <n v="3.1088034000003901"/>
    <n v="15.015542079429659"/>
    <n v="0.36213473333172502"/>
    <n v="2.7308898457410229"/>
  </r>
  <r>
    <x v="159"/>
    <n v="20"/>
    <x v="7"/>
    <n v="6.15072736385296"/>
    <n v="9.8514604074254594E-2"/>
    <n v="1.28982291950701E-2"/>
    <n v="2.8591721931074201E-2"/>
    <n v="3.4532517000006901"/>
    <n v="11.194841372074386"/>
    <n v="1.4657078630761478"/>
    <n v="3.2490593103493413"/>
  </r>
  <r>
    <x v="160"/>
    <n v="1"/>
    <x v="8"/>
    <n v="48.2924614063337"/>
    <n v="0.36715430352265999"/>
    <n v="4.2520675245338096E-3"/>
    <n v="1.9666893485676001E-2"/>
    <n v="1.4911852000004699"/>
    <n v="41.722079945756818"/>
    <n v="0.48318949142429657"/>
    <n v="2.2348742597359093"/>
  </r>
  <r>
    <x v="161"/>
    <n v="2"/>
    <x v="8"/>
    <n v="47.704823458911598"/>
    <n v="0.38261693319789097"/>
    <n v="4.2335403082991597E-3"/>
    <n v="1.8499681034900899E-2"/>
    <n v="1.5353919999997701"/>
    <n v="43.479196954305792"/>
    <n v="0.48108412594308636"/>
    <n v="2.1022364812387386"/>
  </r>
  <r>
    <x v="162"/>
    <n v="3"/>
    <x v="8"/>
    <n v="48.016417113232698"/>
    <n v="0.382888232404903"/>
    <n v="4.8220576749289402E-3"/>
    <n v="1.85502305082915E-2"/>
    <n v="1.7104212000012899"/>
    <n v="43.51002640964807"/>
    <n v="0.54796109942374327"/>
    <n v="2.1079807395785797"/>
  </r>
  <r>
    <x v="163"/>
    <n v="4"/>
    <x v="8"/>
    <n v="45.915514925945899"/>
    <n v="0.38049305740904998"/>
    <n v="3.7754184330866399E-3"/>
    <n v="1.9127408377476601E-2"/>
    <n v="1.4589560999993401"/>
    <n v="43.237847432846593"/>
    <n v="0.42902482194166364"/>
    <n v="2.1735691338041594"/>
  </r>
  <r>
    <x v="164"/>
    <n v="5"/>
    <x v="8"/>
    <n v="41.5161369771388"/>
    <n v="0.37928166903259197"/>
    <n v="5.6950999402758697E-3"/>
    <n v="2.0106312581188099E-2"/>
    <n v="1.62741089999872"/>
    <n v="43.100189662794541"/>
    <n v="0.64717044775862154"/>
    <n v="2.284808247862284"/>
  </r>
  <r>
    <x v="165"/>
    <n v="6"/>
    <x v="8"/>
    <n v="39.541614368225702"/>
    <n v="0.37843435064549602"/>
    <n v="4.6780385312177701E-3"/>
    <n v="1.8545311292003999E-2"/>
    <n v="1.35135420000005"/>
    <n v="43.00390348244273"/>
    <n v="0.53159528763838293"/>
    <n v="2.1074217377277273"/>
  </r>
  <r>
    <x v="166"/>
    <n v="7"/>
    <x v="8"/>
    <n v="44.269636793293799"/>
    <n v="0.37975444528037799"/>
    <n v="5.0854360177824002E-3"/>
    <n v="1.8598150622769601E-2"/>
    <n v="1.4013169999998301"/>
    <n v="43.153914236406592"/>
    <n v="0.57789045656618188"/>
    <n v="2.1134262071329091"/>
  </r>
  <r>
    <x v="167"/>
    <n v="8"/>
    <x v="8"/>
    <n v="42.834480971504703"/>
    <n v="0.37788431659814498"/>
    <n v="3.87685671588459E-3"/>
    <n v="1.8665962612659098E-2"/>
    <n v="1.5208339000000699"/>
    <n v="42.941399613425567"/>
    <n v="0.44055189953233981"/>
    <n v="2.1211321150748974"/>
  </r>
  <r>
    <x v="168"/>
    <n v="9"/>
    <x v="8"/>
    <n v="37.771697873118299"/>
    <n v="0.37707585194445598"/>
    <n v="6.9568222229978802E-3"/>
    <n v="1.8443660038087499E-2"/>
    <n v="1.46334340000066"/>
    <n v="42.849528630051815"/>
    <n v="0.7905479798861228"/>
    <n v="2.0958704588735797"/>
  </r>
  <r>
    <x v="169"/>
    <n v="10"/>
    <x v="8"/>
    <n v="46.101879894994397"/>
    <n v="0.38090079491440498"/>
    <n v="4.0004362783642401E-3"/>
    <n v="1.8906547427099799E-2"/>
    <n v="1.53957350000018"/>
    <n v="43.284181240273298"/>
    <n v="0.45459503163230003"/>
    <n v="2.1484712985340684"/>
  </r>
  <r>
    <x v="170"/>
    <n v="11"/>
    <x v="8"/>
    <n v="58.373593582327402"/>
    <n v="0.37376833191235598"/>
    <n v="8.7988248906946606E-3"/>
    <n v="2.00466243948231E-2"/>
    <n v="1.48592900000039"/>
    <n v="42.473674080949543"/>
    <n v="0.99986646485166597"/>
    <n v="2.2780254994117159"/>
  </r>
  <r>
    <x v="171"/>
    <n v="12"/>
    <x v="8"/>
    <n v="41.0314483144627"/>
    <n v="0.37909332944094898"/>
    <n v="5.8634912167736097E-3"/>
    <n v="2.0203189406758901E-2"/>
    <n v="1.4774244999989601"/>
    <n v="43.07878743647148"/>
    <n v="0.66630582008791017"/>
    <n v="2.2958169780407842"/>
  </r>
  <r>
    <x v="172"/>
    <n v="13"/>
    <x v="8"/>
    <n v="49.068304133582203"/>
    <n v="0.38301340734457401"/>
    <n v="4.2929054528001902E-3"/>
    <n v="1.88748682663262E-2"/>
    <n v="1.54347640000014"/>
    <n v="43.524250834610683"/>
    <n v="0.48783016509093075"/>
    <n v="2.1448713939007047"/>
  </r>
  <r>
    <x v="173"/>
    <n v="14"/>
    <x v="8"/>
    <n v="43.032438387356301"/>
    <n v="0.38005535416908598"/>
    <n v="4.09399363384452E-3"/>
    <n v="1.8770181558982701E-2"/>
    <n v="1.53790120000121"/>
    <n v="43.188108428305227"/>
    <n v="0.46522654930051366"/>
    <n v="2.132975177157125"/>
  </r>
  <r>
    <x v="174"/>
    <n v="15"/>
    <x v="8"/>
    <n v="42.680986457258903"/>
    <n v="0.37852681274537903"/>
    <n v="5.43246648958282E-3"/>
    <n v="1.8799356055677899E-2"/>
    <n v="1.5537327000001799"/>
    <n v="43.014410539247621"/>
    <n v="0.61732573745259323"/>
    <n v="2.1362904608724889"/>
  </r>
  <r>
    <x v="175"/>
    <n v="16"/>
    <x v="8"/>
    <n v="42.754962103961802"/>
    <n v="0.37807403120341598"/>
    <n v="3.8715860477477201E-3"/>
    <n v="1.8841569011435501E-2"/>
    <n v="1.4906843999997299"/>
    <n v="42.962958091297274"/>
    <n v="0.43995295997133183"/>
    <n v="2.1410873876631253"/>
  </r>
  <r>
    <x v="176"/>
    <n v="17"/>
    <x v="8"/>
    <n v="41.860831856139299"/>
    <n v="0.37823122250087199"/>
    <n v="6.5902955912770103E-3"/>
    <n v="2.0067540529566E-2"/>
    <n v="1.54923400000006"/>
    <n v="42.980820738735453"/>
    <n v="0.74889722628147848"/>
    <n v="2.2804023329052274"/>
  </r>
  <r>
    <x v="177"/>
    <n v="18"/>
    <x v="8"/>
    <n v="52.741945908125203"/>
    <n v="0.36903175332174498"/>
    <n v="7.0100628324798204E-3"/>
    <n v="1.9491498672340301E-2"/>
    <n v="1.4671164000010299"/>
    <n v="41.935426513834656"/>
    <n v="0.79659804914543419"/>
    <n v="2.2149430309477616"/>
  </r>
  <r>
    <x v="178"/>
    <n v="19"/>
    <x v="8"/>
    <n v="45.203894550576898"/>
    <n v="0.38070547839665397"/>
    <n v="3.6482681025156402E-3"/>
    <n v="1.8672069344656098E-2"/>
    <n v="1.62113850000059"/>
    <n v="43.261986181437955"/>
    <n v="0.41457592074041366"/>
    <n v="2.1218260618927385"/>
  </r>
  <r>
    <x v="179"/>
    <n v="20"/>
    <x v="8"/>
    <n v="43.600133284011697"/>
    <n v="0.38031133297356101"/>
    <n v="4.2722546752260596E-3"/>
    <n v="1.8607283980592498E-2"/>
    <n v="1.6008225000005001"/>
    <n v="43.217196928813756"/>
    <n v="0.48548348582114315"/>
    <n v="2.1144640887036932"/>
  </r>
  <r>
    <x v="180"/>
    <n v="1"/>
    <x v="9"/>
    <n v="12.392475124456499"/>
    <n v="9.3493855861566194E-2"/>
    <n v="3.0062989108490699E-3"/>
    <n v="0.226640019905259"/>
    <n v="2.3901385999997702"/>
    <n v="10.624301802450704"/>
    <n v="0.34162487623284887"/>
    <n v="25.754547716506707"/>
  </r>
  <r>
    <x v="181"/>
    <n v="2"/>
    <x v="9"/>
    <n v="9.3484332653497706"/>
    <n v="9.1103779329525805E-2"/>
    <n v="1.59125437617849E-2"/>
    <n v="0.20390842529197001"/>
    <n v="2.64635129999987"/>
    <n v="10.352702196537024"/>
    <n v="1.8082436092937386"/>
    <n v="23.171411964996594"/>
  </r>
  <r>
    <x v="182"/>
    <n v="3"/>
    <x v="9"/>
    <n v="6.31498454413462"/>
    <n v="0.17010723895275301"/>
    <n v="2.1505510279764802E-3"/>
    <n v="0.17041330910080699"/>
    <n v="2.4113942999993001"/>
    <n v="19.330368062812841"/>
    <n v="0.24438079863369094"/>
    <n v="19.365148761455341"/>
  </r>
  <r>
    <x v="183"/>
    <n v="4"/>
    <x v="9"/>
    <n v="8.89878095866605"/>
    <n v="8.9655159358637604E-2"/>
    <n v="1.3282957347481699E-2"/>
    <n v="0.19269532347249699"/>
    <n v="2.6135505000001999"/>
    <n v="10.188086290754274"/>
    <n v="1.5094269713047386"/>
    <n v="21.897195849147387"/>
  </r>
  <r>
    <x v="184"/>
    <n v="5"/>
    <x v="9"/>
    <n v="63.1082078414615"/>
    <n v="0.357141646106163"/>
    <n v="1.3494467498844601E-2"/>
    <n v="1.8375027709625201E-2"/>
    <n v="1.22932109999965"/>
    <n v="40.584277966609434"/>
    <n v="1.5334622157777955"/>
    <n v="2.0880713306392273"/>
  </r>
  <r>
    <x v="185"/>
    <n v="6"/>
    <x v="9"/>
    <n v="64.663025442608202"/>
    <n v="0.352313774830326"/>
    <n v="1.32672840208818E-2"/>
    <n v="1.90420024550557E-2"/>
    <n v="1.4214599999995601"/>
    <n v="40.035656230718864"/>
    <n v="1.507645911463841"/>
    <n v="2.1638639153472385"/>
  </r>
  <r>
    <x v="186"/>
    <n v="7"/>
    <x v="9"/>
    <n v="2.5231499043623602"/>
    <n v="9.3842391204541103E-2"/>
    <n v="7.7674760546294396E-3"/>
    <n v="0.226425028920342"/>
    <n v="2.43525150000095"/>
    <n v="10.663908091425126"/>
    <n v="0.88266773348061811"/>
    <n v="25.730116922766136"/>
  </r>
  <r>
    <x v="187"/>
    <n v="8"/>
    <x v="9"/>
    <n v="10.1365766233833"/>
    <n v="7.2710858263919195E-2"/>
    <n v="1.9440279525737101E-2"/>
    <n v="0.20706474371168199"/>
    <n v="2.6076233000003399"/>
    <n v="8.2625975299908188"/>
    <n v="2.2091226733792162"/>
    <n v="23.530084512691136"/>
  </r>
  <r>
    <x v="188"/>
    <n v="9"/>
    <x v="9"/>
    <n v="8.9627227030618108"/>
    <n v="0.111468880795779"/>
    <n v="9.6790042470195903E-3"/>
    <n v="0.19030237563653701"/>
    <n v="2.5533133999997499"/>
    <n v="12.666918272247615"/>
    <n v="1.0998868462522262"/>
    <n v="21.625269958697388"/>
  </r>
  <r>
    <x v="189"/>
    <n v="10"/>
    <x v="9"/>
    <n v="8.8493661240227794"/>
    <n v="0.141371363728549"/>
    <n v="1.0600054266639101E-2"/>
    <n v="0.17278590432514601"/>
    <n v="2.6988955999986501"/>
    <n v="16.064927696426022"/>
    <n v="1.2045516212089888"/>
    <n v="19.634761855130229"/>
  </r>
  <r>
    <x v="190"/>
    <n v="11"/>
    <x v="9"/>
    <n v="55.069775160459699"/>
    <n v="0.11321216917208"/>
    <n v="1.7732678346457802E-2"/>
    <n v="0.237005101086077"/>
    <n v="2.4580402000010499"/>
    <n v="12.865019224100001"/>
    <n v="2.0150770848247501"/>
    <n v="26.93239785069057"/>
  </r>
  <r>
    <x v="191"/>
    <n v="12"/>
    <x v="9"/>
    <n v="13.349071032997699"/>
    <n v="9.8585919904295896E-2"/>
    <n v="1.6186746266746599E-3"/>
    <n v="0.22270606481607999"/>
    <n v="2.4263111000000199"/>
    <n v="11.202945443669989"/>
    <n v="0.18394029848575683"/>
    <n v="25.307507365463636"/>
  </r>
  <r>
    <x v="192"/>
    <n v="13"/>
    <x v="9"/>
    <n v="11.6536083462007"/>
    <n v="6.056554101943E-2"/>
    <n v="1.48504937724857E-2"/>
    <n v="0.22775923356644701"/>
    <n v="2.5520756999994698"/>
    <n v="6.8824478431170455"/>
    <n v="1.6875561105097387"/>
    <n v="25.881731087096252"/>
  </r>
  <r>
    <x v="193"/>
    <n v="14"/>
    <x v="9"/>
    <n v="58.701730766840697"/>
    <n v="0.379899858516419"/>
    <n v="6.7562919922512302E-3"/>
    <n v="1.8016007126131401E-2"/>
    <n v="1.29889010000079"/>
    <n v="43.170438467774886"/>
    <n v="0.76776045366491252"/>
    <n v="2.0472735370603865"/>
  </r>
  <r>
    <x v="194"/>
    <n v="15"/>
    <x v="9"/>
    <n v="7.5428659869752703"/>
    <n v="8.8482890679370096E-2"/>
    <n v="1.9236896918076299E-2"/>
    <n v="0.19259265887117"/>
    <n v="2.6315068000003499"/>
    <n v="10.054873940837512"/>
    <n v="2.1860110134177613"/>
    <n v="21.885529417178411"/>
  </r>
  <r>
    <x v="195"/>
    <n v="16"/>
    <x v="9"/>
    <n v="66.145422834579406"/>
    <n v="0.118732527537489"/>
    <n v="1.03441356717615E-2"/>
    <n v="0.22543762066805301"/>
    <n v="2.6775648999991901"/>
    <n v="13.49233267471466"/>
    <n v="1.1754699627001706"/>
    <n v="25.617911439551477"/>
  </r>
  <r>
    <x v="196"/>
    <n v="17"/>
    <x v="9"/>
    <n v="68.743491669991201"/>
    <n v="0.11648011195628601"/>
    <n v="5.5520282743106398E-3"/>
    <n v="0.22774590848711301"/>
    <n v="2.44741690000046"/>
    <n v="13.236376358668865"/>
    <n v="0.63091230389893638"/>
    <n v="25.88021687353557"/>
  </r>
  <r>
    <x v="197"/>
    <n v="18"/>
    <x v="9"/>
    <n v="11.684793189581701"/>
    <n v="0.17005249679529899"/>
    <n v="2.3231674492770801E-3"/>
    <n v="0.16984741489167801"/>
    <n v="2.3613010999997601"/>
    <n v="19.32414736310216"/>
    <n v="0.26399630105421368"/>
    <n v="19.300842601327048"/>
  </r>
  <r>
    <x v="198"/>
    <n v="19"/>
    <x v="9"/>
    <n v="18.398531613484302"/>
    <n v="0.116120744046986"/>
    <n v="1.90851678969815E-2"/>
    <n v="0.17257297293179699"/>
    <n v="2.4980771999998899"/>
    <n v="13.195539096248408"/>
    <n v="2.168769079202443"/>
    <n v="19.610565105886021"/>
  </r>
  <r>
    <x v="199"/>
    <n v="20"/>
    <x v="9"/>
    <n v="83.207354218772593"/>
    <n v="0.12672722384018201"/>
    <n v="8.6129763421154294E-3"/>
    <n v="0.22949733277551099"/>
    <n v="2.59016230000088"/>
    <n v="14.400820890929774"/>
    <n v="0.97874731160402606"/>
    <n v="26.079242360853524"/>
  </r>
  <r>
    <x v="200"/>
    <n v="1"/>
    <x v="10"/>
    <n v="26.7806488138636"/>
    <n v="0.35849582181001199"/>
    <n v="2.1931482266980201E-2"/>
    <n v="3.3541249634571398E-2"/>
    <n v="3.6900115999996999"/>
    <n v="40.738161569319544"/>
    <n v="2.4922138939750229"/>
    <n v="3.8115056402922045"/>
  </r>
  <r>
    <x v="201"/>
    <n v="2"/>
    <x v="10"/>
    <n v="45.154159885973598"/>
    <n v="0.35482253601555003"/>
    <n v="7.2660164680584003E-3"/>
    <n v="1.01485465816592E-2"/>
    <n v="4.5947108000000298"/>
    <n v="40.320742729039779"/>
    <n v="0.82568368955209093"/>
    <n v="1.153243929734"/>
  </r>
  <r>
    <x v="202"/>
    <n v="3"/>
    <x v="10"/>
    <n v="51.895887502247497"/>
    <n v="0.35822131527048701"/>
    <n v="9.5611727732917897E-3"/>
    <n v="1.21783316284832E-2"/>
    <n v="3.2801389999985902"/>
    <n v="40.706967644373528"/>
    <n v="1.0864969060558853"/>
    <n v="1.3839013214185456"/>
  </r>
  <r>
    <x v="203"/>
    <n v="4"/>
    <x v="10"/>
    <n v="26.109289768895302"/>
    <n v="0.37167281906701399"/>
    <n v="1.9741959393608701E-2"/>
    <n v="3.2578598126805199E-2"/>
    <n v="4.0385096000009"/>
    <n v="42.235547621251591"/>
    <n v="2.2434044765464436"/>
    <n v="3.7021134235005908"/>
  </r>
  <r>
    <x v="204"/>
    <n v="5"/>
    <x v="10"/>
    <n v="54.965578933902997"/>
    <n v="0.35427683949440503"/>
    <n v="7.3580093220338696E-3"/>
    <n v="1.02657952825958E-2"/>
    <n v="4.8538007999995898"/>
    <n v="40.258731760727848"/>
    <n v="0.83613742295839433"/>
    <n v="1.1665676457495229"/>
  </r>
  <r>
    <x v="205"/>
    <n v="6"/>
    <x v="10"/>
    <n v="39.075168698009797"/>
    <n v="0.381172841646859"/>
    <n v="7.2667455332774099E-3"/>
    <n v="9.8338221847119305E-3"/>
    <n v="3.2547164999996299"/>
    <n v="43.315095641688522"/>
    <n v="0.82576653787243293"/>
    <n v="1.1174797937172649"/>
  </r>
  <r>
    <x v="206"/>
    <n v="7"/>
    <x v="10"/>
    <n v="45.066645216923"/>
    <n v="0.35518272698584302"/>
    <n v="7.34014889610909E-3"/>
    <n v="1.04347103012014E-2"/>
    <n v="3.3069505000003101"/>
    <n v="40.361673521118526"/>
    <n v="0.83410782910330572"/>
    <n v="1.1857625342274318"/>
  </r>
  <r>
    <x v="207"/>
    <n v="8"/>
    <x v="10"/>
    <n v="18.6583594678462"/>
    <n v="0.36919209730313401"/>
    <n v="2.2796227809150901E-2"/>
    <n v="3.2006929709375097E-2"/>
    <n v="4.12981910000053"/>
    <n v="41.953647420810682"/>
    <n v="2.5904804328580568"/>
    <n v="3.6371511033380792"/>
  </r>
  <r>
    <x v="208"/>
    <n v="9"/>
    <x v="10"/>
    <n v="59.154890462130197"/>
    <n v="0.35734565345591601"/>
    <n v="8.3644019176178606E-3"/>
    <n v="1.12822996380479E-2"/>
    <n v="3.7982525000006699"/>
    <n v="40.607460619990455"/>
    <n v="0.9505002179111206"/>
    <n v="1.2820795043236251"/>
  </r>
  <r>
    <x v="209"/>
    <n v="10"/>
    <x v="10"/>
    <n v="22.660297991813799"/>
    <n v="0.35734774607925401"/>
    <n v="1.98537953685913E-2"/>
    <n v="3.2370751299118601E-2"/>
    <n v="3.3564346000002798"/>
    <n v="40.607698418097051"/>
    <n v="2.2561131100671932"/>
    <n v="3.678494465808932"/>
  </r>
  <r>
    <x v="210"/>
    <n v="11"/>
    <x v="10"/>
    <n v="21.654163432822202"/>
    <n v="0.35649171017057302"/>
    <n v="1.89217601188903E-2"/>
    <n v="3.2322708958225803E-2"/>
    <n v="5.6830918999985398"/>
    <n v="40.51042161029239"/>
    <n v="2.1502000135102612"/>
    <n v="3.6730351088892959"/>
  </r>
  <r>
    <x v="211"/>
    <n v="12"/>
    <x v="10"/>
    <n v="25.1573161807177"/>
    <n v="0.372205662348018"/>
    <n v="2.1158170467886199E-2"/>
    <n v="3.2423659830307698E-2"/>
    <n v="3.2806181999985702"/>
    <n v="42.296097994092953"/>
    <n v="2.4043375531688862"/>
    <n v="3.6845067988986022"/>
  </r>
  <r>
    <x v="212"/>
    <n v="13"/>
    <x v="10"/>
    <n v="55.4869016808805"/>
    <n v="0.35151935571940801"/>
    <n v="5.4793852536739497E-3"/>
    <n v="7.62102318945881E-3"/>
    <n v="3.1074160000007298"/>
    <n v="39.945381331750909"/>
    <n v="0.62265741519022155"/>
    <n v="0.86602536243850115"/>
  </r>
  <r>
    <x v="213"/>
    <n v="14"/>
    <x v="10"/>
    <n v="53.581819866081503"/>
    <n v="0.35932683062994503"/>
    <n v="9.7739748723007294E-3"/>
    <n v="1.2005382253266901E-2"/>
    <n v="5.4199900000003201"/>
    <n v="40.832594389766484"/>
    <n v="1.1106789627614466"/>
    <n v="1.3642479833257841"/>
  </r>
  <r>
    <x v="214"/>
    <n v="15"/>
    <x v="10"/>
    <n v="52.404377017690102"/>
    <n v="0.36056155098606402"/>
    <n v="9.9975933964198196E-3"/>
    <n v="1.2056874402880301E-2"/>
    <n v="3.3711293000014799"/>
    <n v="40.972903521143643"/>
    <n v="1.1360901586840704"/>
    <n v="1.3700993639636705"/>
  </r>
  <r>
    <x v="215"/>
    <n v="16"/>
    <x v="10"/>
    <n v="24.426558652064401"/>
    <n v="0.37299319285501398"/>
    <n v="2.1893065170388901E-2"/>
    <n v="3.2708253648448898E-2"/>
    <n v="4.39336580000053"/>
    <n v="42.38559009716068"/>
    <n v="2.4878483148169206"/>
    <n v="3.7168470055055569"/>
  </r>
  <r>
    <x v="216"/>
    <n v="17"/>
    <x v="10"/>
    <n v="13.4406756444141"/>
    <n v="0.35547568163333898"/>
    <n v="1.6133293106946701E-2"/>
    <n v="2.6198685713611801E-2"/>
    <n v="4.6329002000002202"/>
    <n v="40.394963821970343"/>
    <n v="1.8333287621530343"/>
    <n v="2.9771233765467957"/>
  </r>
  <r>
    <x v="217"/>
    <n v="18"/>
    <x v="10"/>
    <n v="16.944091904095799"/>
    <n v="0.35855888104438"/>
    <n v="2.12861257477883E-2"/>
    <n v="3.2136927818667102E-2"/>
    <n v="4.6135809000006702"/>
    <n v="40.745327391406818"/>
    <n v="2.4188779258850341"/>
    <n v="3.6519236157576254"/>
  </r>
  <r>
    <x v="218"/>
    <n v="19"/>
    <x v="10"/>
    <n v="25.743245594451299"/>
    <n v="0.370375935594564"/>
    <n v="2.40599267272401E-2"/>
    <n v="3.2472876512686398E-2"/>
    <n v="3.4839776000007898"/>
    <n v="42.088174499382276"/>
    <n v="2.7340825826409207"/>
    <n v="3.6900996037143634"/>
  </r>
  <r>
    <x v="219"/>
    <n v="20"/>
    <x v="10"/>
    <n v="72.307283219358595"/>
    <n v="0.37063579514683997"/>
    <n v="8.74344217073008E-3"/>
    <n v="1.0610424676824701E-2"/>
    <n v="3.5000632999999599"/>
    <n v="42.11770399395909"/>
    <n v="0.99357297394660005"/>
    <n v="1.2057300769118979"/>
  </r>
  <r>
    <x v="220"/>
    <n v="1"/>
    <x v="11"/>
    <n v="68.520137874589594"/>
    <n v="0.353464518464843"/>
    <n v="9.1392447073245404E-3"/>
    <n v="1.34329438737076E-2"/>
    <n v="3.6214761999999601"/>
    <n v="40.166422552823072"/>
    <n v="1.0385505349232433"/>
    <n v="1.5264708947395"/>
  </r>
  <r>
    <x v="221"/>
    <n v="2"/>
    <x v="11"/>
    <n v="52.063501255700302"/>
    <n v="0.36055457078327402"/>
    <n v="7.7139680900951101E-3"/>
    <n v="9.4012126743570606E-3"/>
    <n v="4.7187348999996104"/>
    <n v="40.972110316281139"/>
    <n v="0.87658728296535349"/>
    <n v="1.0683196220860296"/>
  </r>
  <r>
    <x v="222"/>
    <n v="3"/>
    <x v="11"/>
    <n v="32.413814952649901"/>
    <n v="0.35268719853590302"/>
    <n v="6.8105034183097296E-3"/>
    <n v="8.3272858037327004E-3"/>
    <n v="3.3656138999995102"/>
    <n v="40.078090742716256"/>
    <n v="0.77392084298974206"/>
    <n v="0.94628247769689777"/>
  </r>
  <r>
    <x v="223"/>
    <n v="4"/>
    <x v="11"/>
    <n v="45.336572059569598"/>
    <n v="0.35807110988014701"/>
    <n v="6.2219286443278097E-3"/>
    <n v="8.3587801466039197E-3"/>
    <n v="3.3780059000000602"/>
    <n v="40.689898850016704"/>
    <n v="0.70703734594634204"/>
    <n v="0.94986138029589995"/>
  </r>
  <r>
    <x v="224"/>
    <n v="5"/>
    <x v="11"/>
    <n v="45.490932005515901"/>
    <n v="0.35394614396813101"/>
    <n v="5.6084495657281299E-3"/>
    <n v="7.5286138592632898E-3"/>
    <n v="2.9338618999991"/>
    <n v="40.221152723651251"/>
    <n v="0.63732381428728746"/>
    <n v="0.85552430218901021"/>
  </r>
  <r>
    <x v="225"/>
    <n v="6"/>
    <x v="11"/>
    <n v="7.6636099044784398"/>
    <n v="0.355136635592608"/>
    <n v="2.7888475987889599E-2"/>
    <n v="5.2952269422855899E-2"/>
    <n v="4.4362315999987896"/>
    <n v="40.356435862796367"/>
    <n v="3.169144998623818"/>
    <n v="6.0173033435063523"/>
  </r>
  <r>
    <x v="226"/>
    <n v="7"/>
    <x v="11"/>
    <n v="33.269703758160603"/>
    <n v="0.35527219660102599"/>
    <n v="8.5598772630648204E-3"/>
    <n v="1.01969844392031E-2"/>
    <n v="4.8619662000000901"/>
    <n v="40.371840522843861"/>
    <n v="0.97271332534827504"/>
    <n v="1.158748231727625"/>
  </r>
  <r>
    <x v="227"/>
    <n v="8"/>
    <x v="11"/>
    <n v="45.240289620426502"/>
    <n v="0.35716733212818802"/>
    <n v="6.59684755518186E-3"/>
    <n v="8.4292011307165599E-3"/>
    <n v="3.6797925999999199"/>
    <n v="40.587196832748639"/>
    <n v="0.74964176763430235"/>
    <n v="0.95786376485415459"/>
  </r>
  <r>
    <x v="228"/>
    <n v="9"/>
    <x v="11"/>
    <n v="43.735884729967999"/>
    <n v="0.35303460157039401"/>
    <n v="7.9788287187614604E-3"/>
    <n v="1.01608057039318E-2"/>
    <n v="4.1890437000001803"/>
    <n v="40.117568360272045"/>
    <n v="0.90668508167743866"/>
    <n v="1.1546370118104319"/>
  </r>
  <r>
    <x v="229"/>
    <n v="10"/>
    <x v="11"/>
    <n v="83.835387298829701"/>
    <n v="0.37777605804822201"/>
    <n v="1.25445233130136E-2"/>
    <n v="1.34129235711592E-2"/>
    <n v="4.4337927000014998"/>
    <n v="42.929097505479774"/>
    <n v="1.4255140128424546"/>
    <n v="1.524195860359"/>
  </r>
  <r>
    <x v="230"/>
    <n v="11"/>
    <x v="11"/>
    <n v="81.374333473374094"/>
    <n v="0.35698361784667898"/>
    <n v="1.82105945177417E-2"/>
    <n v="2.05426567244574E-2"/>
    <n v="4.3194363000002296"/>
    <n v="40.566320209849884"/>
    <n v="2.0693857406524661"/>
    <n v="2.334392809597432"/>
  </r>
  <r>
    <x v="231"/>
    <n v="12"/>
    <x v="11"/>
    <n v="56.026196484415699"/>
    <n v="0.360494332950137"/>
    <n v="7.6832057058272302E-3"/>
    <n v="8.6577755243259294E-3"/>
    <n v="3.5679869000014102"/>
    <n v="40.965265107970112"/>
    <n v="0.87309155748036715"/>
    <n v="0.98383812776431023"/>
  </r>
  <r>
    <x v="232"/>
    <n v="13"/>
    <x v="11"/>
    <n v="89.577614662541293"/>
    <n v="0.35183959679696197"/>
    <n v="1.27878680541131E-2"/>
    <n v="1.8615771007427201E-2"/>
    <n v="4.7709359999989802"/>
    <n v="39.981772363291135"/>
    <n v="1.4531668243310343"/>
    <n v="2.1154285235712731"/>
  </r>
  <r>
    <x v="233"/>
    <n v="14"/>
    <x v="11"/>
    <n v="46.536472534483899"/>
    <n v="0.357515598978912"/>
    <n v="5.3627604500857502E-3"/>
    <n v="8.4409796977724799E-3"/>
    <n v="3.2802354999985202"/>
    <n v="40.62677261124"/>
    <n v="0.60940459660065349"/>
    <n v="0.95920223838323637"/>
  </r>
  <r>
    <x v="234"/>
    <n v="15"/>
    <x v="11"/>
    <n v="49.1195244710918"/>
    <n v="0.35909614642825899"/>
    <n v="8.5802913535486507E-3"/>
    <n v="9.2502763414244408E-3"/>
    <n v="3.45653659999879"/>
    <n v="40.806380275938523"/>
    <n v="0.97503310835780121"/>
    <n v="1.0511677660709593"/>
  </r>
  <r>
    <x v="235"/>
    <n v="16"/>
    <x v="11"/>
    <n v="43.996444568751997"/>
    <n v="0.35637957526393599"/>
    <n v="6.2077742812925198E-3"/>
    <n v="8.3811197089231505E-3"/>
    <n v="3.4707462999995098"/>
    <n v="40.497679007265454"/>
    <n v="0.70542889560142275"/>
    <n v="0.95239996692308526"/>
  </r>
  <r>
    <x v="236"/>
    <n v="17"/>
    <x v="11"/>
    <n v="48.648109819703699"/>
    <n v="0.35583797838754999"/>
    <n v="5.4679124806244102E-3"/>
    <n v="7.6977051458257803E-3"/>
    <n v="3.0226979999988499"/>
    <n v="40.436133907676137"/>
    <n v="0.62135369098004667"/>
    <n v="0.87473922111656599"/>
  </r>
  <r>
    <x v="237"/>
    <n v="18"/>
    <x v="11"/>
    <n v="43.190377200040899"/>
    <n v="0.35621578726577202"/>
    <n v="6.5717142242434096E-3"/>
    <n v="8.1127849120114608E-3"/>
    <n v="3.33677739999984"/>
    <n v="40.479066734746823"/>
    <n v="0.74678570730038751"/>
    <n v="0.9219073763649388"/>
  </r>
  <r>
    <x v="238"/>
    <n v="19"/>
    <x v="11"/>
    <n v="58.053832643723403"/>
    <n v="0.36514316282155201"/>
    <n v="9.1648884089523697E-3"/>
    <n v="1.09858406605397E-2"/>
    <n v="4.4587701000000299"/>
    <n v="41.493541229721821"/>
    <n v="1.0414645919264056"/>
    <n v="1.2483909841522387"/>
  </r>
  <r>
    <x v="239"/>
    <n v="20"/>
    <x v="11"/>
    <n v="45.740044830003697"/>
    <n v="0.35674645678016498"/>
    <n v="5.6716500475967203E-3"/>
    <n v="8.3036913085575599E-3"/>
    <n v="3.11695300000064"/>
    <n v="40.539370088655112"/>
    <n v="0.64450568722690005"/>
    <n v="0.94360128506335916"/>
  </r>
  <r>
    <x v="240"/>
    <n v="1"/>
    <x v="12"/>
    <n v="61.533415496399201"/>
    <n v="0.37900870010745302"/>
    <n v="7.0022144861742498E-3"/>
    <n v="1.0355029516668999E-2"/>
    <n v="3.2716848000000001"/>
    <n v="43.069170466756027"/>
    <n v="0.79570619161071021"/>
    <n v="1.1767078996214773"/>
  </r>
  <r>
    <x v="241"/>
    <n v="2"/>
    <x v="12"/>
    <n v="44.061848915212202"/>
    <n v="0.36193451133874999"/>
    <n v="6.4249919450475798E-3"/>
    <n v="6.8219540941925798E-3"/>
    <n v="3.57911090000015"/>
    <n v="41.128921743039776"/>
    <n v="0.73011272102813407"/>
    <n v="0.77522205615824769"/>
  </r>
  <r>
    <x v="242"/>
    <n v="3"/>
    <x v="12"/>
    <n v="32.954094985170798"/>
    <n v="0.38662189000223701"/>
    <n v="6.5235282724923601E-3"/>
    <n v="7.0257795665331297E-3"/>
    <n v="3.27906040000016"/>
    <n v="43.934305682072392"/>
    <n v="0.74131003096504089"/>
    <n v="0.79838404165149202"/>
  </r>
  <r>
    <x v="243"/>
    <n v="4"/>
    <x v="12"/>
    <n v="40.2692979634122"/>
    <n v="0.37422679176097001"/>
    <n v="5.6034407636666997E-3"/>
    <n v="5.9036552664652299E-3"/>
    <n v="3.2621311000002602"/>
    <n v="42.525771791019324"/>
    <n v="0.63675463223485229"/>
    <n v="0.67086991664377615"/>
  </r>
  <r>
    <x v="244"/>
    <n v="5"/>
    <x v="12"/>
    <n v="58.2923420401833"/>
    <n v="0.387464578360529"/>
    <n v="7.018513975871E-3"/>
    <n v="6.89148148530836E-3"/>
    <n v="3.1935823000003398"/>
    <n v="44.030065722787391"/>
    <n v="0.79755840634897734"/>
    <n v="0.78312289605776819"/>
  </r>
  <r>
    <x v="245"/>
    <n v="6"/>
    <x v="12"/>
    <n v="46.711383509415697"/>
    <n v="0.36117317046223002"/>
    <n v="7.7449065094670104E-3"/>
    <n v="5.8577635722372196E-3"/>
    <n v="3.3116955000004902"/>
    <n v="41.042405734344321"/>
    <n v="0.88010301243943301"/>
    <n v="0.66565495139059316"/>
  </r>
  <r>
    <x v="246"/>
    <n v="7"/>
    <x v="12"/>
    <n v="56.616308123467"/>
    <n v="0.35149235524975098"/>
    <n v="7.0809102614146401E-3"/>
    <n v="7.3867261593451201E-3"/>
    <n v="3.25131900000087"/>
    <n v="39.942313096562614"/>
    <n v="0.80464889334257272"/>
    <n v="0.83940069992558186"/>
  </r>
  <r>
    <x v="247"/>
    <n v="8"/>
    <x v="12"/>
    <n v="36.041709223749102"/>
    <n v="0.35343099096761199"/>
    <n v="7.3453776553432997E-3"/>
    <n v="1.040246622467E-2"/>
    <n v="3.09423249999963"/>
    <n v="40.162612609955907"/>
    <n v="0.83470200628901137"/>
    <n v="1.182098434621591"/>
  </r>
  <r>
    <x v="248"/>
    <n v="9"/>
    <x v="12"/>
    <n v="55.845469553759202"/>
    <n v="0.368672934677018"/>
    <n v="6.8620253492981103E-3"/>
    <n v="6.20449988340235E-3"/>
    <n v="3.4523673000003301"/>
    <n v="41.894651667842957"/>
    <n v="0.77977560787478528"/>
    <n v="0.70505680493208522"/>
  </r>
  <r>
    <x v="249"/>
    <n v="10"/>
    <x v="12"/>
    <n v="40.771319910448597"/>
    <n v="0.35977318208555398"/>
    <n v="6.2180569699868101E-3"/>
    <n v="8.2203525882298296E-3"/>
    <n v="3.3777097000001901"/>
    <n v="40.883316146085683"/>
    <n v="0.70659738295304664"/>
    <n v="0.934130975935208"/>
  </r>
  <r>
    <x v="250"/>
    <n v="11"/>
    <x v="12"/>
    <n v="63.217720175986202"/>
    <n v="0.38537950780560598"/>
    <n v="1.9093517797128701E-2"/>
    <n v="2.2013575648664799E-2"/>
    <n v="4.1287434000005296"/>
    <n v="43.793125887000684"/>
    <n v="2.1697179314918977"/>
    <n v="2.5015426873482727"/>
  </r>
  <r>
    <x v="251"/>
    <n v="12"/>
    <x v="12"/>
    <n v="48.211701944925103"/>
    <n v="0.35777060429712099"/>
    <n v="6.1421174394946402E-3"/>
    <n v="6.4642436085154296E-3"/>
    <n v="3.1907272999997001"/>
    <n v="40.655750488309202"/>
    <n v="0.69796789085166366"/>
    <n v="0.73457313733129881"/>
  </r>
  <r>
    <x v="252"/>
    <n v="13"/>
    <x v="12"/>
    <n v="64.583862481148898"/>
    <n v="0.36972656691327099"/>
    <n v="1.09514177535542E-2"/>
    <n v="1.3423660623975301E-2"/>
    <n v="3.32650909999938"/>
    <n v="42.014382603780795"/>
    <n v="1.2444792901766137"/>
    <n v="1.5254159799971934"/>
  </r>
  <r>
    <x v="253"/>
    <n v="14"/>
    <x v="12"/>
    <n v="46.7016678046149"/>
    <n v="0.37086448861984"/>
    <n v="3.51664324032181E-3"/>
    <n v="5.5989039431953097E-3"/>
    <n v="3.0467963999999399"/>
    <n v="42.143691888618186"/>
    <n v="0.39961855003656932"/>
    <n v="0.63623908445401245"/>
  </r>
  <r>
    <x v="254"/>
    <n v="15"/>
    <x v="12"/>
    <n v="53.865205740729898"/>
    <n v="0.37927170042061498"/>
    <n v="7.1368915978505601E-3"/>
    <n v="1.0109696348710701E-2"/>
    <n v="3.3971221000010701"/>
    <n v="43.099056865978973"/>
    <n v="0.81101040884665454"/>
    <n v="1.1488291305353069"/>
  </r>
  <r>
    <x v="255"/>
    <n v="16"/>
    <x v="12"/>
    <n v="61.919615975904101"/>
    <n v="0.36978000861775601"/>
    <n v="4.3266930340209496E-3"/>
    <n v="7.9021297126880292E-3"/>
    <n v="3.3197873999997598"/>
    <n v="42.020455524745003"/>
    <n v="0.4916696629569261"/>
    <n v="0.89796928553273059"/>
  </r>
  <r>
    <x v="256"/>
    <n v="17"/>
    <x v="12"/>
    <n v="60.7911012372534"/>
    <n v="0.385690133386135"/>
    <n v="5.2968401137948396E-3"/>
    <n v="6.1281974721973699E-3"/>
    <n v="3.1152422999984899"/>
    <n v="43.828424248424433"/>
    <n v="0.60191364929486812"/>
    <n v="0.69638607638606476"/>
  </r>
  <r>
    <x v="257"/>
    <n v="18"/>
    <x v="12"/>
    <n v="50.786111341311603"/>
    <n v="0.37716011896137402"/>
    <n v="1.0239834315697799E-2"/>
    <n v="1.09455484862627E-2"/>
    <n v="3.2001804999999801"/>
    <n v="42.859104427428868"/>
    <n v="1.16361753587475"/>
    <n v="1.2438123279843978"/>
  </r>
  <r>
    <x v="258"/>
    <n v="19"/>
    <x v="12"/>
    <n v="60.839975794418201"/>
    <n v="0.36367861803629697"/>
    <n v="5.6558658356947499E-3"/>
    <n v="8.2240031179265302E-3"/>
    <n v="2.9937496000002199"/>
    <n v="41.327115685942836"/>
    <n v="0.64271202678349437"/>
    <n v="0.9345458088552876"/>
  </r>
  <r>
    <x v="259"/>
    <n v="20"/>
    <x v="12"/>
    <n v="44.474490712427801"/>
    <n v="0.35535267379498803"/>
    <n v="6.2347190658298699E-3"/>
    <n v="6.3879548069356697E-3"/>
    <n v="3.2126781000006299"/>
    <n v="40.380985658521368"/>
    <n v="0.70849080293521249"/>
    <n v="0.72590395533359886"/>
  </r>
  <r>
    <x v="260"/>
    <n v="1"/>
    <x v="13"/>
    <n v="36.493374775565997"/>
    <n v="0.36483819629228897"/>
    <n v="8.2513266147396305E-3"/>
    <n v="8.2950062192358592E-3"/>
    <n v="3.6474435000000001"/>
    <n v="41.458885942305564"/>
    <n v="0.93765075167495804"/>
    <n v="0.94261434309498404"/>
  </r>
  <r>
    <x v="261"/>
    <n v="2"/>
    <x v="13"/>
    <n v="12.937117925225801"/>
    <n v="0.35282620761845601"/>
    <n v="1.55038910162256E-2"/>
    <n v="1.3101212817090599E-2"/>
    <n v="4.76683760000014"/>
    <n v="40.093887229370004"/>
    <n v="1.7618057972983636"/>
    <n v="1.4887741837602955"/>
  </r>
  <r>
    <x v="262"/>
    <n v="3"/>
    <x v="13"/>
    <n v="49.825991284261498"/>
    <n v="0.35177608582752501"/>
    <n v="6.07847778935582E-3"/>
    <n v="7.0804261798031896E-3"/>
    <n v="3.8037824000002698"/>
    <n v="39.974555207673298"/>
    <n v="0.69073611242679778"/>
    <n v="0.80459388406854426"/>
  </r>
  <r>
    <x v="263"/>
    <n v="4"/>
    <x v="13"/>
    <n v="24.145187316711599"/>
    <n v="0.38573312037241397"/>
    <n v="1.0291261767122801E-2"/>
    <n v="1.0666930367276201E-2"/>
    <n v="5.1190531000011097"/>
    <n v="43.833309133228859"/>
    <n v="1.1694615644457729"/>
    <n v="1.2121511780995682"/>
  </r>
  <r>
    <x v="264"/>
    <n v="5"/>
    <x v="13"/>
    <n v="59.682868260617802"/>
    <n v="0.37287610125883502"/>
    <n v="4.7486689896333104E-3"/>
    <n v="6.5145617729120602E-3"/>
    <n v="3.6938126000004501"/>
    <n v="42.372284233958524"/>
    <n v="0.53962147609469435"/>
    <n v="0.74029111055818864"/>
  </r>
  <r>
    <x v="265"/>
    <n v="6"/>
    <x v="13"/>
    <n v="20.038137760887"/>
    <n v="0.37253554677481199"/>
    <n v="1.00686689482466E-2"/>
    <n v="1.11050068164934E-2"/>
    <n v="3.8410558000014099"/>
    <n v="42.333584860774089"/>
    <n v="1.1441669259371137"/>
    <n v="1.2619325927833409"/>
  </r>
  <r>
    <x v="266"/>
    <n v="7"/>
    <x v="13"/>
    <n v="16.959679100116301"/>
    <n v="0.383056717871265"/>
    <n v="1.3524139772512199E-2"/>
    <n v="1.33956813037627E-2"/>
    <n v="4.3109507000008298"/>
    <n v="43.529172485371021"/>
    <n v="1.5368340650582044"/>
    <n v="1.522236511791216"/>
  </r>
  <r>
    <x v="267"/>
    <n v="8"/>
    <x v="13"/>
    <n v="44.799066060286698"/>
    <n v="0.363711846621395"/>
    <n v="4.5234252231365598E-3"/>
    <n v="7.3151448153800404E-3"/>
    <n v="3.8787193999996799"/>
    <n v="41.330891661522159"/>
    <n v="0.5140255935382454"/>
    <n v="0.83126645629318641"/>
  </r>
  <r>
    <x v="268"/>
    <n v="9"/>
    <x v="13"/>
    <n v="76.116038459347394"/>
    <n v="0.38385171508902799"/>
    <n v="1.4021057730210699E-2"/>
    <n v="1.7290604233990502E-2"/>
    <n v="5.2055201999992198"/>
    <n v="43.619513078298638"/>
    <n v="1.5933020147966703"/>
    <n v="1.9648413902261934"/>
  </r>
  <r>
    <x v="269"/>
    <n v="10"/>
    <x v="13"/>
    <n v="49.261149967302003"/>
    <n v="0.36761177434062597"/>
    <n v="5.2778263668165496E-3"/>
    <n v="6.79848212849604E-3"/>
    <n v="5.17348539999875"/>
    <n v="41.774065265980227"/>
    <n v="0.59975299622915335"/>
    <n v="0.77255478732909544"/>
  </r>
  <r>
    <x v="270"/>
    <n v="11"/>
    <x v="13"/>
    <n v="16.7086126266306"/>
    <n v="0.38283875020035801"/>
    <n v="1.37093504745558E-2"/>
    <n v="1.33560216798178E-2"/>
    <n v="6.7153625999999296"/>
    <n v="43.504403431858869"/>
    <n v="1.5578807357449773"/>
    <n v="1.5177297363429318"/>
  </r>
  <r>
    <x v="271"/>
    <n v="12"/>
    <x v="13"/>
    <n v="20.336745964001501"/>
    <n v="0.37979400213978998"/>
    <n v="9.9964384086571392E-3"/>
    <n v="1.0863510233534801E-2"/>
    <n v="4.0672617000000102"/>
    <n v="43.158409334067045"/>
    <n v="1.135958910074675"/>
    <n v="1.2344897992653183"/>
  </r>
  <r>
    <x v="272"/>
    <n v="13"/>
    <x v="13"/>
    <n v="59.951448364978198"/>
    <n v="0.35552077312622499"/>
    <n v="7.5860340209556098E-3"/>
    <n v="9.1542197221527195E-3"/>
    <n v="5.6056257000000098"/>
    <n v="40.400087855252842"/>
    <n v="0.86204932056313754"/>
    <n v="1.0402522411537181"/>
  </r>
  <r>
    <x v="273"/>
    <n v="14"/>
    <x v="13"/>
    <n v="27.659634654995401"/>
    <n v="0.35682439775149299"/>
    <n v="1.38909933047494E-2"/>
    <n v="1.41007082037421E-2"/>
    <n v="6.5902593000009801"/>
    <n v="40.548227017215112"/>
    <n v="1.5785219664487955"/>
    <n v="1.6023532049706932"/>
  </r>
  <r>
    <x v="274"/>
    <n v="15"/>
    <x v="13"/>
    <n v="58.533513475607997"/>
    <n v="0.37535213793482503"/>
    <n v="8.3719277723529693E-3"/>
    <n v="1.0436783381098901E-2"/>
    <n v="4.0653164000013904"/>
    <n v="42.6536520380483"/>
    <n v="0.95135542867647382"/>
    <n v="1.1859981114885114"/>
  </r>
  <r>
    <x v="275"/>
    <n v="16"/>
    <x v="13"/>
    <n v="56.1118241046874"/>
    <n v="0.310764637395189"/>
    <n v="6.0125081699321098E-3"/>
    <n v="1.29687162513283E-2"/>
    <n v="6.8373585000008399"/>
    <n v="35.314163340362391"/>
    <n v="0.68323956476501246"/>
    <n v="1.4737177558327614"/>
  </r>
  <r>
    <x v="276"/>
    <n v="17"/>
    <x v="13"/>
    <n v="50.646108608997203"/>
    <n v="0.36892339409847502"/>
    <n v="5.1662624550502601E-3"/>
    <n v="6.5533450226250203E-3"/>
    <n v="5.0799267000002102"/>
    <n v="41.923112965735797"/>
    <n v="0.58707527898298417"/>
    <n v="0.74469829802557053"/>
  </r>
  <r>
    <x v="277"/>
    <n v="18"/>
    <x v="13"/>
    <n v="64.919322345380607"/>
    <n v="0.35324515680913698"/>
    <n v="5.4574269600676899E-3"/>
    <n v="8.9618871774882602E-3"/>
    <n v="3.9732773000014201"/>
    <n v="40.141495091947384"/>
    <n v="0.62016215455314661"/>
    <n v="1.0183962701691205"/>
  </r>
  <r>
    <x v="278"/>
    <n v="19"/>
    <x v="13"/>
    <n v="34.553695499558103"/>
    <n v="0.35894026132553303"/>
    <n v="7.7549987468593798E-3"/>
    <n v="8.3286600631604802E-3"/>
    <n v="4.7765829999989302"/>
    <n v="40.788666059719667"/>
    <n v="0.88124985759765684"/>
    <n v="0.94643864354096374"/>
  </r>
  <r>
    <x v="279"/>
    <n v="20"/>
    <x v="13"/>
    <n v="49.777709358635001"/>
    <n v="0.36783030498135"/>
    <n v="7.0259443630826604E-3"/>
    <n v="7.5188152987003898E-3"/>
    <n v="3.76712190000034"/>
    <n v="41.798898293335228"/>
    <n v="0.79840276853212055"/>
    <n v="0.85441082939777158"/>
  </r>
  <r>
    <x v="280"/>
    <n v="1"/>
    <x v="14"/>
    <n v="56.444657217562103"/>
    <n v="0.3602444841968"/>
    <n v="4.3894568736125303E-3"/>
    <n v="6.2511974081958001E-3"/>
    <n v="6.8373086999999897"/>
    <n v="40.936873204181822"/>
    <n v="0.49880191745596936"/>
    <n v="0.71036334184043182"/>
  </r>
  <r>
    <x v="281"/>
    <n v="2"/>
    <x v="14"/>
    <n v="49.010011522289602"/>
    <n v="0.35191668562156098"/>
    <n v="7.7337902229044301E-3"/>
    <n v="9.4354779804246298E-3"/>
    <n v="3.9597583000013401"/>
    <n v="39.990532456995567"/>
    <n v="0.8788397980573216"/>
    <n v="1.0722134068664353"/>
  </r>
  <r>
    <x v="282"/>
    <n v="3"/>
    <x v="14"/>
    <n v="87.449618824030793"/>
    <n v="0.35287442475622099"/>
    <n v="1.05672521991671E-2"/>
    <n v="1.16810226902347E-2"/>
    <n v="4.3360996000010301"/>
    <n v="40.099366449570567"/>
    <n v="1.2008241135417159"/>
    <n v="1.327388942072125"/>
  </r>
  <r>
    <x v="283"/>
    <n v="4"/>
    <x v="14"/>
    <n v="16.0166038085795"/>
    <n v="0.37258184297379698"/>
    <n v="1.48590975979717E-2"/>
    <n v="1.28982044803086E-2"/>
    <n v="5.3760390000006701"/>
    <n v="42.338845792476931"/>
    <n v="1.6885338179513296"/>
    <n v="1.4657050545805228"/>
  </r>
  <r>
    <x v="284"/>
    <n v="5"/>
    <x v="14"/>
    <n v="39.409981480851002"/>
    <n v="0.35175855195811301"/>
    <n v="7.8376063556374297E-3"/>
    <n v="8.7591978900323098E-3"/>
    <n v="4.6379550999990897"/>
    <n v="39.972562722512841"/>
    <n v="0.89063708586788981"/>
    <n v="0.99536339659458073"/>
  </r>
  <r>
    <x v="285"/>
    <n v="6"/>
    <x v="14"/>
    <n v="62.4246571795832"/>
    <n v="0.36341818634002598"/>
    <n v="5.1272596891594304E-3"/>
    <n v="6.9520008976356696E-3"/>
    <n v="4.8453121000002204"/>
    <n v="41.297521175002956"/>
    <n v="0.58264314649538984"/>
    <n v="0.79000010200405335"/>
  </r>
  <r>
    <x v="286"/>
    <n v="7"/>
    <x v="14"/>
    <n v="65.001110493455101"/>
    <n v="0.36739361179030999"/>
    <n v="4.6022517598314798E-3"/>
    <n v="6.8230959962701397E-3"/>
    <n v="5.4878087000015503"/>
    <n v="41.749274067080684"/>
    <n v="0.52298315452630451"/>
    <n v="0.77535181775797046"/>
  </r>
  <r>
    <x v="287"/>
    <n v="8"/>
    <x v="14"/>
    <n v="57.2933669095761"/>
    <n v="0.34146383243989997"/>
    <n v="3.29299497644535E-3"/>
    <n v="7.0963272401051497E-3"/>
    <n v="7.3881109999983803"/>
    <n v="38.802708231806818"/>
    <n v="0.37420397459606253"/>
    <n v="0.80640082273922153"/>
  </r>
  <r>
    <x v="288"/>
    <n v="9"/>
    <x v="14"/>
    <n v="86.062858910294295"/>
    <n v="0.35733776899363601"/>
    <n v="1.17517939166383E-2"/>
    <n v="1.4459733447987601E-2"/>
    <n v="6.99453579999863"/>
    <n v="40.606564658367731"/>
    <n v="1.335431126890716"/>
    <n v="1.6431515281804092"/>
  </r>
  <r>
    <x v="289"/>
    <n v="10"/>
    <x v="14"/>
    <n v="87.670637992128306"/>
    <n v="0.36468319164906499"/>
    <n v="1.0893167270408999E-2"/>
    <n v="1.4768199267516701E-2"/>
    <n v="7.3032385000005799"/>
    <n v="41.441271778302841"/>
    <n v="1.2378599170919318"/>
    <n v="1.6782044622178069"/>
  </r>
  <r>
    <x v="290"/>
    <n v="11"/>
    <x v="14"/>
    <n v="57.169145184310104"/>
    <n v="0.217062884175762"/>
    <n v="1.8898658146139499E-2"/>
    <n v="3.03580309269353E-2"/>
    <n v="7.5446178000001902"/>
    <n v="24.666236838154774"/>
    <n v="2.1475747893340338"/>
    <n v="3.4497762416971933"/>
  </r>
  <r>
    <x v="291"/>
    <n v="12"/>
    <x v="14"/>
    <n v="59.376059516695399"/>
    <n v="0.35677829177237702"/>
    <n v="3.8921791114885401E-3"/>
    <n v="7.3203102482299401E-3"/>
    <n v="4.4752883000001003"/>
    <n v="40.542987701406481"/>
    <n v="0.44229308085097047"/>
    <n v="0.83185343729885686"/>
  </r>
  <r>
    <x v="292"/>
    <n v="13"/>
    <x v="14"/>
    <n v="59.047005596122702"/>
    <n v="0.37763532778221198"/>
    <n v="4.7167066774944297E-3"/>
    <n v="5.8617968002499504E-3"/>
    <n v="4.38852359999873"/>
    <n v="42.913105429796815"/>
    <n v="0.53598939516982158"/>
    <n v="0.66611327275567622"/>
  </r>
  <r>
    <x v="293"/>
    <n v="14"/>
    <x v="14"/>
    <n v="58.071235684876697"/>
    <n v="0.25376128679099502"/>
    <n v="1.2512547656054101E-2"/>
    <n v="1.51756949403072E-2"/>
    <n v="7.4977337999989597"/>
    <n v="28.83650986261307"/>
    <n v="1.4218804154606932"/>
    <n v="1.7245107886712727"/>
  </r>
  <r>
    <x v="294"/>
    <n v="15"/>
    <x v="14"/>
    <n v="12.402473921512501"/>
    <n v="0.35319941908271402"/>
    <n v="1.5313253492668001E-2"/>
    <n v="1.49382216159033E-2"/>
    <n v="5.3778598999997396"/>
    <n v="40.136297623035688"/>
    <n v="1.7401424423486365"/>
    <n v="1.6975251836253751"/>
  </r>
  <r>
    <x v="295"/>
    <n v="16"/>
    <x v="14"/>
    <n v="61.747515892562298"/>
    <n v="0.35139320398790502"/>
    <n v="5.9917297678620798E-3"/>
    <n v="7.49004690315269E-3"/>
    <n v="7.30583829999886"/>
    <n v="39.931045907716481"/>
    <n v="0.68087838271159995"/>
    <n v="0.8511416935400784"/>
  </r>
  <r>
    <x v="296"/>
    <n v="17"/>
    <x v="14"/>
    <n v="62.239842500819599"/>
    <n v="0.35849938612483501"/>
    <n v="3.9415105603595596E-3"/>
    <n v="6.5834116845045199E-3"/>
    <n v="6.0004745000005597"/>
    <n v="40.738566605094888"/>
    <n v="0.44789892731358633"/>
    <n v="0.74811496414824097"/>
  </r>
  <r>
    <x v="297"/>
    <n v="18"/>
    <x v="14"/>
    <n v="54.135156538765798"/>
    <n v="0.35789018504037501"/>
    <n v="3.7356589820257201E-3"/>
    <n v="6.1178330539712498E-3"/>
    <n v="4.0160250000008002"/>
    <n v="40.669339209133526"/>
    <n v="0.42450670250292277"/>
    <n v="0.69520830158764202"/>
  </r>
  <r>
    <x v="298"/>
    <n v="19"/>
    <x v="14"/>
    <n v="55.138731629210099"/>
    <n v="0.35394129711336703"/>
    <n v="4.7993629612200902E-3"/>
    <n v="8.4449923478057895E-3"/>
    <n v="4.3813074999998198"/>
    <n v="40.220601944700803"/>
    <n v="0.54538215468410123"/>
    <n v="0.95965822134156697"/>
  </r>
  <r>
    <x v="299"/>
    <n v="20"/>
    <x v="14"/>
    <n v="66.600279291429402"/>
    <n v="0.36118983915140102"/>
    <n v="5.5964132794467701E-3"/>
    <n v="6.6121979067777902E-3"/>
    <n v="4.4058224000000301"/>
    <n v="41.044299903568302"/>
    <n v="0.63595605448258752"/>
    <n v="0.7513861257702034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n v="1"/>
    <n v="1"/>
    <x v="0"/>
    <n v="82.650684736450401"/>
    <x v="0"/>
    <n v="1.49777941143108E-2"/>
    <n v="3.0306414748157099E-2"/>
    <n v="6.0101574000000202"/>
    <n v="25.433636950314547"/>
    <n v="1.702022058444409"/>
    <n v="3.443910766836034"/>
  </r>
  <r>
    <n v="2"/>
    <n v="2"/>
    <x v="0"/>
    <n v="68.771200354900103"/>
    <x v="1"/>
    <n v="1.22535998855615E-2"/>
    <n v="1.6333293922156301E-2"/>
    <n v="5.75350070000058"/>
    <n v="33.731133255227839"/>
    <n v="1.3924545324501705"/>
    <n v="1.8560561275177616"/>
  </r>
  <r>
    <n v="3"/>
    <n v="3"/>
    <x v="0"/>
    <n v="66.407180386741203"/>
    <x v="2"/>
    <n v="9.9130311010935303E-3"/>
    <n v="1.1186117304962301E-2"/>
    <n v="5.5261071000004396"/>
    <n v="40.138903747411931"/>
    <n v="1.1264808069424466"/>
    <n v="1.2711496937457161"/>
  </r>
  <r>
    <n v="4"/>
    <n v="4"/>
    <x v="0"/>
    <n v="67.517412012565401"/>
    <x v="3"/>
    <n v="7.2688062337281697E-3"/>
    <n v="8.0287617268381597E-3"/>
    <n v="7.1722501999993202"/>
    <n v="40.646275224075112"/>
    <n v="0.82600070837820116"/>
    <n v="0.91235928714070003"/>
  </r>
  <r>
    <n v="5"/>
    <n v="5"/>
    <x v="0"/>
    <n v="85.098246545233806"/>
    <x v="4"/>
    <n v="1.34931709759037E-2"/>
    <n v="1.4124649485509001E-2"/>
    <n v="6.36086140000043"/>
    <n v="39.995763750000563"/>
    <n v="1.5333148836254205"/>
    <n v="1.6050738051714775"/>
  </r>
  <r>
    <n v="6"/>
    <n v="6"/>
    <x v="0"/>
    <n v="70.623933692452496"/>
    <x v="5"/>
    <n v="8.4988631679115793E-3"/>
    <n v="8.9775385520860802E-3"/>
    <n v="3.81436600000051"/>
    <n v="40.984296988077155"/>
    <n v="0.96577990544449765"/>
    <n v="1.0201748354643274"/>
  </r>
  <r>
    <n v="7"/>
    <n v="7"/>
    <x v="0"/>
    <n v="46.4020012955407"/>
    <x v="6"/>
    <n v="2.3555235016103699E-2"/>
    <n v="2.83667294439378E-2"/>
    <n v="5.9569552000011701"/>
    <n v="26.497311585936707"/>
    <n v="2.676731251829966"/>
    <n v="3.2234919822656591"/>
  </r>
  <r>
    <n v="8"/>
    <n v="8"/>
    <x v="0"/>
    <n v="88.293715761595706"/>
    <x v="7"/>
    <n v="1.18011362347256E-2"/>
    <n v="1.3120854625363399E-2"/>
    <n v="4.4464498999986901"/>
    <n v="41.032270812185004"/>
    <n v="1.3410382084915455"/>
    <n v="1.4910062074276591"/>
  </r>
  <r>
    <n v="9"/>
    <n v="9"/>
    <x v="0"/>
    <n v="85.753025287645499"/>
    <x v="8"/>
    <n v="1.23090592981186E-2"/>
    <n v="1.2569457579559301E-2"/>
    <n v="4.4004568999989697"/>
    <n v="43.094063477257954"/>
    <n v="1.3987567384225683"/>
    <n v="1.4283474522226478"/>
  </r>
  <r>
    <n v="10"/>
    <n v="10"/>
    <x v="0"/>
    <n v="86.323467607408304"/>
    <x v="9"/>
    <n v="1.22091555250693E-2"/>
    <n v="1.41761792243894E-2"/>
    <n v="5.1361179999985298"/>
    <n v="39.969048130428071"/>
    <n v="1.3874040369396932"/>
    <n v="1.6109294573169772"/>
  </r>
  <r>
    <n v="11"/>
    <n v="11"/>
    <x v="0"/>
    <n v="62.773277308122402"/>
    <x v="10"/>
    <n v="6.8527191759290198E-3"/>
    <n v="7.8984646803998294E-3"/>
    <n v="5.0817086000006304"/>
    <n v="40.353215903598752"/>
    <n v="0.77871808817375232"/>
    <n v="0.89755280459088971"/>
  </r>
  <r>
    <n v="12"/>
    <n v="12"/>
    <x v="0"/>
    <n v="63.093732617765802"/>
    <x v="11"/>
    <n v="7.2553492053495199E-3"/>
    <n v="8.4537350718039798E-3"/>
    <n v="3.7428072999991802"/>
    <n v="40.514057815261367"/>
    <n v="0.82447150060789998"/>
    <n v="0.96065171270499772"/>
  </r>
  <r>
    <n v="13"/>
    <n v="13"/>
    <x v="0"/>
    <n v="89.165478756050902"/>
    <x v="12"/>
    <n v="1.23976881244267E-2"/>
    <n v="1.34687557584384E-2"/>
    <n v="5.7560854000003001"/>
    <n v="41.243089437692156"/>
    <n v="1.4088281959575797"/>
    <n v="1.5305404270952727"/>
  </r>
  <r>
    <n v="14"/>
    <n v="14"/>
    <x v="0"/>
    <n v="76.037249812766106"/>
    <x v="13"/>
    <n v="9.1355408270609399E-3"/>
    <n v="1.0290631188536899E-2"/>
    <n v="5.0618622000001698"/>
    <n v="41.439724251568983"/>
    <n v="1.0381296394387431"/>
    <n v="1.1693899077882841"/>
  </r>
  <r>
    <n v="15"/>
    <n v="15"/>
    <x v="0"/>
    <n v="58.526399371626098"/>
    <x v="14"/>
    <n v="4.4056243220311399E-3"/>
    <n v="5.5258256783340702E-3"/>
    <n v="5.9562012999995204"/>
    <n v="40.058379578641592"/>
    <n v="0.50063912750353867"/>
    <n v="0.62793473617432616"/>
  </r>
  <r>
    <n v="16"/>
    <n v="16"/>
    <x v="0"/>
    <n v="59.016787465624297"/>
    <x v="15"/>
    <n v="3.92186642491034E-3"/>
    <n v="5.4417886061131496E-3"/>
    <n v="4.9812244000004204"/>
    <n v="39.908053020878413"/>
    <n v="0.44566663919435684"/>
    <n v="0.61838506887649425"/>
  </r>
  <r>
    <n v="17"/>
    <n v="17"/>
    <x v="0"/>
    <n v="62.1140536048012"/>
    <x v="16"/>
    <n v="8.0441862586489304E-3"/>
    <n v="9.1088366748296196E-3"/>
    <n v="4.0987291999990703"/>
    <n v="40.131500687536708"/>
    <n v="0.91411207484646939"/>
    <n v="1.0350950766851841"/>
  </r>
  <r>
    <n v="18"/>
    <n v="18"/>
    <x v="0"/>
    <n v="62.728626087347898"/>
    <x v="17"/>
    <n v="5.9719659596255796E-3"/>
    <n v="7.2604886024195099E-3"/>
    <n v="3.16390709999905"/>
    <n v="40.287385088932503"/>
    <n v="0.67863249541199766"/>
    <n v="0.82505552300221707"/>
  </r>
  <r>
    <n v="19"/>
    <n v="19"/>
    <x v="0"/>
    <n v="59.671242328649001"/>
    <x v="18"/>
    <n v="6.0760595669458297E-3"/>
    <n v="7.2379827315186603E-3"/>
    <n v="4.5266603999989403"/>
    <n v="39.958560977184092"/>
    <n v="0.6904613144256625"/>
    <n v="0.82249803767257501"/>
  </r>
  <r>
    <n v="20"/>
    <n v="20"/>
    <x v="0"/>
    <n v="85.902339546738403"/>
    <x v="19"/>
    <n v="1.15060199307691E-2"/>
    <n v="1.24288494657848E-2"/>
    <n v="5.5096284999999598"/>
    <n v="43.107908732709888"/>
    <n v="1.3075022648601251"/>
    <n v="1.4123692574755455"/>
  </r>
  <r>
    <n v="21"/>
    <n v="1"/>
    <x v="1"/>
    <n v="54.519209273035599"/>
    <x v="20"/>
    <n v="5.2625601894174699E-3"/>
    <n v="5.8305312884541303E-3"/>
    <n v="3.6216915999993899"/>
    <n v="41.865379834219773"/>
    <n v="0.59801820334289435"/>
    <n v="0.66256037368796938"/>
  </r>
  <r>
    <n v="22"/>
    <n v="2"/>
    <x v="1"/>
    <n v="66.662338450317407"/>
    <x v="21"/>
    <n v="1.05506580671339E-2"/>
    <n v="1.0179660635263099E-2"/>
    <n v="4.3248284000001096"/>
    <n v="40.875505186265684"/>
    <n v="1.1989384167197614"/>
    <n v="1.1567796176435341"/>
  </r>
  <r>
    <n v="23"/>
    <n v="3"/>
    <x v="1"/>
    <n v="65.199729600610596"/>
    <x v="22"/>
    <n v="5.70971319883828E-3"/>
    <n v="5.7566743816481096E-3"/>
    <n v="3.8186637000017001"/>
    <n v="42.710523778069089"/>
    <n v="0.64883104532253189"/>
    <n v="0.65416754336910343"/>
  </r>
  <r>
    <n v="24"/>
    <n v="4"/>
    <x v="1"/>
    <n v="52.127311875988497"/>
    <x v="23"/>
    <n v="5.5051014634769401E-3"/>
    <n v="5.9068149516421902E-3"/>
    <n v="4.44367600000077"/>
    <n v="41.510505074759891"/>
    <n v="0.62557971175874316"/>
    <n v="0.67122897177752161"/>
  </r>
  <r>
    <n v="25"/>
    <n v="5"/>
    <x v="1"/>
    <n v="48.902592208428501"/>
    <x v="24"/>
    <n v="1.2917697513824E-2"/>
    <n v="1.9553338612057901E-2"/>
    <n v="5.3696653999995698"/>
    <n v="29.366769539002391"/>
    <n v="1.4679201720254544"/>
    <n v="2.2219702968247614"/>
  </r>
  <r>
    <n v="26"/>
    <n v="6"/>
    <x v="1"/>
    <n v="54.3192440289478"/>
    <x v="25"/>
    <n v="5.9197116320690198E-3"/>
    <n v="5.5741680166276298E-3"/>
    <n v="4.0962403000012202"/>
    <n v="41.759647816999774"/>
    <n v="0.6726945036442068"/>
    <n v="0.63342818370768528"/>
  </r>
  <r>
    <n v="27"/>
    <n v="7"/>
    <x v="1"/>
    <n v="51.572066255238397"/>
    <x v="26"/>
    <n v="5.4994287560065401E-3"/>
    <n v="5.3638874253619196E-3"/>
    <n v="3.4890357000003802"/>
    <n v="41.208191685768526"/>
    <n v="0.62493508590983415"/>
    <n v="0.60953266197294542"/>
  </r>
  <r>
    <n v="28"/>
    <n v="8"/>
    <x v="1"/>
    <n v="55.840046482724901"/>
    <x v="27"/>
    <n v="5.0731873527559597E-3"/>
    <n v="5.5116103992103099E-3"/>
    <n v="3.7298950000003899"/>
    <n v="41.940540026987613"/>
    <n v="0.57649856281317724"/>
    <n v="0.6263193635466261"/>
  </r>
  <r>
    <n v="29"/>
    <n v="9"/>
    <x v="1"/>
    <n v="51.502722777099898"/>
    <x v="28"/>
    <n v="4.7011509016451104E-3"/>
    <n v="4.7466432301973404E-3"/>
    <n v="3.7681197999991101"/>
    <n v="41.080170427418068"/>
    <n v="0.53422169336876257"/>
    <n v="0.53939127615878868"/>
  </r>
  <r>
    <n v="30"/>
    <n v="10"/>
    <x v="1"/>
    <n v="36.494553115758301"/>
    <x v="29"/>
    <n v="7.9397095679308201E-3"/>
    <n v="7.80191072402385E-3"/>
    <n v="3.5773806000015602"/>
    <n v="40.476783897448634"/>
    <n v="0.90223972362850235"/>
    <n v="0.8865807640936193"/>
  </r>
  <r>
    <n v="31"/>
    <n v="11"/>
    <x v="1"/>
    <n v="71.722322016950102"/>
    <x v="30"/>
    <n v="2.1575076546204601E-2"/>
    <n v="2.39630981945258E-2"/>
    <n v="5.6909080999994304"/>
    <n v="25.447419894030112"/>
    <n v="2.4517132438868865"/>
    <n v="2.7230793402870228"/>
  </r>
  <r>
    <n v="32"/>
    <n v="12"/>
    <x v="1"/>
    <n v="54.926162002119298"/>
    <x v="31"/>
    <n v="4.4051190293197201E-3"/>
    <n v="4.3777901734377896E-3"/>
    <n v="3.3810161999990598"/>
    <n v="41.502745494224548"/>
    <n v="0.50058170787724099"/>
    <n v="0.49747615607247614"/>
  </r>
  <r>
    <n v="33"/>
    <n v="13"/>
    <x v="1"/>
    <n v="54.739352813597797"/>
    <x v="32"/>
    <n v="7.4863175632121498E-3"/>
    <n v="7.0458588576258804E-3"/>
    <n v="3.7610681999994902"/>
    <n v="42.858819720454889"/>
    <n v="0.85071790491047161"/>
    <n v="0.80066577927566829"/>
  </r>
  <r>
    <n v="34"/>
    <n v="14"/>
    <x v="1"/>
    <n v="63.099749658328001"/>
    <x v="33"/>
    <n v="6.7927974929183699E-3"/>
    <n v="5.9441322897410597E-3"/>
    <n v="3.6495888999997899"/>
    <n v="40.004620507029436"/>
    <n v="0.77190880601345113"/>
    <n v="0.67546957837966592"/>
  </r>
  <r>
    <n v="35"/>
    <n v="15"/>
    <x v="1"/>
    <n v="81.926935562374297"/>
    <x v="34"/>
    <n v="3.6120595904339199E-2"/>
    <n v="4.0012280022478197E-2"/>
    <n v="10.3672449000005"/>
    <n v="41.404660058100113"/>
    <n v="4.1046131709476361"/>
    <n v="4.5468500025543408"/>
  </r>
  <r>
    <n v="36"/>
    <n v="16"/>
    <x v="1"/>
    <n v="57.754481983477902"/>
    <x v="35"/>
    <n v="4.6138644308644401E-3"/>
    <n v="5.1588914991997298E-3"/>
    <n v="3.6480480999998601"/>
    <n v="41.98452798498375"/>
    <n v="0.52430277623459554"/>
    <n v="0.58623767036360563"/>
  </r>
  <r>
    <n v="37"/>
    <n v="17"/>
    <x v="1"/>
    <n v="48.7398154735112"/>
    <x v="36"/>
    <n v="8.35834709956201E-3"/>
    <n v="1.2864286111179801E-2"/>
    <n v="5.5477936000006496"/>
    <n v="30.267711580461704"/>
    <n v="0.94981217040477395"/>
    <n v="1.46185069445225"/>
  </r>
  <r>
    <n v="38"/>
    <n v="18"/>
    <x v="1"/>
    <n v="65.695612825362304"/>
    <x v="37"/>
    <n v="8.3668102504142593E-3"/>
    <n v="1.12371316830851E-2"/>
    <n v="5.8427143000008002"/>
    <n v="32.458925292348525"/>
    <n v="0.95077389209252949"/>
    <n v="1.2769467821687615"/>
  </r>
  <r>
    <n v="39"/>
    <n v="19"/>
    <x v="1"/>
    <n v="72.764626714783205"/>
    <x v="38"/>
    <n v="8.6551419397332494E-3"/>
    <n v="7.1730680615097204E-3"/>
    <n v="3.5897908999995698"/>
    <n v="40.08241008416568"/>
    <n v="0.98353885678786923"/>
    <n v="0.81512137062610457"/>
  </r>
  <r>
    <n v="40"/>
    <n v="20"/>
    <x v="1"/>
    <n v="81.645034446949396"/>
    <x v="39"/>
    <n v="1.7563505512232999E-2"/>
    <n v="1.6855057129962499E-2"/>
    <n v="6.3706495000005798"/>
    <n v="41.446228441805907"/>
    <n v="1.9958528991173863"/>
    <n v="1.9153474011321021"/>
  </r>
  <r>
    <n v="41"/>
    <n v="1"/>
    <x v="2"/>
    <n v="53.020769628217501"/>
    <x v="40"/>
    <n v="3.2045106389752202E-3"/>
    <n v="5.2951964837442802E-3"/>
    <n v="3.8150798999995401"/>
    <n v="40.865122527214659"/>
    <n v="0.36414893624718414"/>
    <n v="0.60172687315275908"/>
  </r>
  <r>
    <n v="42"/>
    <n v="2"/>
    <x v="2"/>
    <n v="56.446043970649001"/>
    <x v="41"/>
    <n v="3.42019647707724E-3"/>
    <n v="5.3633539430506302E-3"/>
    <n v="3.5907784999999399"/>
    <n v="40.921676752291255"/>
    <n v="0.38865869057695912"/>
    <n v="0.60947203898302615"/>
  </r>
  <r>
    <n v="43"/>
    <n v="3"/>
    <x v="2"/>
    <n v="46.982122959832303"/>
    <x v="42"/>
    <n v="3.9936496613913004E-3"/>
    <n v="5.5171325836598202E-3"/>
    <n v="3.5858848000007102"/>
    <n v="40.771481815413864"/>
    <n v="0.45382382515810232"/>
    <n v="0.62694688450679781"/>
  </r>
  <r>
    <n v="44"/>
    <n v="4"/>
    <x v="2"/>
    <n v="53.313513492152197"/>
    <x v="43"/>
    <n v="1.6921336864543401E-2"/>
    <n v="2.79306877753157E-2"/>
    <n v="5.5706895000002898"/>
    <n v="29.425864622726138"/>
    <n v="1.9228791891526593"/>
    <n v="3.1739417926495115"/>
  </r>
  <r>
    <n v="45"/>
    <n v="5"/>
    <x v="2"/>
    <n v="70.786597327791696"/>
    <x v="44"/>
    <n v="1.2237918040951701E-2"/>
    <n v="1.49418159609092E-2"/>
    <n v="3.77371289999973"/>
    <n v="40.894493252561141"/>
    <n v="1.3906725046536024"/>
    <n v="1.6979336319215002"/>
  </r>
  <r>
    <n v="46"/>
    <n v="6"/>
    <x v="2"/>
    <n v="76.863741465413895"/>
    <x v="45"/>
    <n v="1.4579049823321E-2"/>
    <n v="1.7907080069394201E-2"/>
    <n v="4.6041398999986898"/>
    <n v="40.463922736968634"/>
    <n v="1.6567102071955682"/>
    <n v="2.0348954624311593"/>
  </r>
  <r>
    <n v="47"/>
    <n v="7"/>
    <x v="2"/>
    <n v="51.132308668018098"/>
    <x v="46"/>
    <n v="3.78633217252391E-3"/>
    <n v="5.4254134477485297E-3"/>
    <n v="3.7395943999999801"/>
    <n v="40.51380882321898"/>
    <n v="0.43026501960498981"/>
    <n v="0.61652425542596934"/>
  </r>
  <r>
    <n v="48"/>
    <n v="8"/>
    <x v="2"/>
    <n v="77.075896275405697"/>
    <x v="47"/>
    <n v="1.2368116025477599E-2"/>
    <n v="1.8006388686762801E-2"/>
    <n v="5.08437869999943"/>
    <n v="40.402642350482047"/>
    <n v="1.405467730167909"/>
    <n v="2.046180532586682"/>
  </r>
  <r>
    <n v="49"/>
    <n v="9"/>
    <x v="2"/>
    <n v="47.933655192194699"/>
    <x v="48"/>
    <n v="3.9346077052624297E-3"/>
    <n v="5.3985752053578896E-3"/>
    <n v="4.4461011999992399"/>
    <n v="40.512216183509885"/>
    <n v="0.44711451196163976"/>
    <n v="0.61347445515430565"/>
  </r>
  <r>
    <n v="50"/>
    <n v="10"/>
    <x v="2"/>
    <n v="88.010479884697602"/>
    <x v="49"/>
    <n v="7.3160561724828497E-3"/>
    <n v="9.6019569584785795E-3"/>
    <n v="3.9426098999992898"/>
    <n v="40.202648166564998"/>
    <n v="0.83137001960032386"/>
    <n v="1.0911314725543841"/>
  </r>
  <r>
    <n v="51"/>
    <n v="11"/>
    <x v="2"/>
    <n v="60.491912646657397"/>
    <x v="50"/>
    <n v="4.4670095401688403E-3"/>
    <n v="6.8363913645643802E-3"/>
    <n v="3.7461395000009299"/>
    <n v="40.187835172651937"/>
    <n v="0.50761472047373191"/>
    <n v="0.7768626550641341"/>
  </r>
  <r>
    <n v="52"/>
    <n v="12"/>
    <x v="2"/>
    <n v="46.026388503942002"/>
    <x v="51"/>
    <n v="9.7326795232548103E-3"/>
    <n v="1.1651649034065599E-2"/>
    <n v="5.5338364999988698"/>
    <n v="32.817804737687048"/>
    <n v="1.105986309460774"/>
    <n v="1.3240510265983636"/>
  </r>
  <r>
    <n v="53"/>
    <n v="13"/>
    <x v="2"/>
    <n v="66.160483703390398"/>
    <x v="52"/>
    <n v="7.19947834031456E-3"/>
    <n v="1.0092152004427601E-2"/>
    <n v="3.6894109999993798"/>
    <n v="41.374888472249665"/>
    <n v="0.81812253867210916"/>
    <n v="1.1468354550485911"/>
  </r>
  <r>
    <n v="54"/>
    <n v="14"/>
    <x v="2"/>
    <n v="38.025137852879602"/>
    <x v="53"/>
    <n v="5.7058063342223702E-3"/>
    <n v="6.96246384807733E-3"/>
    <n v="3.8592576999999402"/>
    <n v="40.093679796119773"/>
    <n v="0.64838708343436025"/>
    <n v="0.79118907364515112"/>
  </r>
  <r>
    <n v="55"/>
    <n v="15"/>
    <x v="2"/>
    <n v="65.352488826820206"/>
    <x v="54"/>
    <n v="5.6267110643646598E-3"/>
    <n v="8.09407832742879E-3"/>
    <n v="4.4869241999986098"/>
    <n v="40.660191344201365"/>
    <n v="0.63939898458689315"/>
    <n v="0.919781628116908"/>
  </r>
  <r>
    <n v="56"/>
    <n v="16"/>
    <x v="2"/>
    <n v="65.193254965191997"/>
    <x v="55"/>
    <n v="3.1338122003543301E-2"/>
    <n v="3.3282392657548197E-2"/>
    <n v="5.0768243000002196"/>
    <n v="40.134438341188748"/>
    <n v="3.561150227675375"/>
    <n v="3.7820900747213861"/>
  </r>
  <r>
    <n v="57"/>
    <n v="17"/>
    <x v="2"/>
    <n v="53.629304142192701"/>
    <x v="56"/>
    <n v="3.7179164629328998E-3"/>
    <n v="5.2066641867119902E-3"/>
    <n v="3.5986430000011702"/>
    <n v="40.88727685940966"/>
    <n v="0.42249050715146591"/>
    <n v="0.59166638485363532"/>
  </r>
  <r>
    <n v="58"/>
    <n v="18"/>
    <x v="2"/>
    <n v="75.709993681582901"/>
    <x v="57"/>
    <n v="8.4826634610309492E-3"/>
    <n v="1.37154736114516E-2"/>
    <n v="4.3618932999997897"/>
    <n v="41.253335220687276"/>
    <n v="0.96393902966260792"/>
    <n v="1.5585765467558637"/>
  </r>
  <r>
    <n v="59"/>
    <n v="19"/>
    <x v="2"/>
    <n v="59.446019324393902"/>
    <x v="58"/>
    <n v="7.2361039106293001E-3"/>
    <n v="1.0736166529392801E-2"/>
    <n v="4.0317704000008199"/>
    <n v="40.91303202213318"/>
    <n v="0.82228453529878409"/>
    <n v="1.2200189237946364"/>
  </r>
  <r>
    <n v="60"/>
    <n v="20"/>
    <x v="2"/>
    <n v="54.014649518749799"/>
    <x v="59"/>
    <n v="3.6775457112893099E-3"/>
    <n v="5.1956983049107203E-3"/>
    <n v="3.78023550000034"/>
    <n v="40.952474086534096"/>
    <n v="0.41790292173742161"/>
    <n v="0.59042026192167274"/>
  </r>
  <r>
    <n v="61"/>
    <n v="1"/>
    <x v="3"/>
    <n v="48.448605790130202"/>
    <x v="60"/>
    <n v="5.8259023249660497E-3"/>
    <n v="1.8845442547835899E-2"/>
    <n v="5.1988534000010898"/>
    <n v="41.685145127052273"/>
    <n v="0.66203435510977837"/>
    <n v="2.1415275622540793"/>
  </r>
  <r>
    <n v="62"/>
    <n v="2"/>
    <x v="3"/>
    <n v="43.966456269043597"/>
    <x v="61"/>
    <n v="7.3897199189654804E-3"/>
    <n v="1.22444481140896E-2"/>
    <n v="3.35530459999972"/>
    <n v="40.107849418538407"/>
    <n v="0.83974089988244094"/>
    <n v="1.3914145584192728"/>
  </r>
  <r>
    <n v="63"/>
    <n v="3"/>
    <x v="3"/>
    <n v="57.747671394307702"/>
    <x v="62"/>
    <n v="5.5894279112220701E-3"/>
    <n v="1.8166365273592701E-2"/>
    <n v="3.77803390000008"/>
    <n v="41.163380673957619"/>
    <n v="0.63516226263887166"/>
    <n v="2.0643596901809889"/>
  </r>
  <r>
    <n v="64"/>
    <n v="4"/>
    <x v="3"/>
    <n v="61.641693039898101"/>
    <x v="63"/>
    <n v="7.0682713178833803E-3"/>
    <n v="1.9087025766273299E-2"/>
    <n v="2.7505461000000602"/>
    <n v="41.444700538680685"/>
    <n v="0.80321264975947504"/>
    <n v="2.1689802007128751"/>
  </r>
  <r>
    <n v="65"/>
    <n v="5"/>
    <x v="3"/>
    <n v="58.300228424626198"/>
    <x v="64"/>
    <n v="5.6837155285767299E-3"/>
    <n v="1.84234557056349E-2"/>
    <n v="2.91815639999913"/>
    <n v="42.281023046433297"/>
    <n v="0.64587676461099208"/>
    <n v="2.0935745120039657"/>
  </r>
  <r>
    <n v="66"/>
    <n v="6"/>
    <x v="3"/>
    <n v="66.045546474710306"/>
    <x v="65"/>
    <n v="8.8919384809684702E-3"/>
    <n v="1.9661855175744099E-2"/>
    <n v="2.8056230000001898"/>
    <n v="42.962041293982161"/>
    <n v="1.0104475546555081"/>
    <n v="2.2343017245163748"/>
  </r>
  <r>
    <n v="67"/>
    <n v="7"/>
    <x v="3"/>
    <n v="52.0799489663396"/>
    <x v="66"/>
    <n v="4.5973606750813996E-3"/>
    <n v="1.07233792241358E-2"/>
    <n v="2.7267830000000601"/>
    <n v="43.794492772822501"/>
    <n v="0.52242734944106817"/>
    <n v="1.2185658209245227"/>
  </r>
  <r>
    <n v="68"/>
    <n v="8"/>
    <x v="3"/>
    <n v="42.268269842615197"/>
    <x v="67"/>
    <n v="7.3506263729526903E-3"/>
    <n v="1.27725785214078E-2"/>
    <n v="3.0464615000000701"/>
    <n v="41.216039346305003"/>
    <n v="0.83529845147189663"/>
    <n v="1.4514293774327047"/>
  </r>
  <r>
    <n v="69"/>
    <n v="9"/>
    <x v="3"/>
    <n v="42.840881228951702"/>
    <x v="68"/>
    <n v="9.5702123241216408E-3"/>
    <n v="2.4890845820763799E-2"/>
    <n v="3.48959639999884"/>
    <n v="40.182340617434207"/>
    <n v="1.0875241277410956"/>
    <n v="2.8285052069049774"/>
  </r>
  <r>
    <n v="70"/>
    <n v="10"/>
    <x v="3"/>
    <n v="44.692040846021897"/>
    <x v="69"/>
    <n v="5.3128793468637898E-3"/>
    <n v="1.21038533289392E-2"/>
    <n v="3.1165930999995899"/>
    <n v="40.225961493109089"/>
    <n v="0.60373628941633972"/>
    <n v="1.3754378782885455"/>
  </r>
  <r>
    <n v="71"/>
    <n v="11"/>
    <x v="3"/>
    <n v="7.4166536747462199"/>
    <x v="70"/>
    <n v="2.0825855444470999E-2"/>
    <n v="6.2728917014205202E-2"/>
    <n v="4.7339762000010497"/>
    <n v="41.830934034455112"/>
    <n v="2.36657448232625"/>
    <n v="7.1282860243415005"/>
  </r>
  <r>
    <n v="72"/>
    <n v="12"/>
    <x v="3"/>
    <n v="43.7111082754734"/>
    <x v="71"/>
    <n v="5.2548294363484902E-3"/>
    <n v="1.1545539504443999E-2"/>
    <n v="2.62603799999851"/>
    <n v="43.219598214636711"/>
    <n v="0.59713970867596478"/>
    <n v="1.3119931255049999"/>
  </r>
  <r>
    <n v="73"/>
    <n v="13"/>
    <x v="3"/>
    <n v="62.653497652176199"/>
    <x v="72"/>
    <n v="5.7535980304495799E-3"/>
    <n v="1.1271985796176101E-2"/>
    <n v="2.8620616999996802"/>
    <n v="42.609959748400797"/>
    <n v="0.65381795800563414"/>
    <n v="1.2809074768381934"/>
  </r>
  <r>
    <n v="74"/>
    <n v="14"/>
    <x v="3"/>
    <n v="41.808040146191303"/>
    <x v="73"/>
    <n v="6.5100286715371602E-3"/>
    <n v="1.8820770048141301E-2"/>
    <n v="3.0491951999992999"/>
    <n v="41.296806628319203"/>
    <n v="0.73977598540195011"/>
    <n v="2.1387238691069661"/>
  </r>
  <r>
    <n v="75"/>
    <n v="15"/>
    <x v="3"/>
    <n v="58.115045603652398"/>
    <x v="74"/>
    <n v="4.5849781735115202E-3"/>
    <n v="1.07550444799087E-2"/>
    <n v="3.9942224999995202"/>
    <n v="44.082554457938414"/>
    <n v="0.52102024698994553"/>
    <n v="1.2221641454441705"/>
  </r>
  <r>
    <n v="76"/>
    <n v="16"/>
    <x v="3"/>
    <n v="45.9167481834547"/>
    <x v="75"/>
    <n v="5.6631046709943898E-3"/>
    <n v="1.8441276172306301E-2"/>
    <n v="2.7967160999996801"/>
    <n v="40.435156469406593"/>
    <n v="0.64353462170390796"/>
    <n v="2.0955995650348069"/>
  </r>
  <r>
    <n v="77"/>
    <n v="17"/>
    <x v="3"/>
    <n v="61.016377962600501"/>
    <x v="76"/>
    <n v="5.8424712743827198E-3"/>
    <n v="1.11898004182754E-2"/>
    <n v="2.7379357999998302"/>
    <n v="42.450209912700345"/>
    <n v="0.66391719027076368"/>
    <n v="1.2715682293494774"/>
  </r>
  <r>
    <n v="78"/>
    <n v="18"/>
    <x v="3"/>
    <n v="56.039677211464699"/>
    <x v="77"/>
    <n v="5.4769791442843404E-3"/>
    <n v="1.8468322077289899E-2"/>
    <n v="2.8283516999999798"/>
    <n v="42.079428399057278"/>
    <n v="0.62238399366867503"/>
    <n v="2.0986729633283976"/>
  </r>
  <r>
    <n v="79"/>
    <n v="19"/>
    <x v="3"/>
    <n v="48.509583103809597"/>
    <x v="78"/>
    <n v="4.8649297613796898E-3"/>
    <n v="1.09615884763358E-2"/>
    <n v="3.7925092000004899"/>
    <n v="43.390331608467839"/>
    <n v="0.55283292742951018"/>
    <n v="1.2456350541290682"/>
  </r>
  <r>
    <n v="80"/>
    <n v="20"/>
    <x v="3"/>
    <n v="42.169167768815299"/>
    <x v="79"/>
    <n v="7.9895897484974603E-3"/>
    <n v="2.0744900120418699E-2"/>
    <n v="3.1152259000009499"/>
    <n v="41.225031214743069"/>
    <n v="0.90790792596562053"/>
    <n v="2.3573750136839431"/>
  </r>
  <r>
    <n v="81"/>
    <n v="1"/>
    <x v="4"/>
    <n v="53.884387578926003"/>
    <x v="80"/>
    <n v="6.0750488018947698E-3"/>
    <n v="1.8590405609822301E-2"/>
    <n v="1.7846823999989201"/>
    <n v="43.647469196129094"/>
    <n v="0.69034645476076928"/>
    <n v="2.1125460920252617"/>
  </r>
  <r>
    <n v="82"/>
    <n v="2"/>
    <x v="4"/>
    <n v="51.823723220944999"/>
    <x v="81"/>
    <n v="1.9760065310358201E-2"/>
    <n v="1.4295875647562401E-2"/>
    <n v="1.69503130000157"/>
    <n v="40.271959369419775"/>
    <n v="2.2454619670861593"/>
    <n v="1.6245313235866365"/>
  </r>
  <r>
    <n v="83"/>
    <n v="3"/>
    <x v="4"/>
    <n v="47.205103736687697"/>
    <x v="82"/>
    <n v="5.64110068243894E-3"/>
    <n v="1.88197835031205E-2"/>
    <n v="1.93396229999962"/>
    <n v="41.557276010199658"/>
    <n v="0.64103416845897043"/>
    <n v="2.1386117617182387"/>
  </r>
  <r>
    <n v="84"/>
    <n v="4"/>
    <x v="4"/>
    <n v="46.550418431181299"/>
    <x v="83"/>
    <n v="1.00247176177323E-2"/>
    <n v="1.12167161116919E-2"/>
    <n v="1.65254900000036"/>
    <n v="42.733418279449658"/>
    <n v="1.1391724565604886"/>
    <n v="1.2746268308740796"/>
  </r>
  <r>
    <n v="85"/>
    <n v="5"/>
    <x v="4"/>
    <n v="42.733172853844898"/>
    <x v="84"/>
    <n v="7.3228468918493696E-3"/>
    <n v="1.9419797004934999E-2"/>
    <n v="1.85572309999952"/>
    <n v="41.397806765738871"/>
    <n v="0.83214169225561019"/>
    <n v="2.2067951141971589"/>
  </r>
  <r>
    <n v="86"/>
    <n v="6"/>
    <x v="4"/>
    <n v="48.360854689333799"/>
    <x v="85"/>
    <n v="1.48801013736811E-2"/>
    <n v="1.09723812266672E-2"/>
    <n v="1.83288820000052"/>
    <n v="42.832950187954545"/>
    <n v="1.6909206106455796"/>
    <n v="1.2468615030303638"/>
  </r>
  <r>
    <n v="87"/>
    <n v="7"/>
    <x v="4"/>
    <n v="7.1078195976639797"/>
    <x v="86"/>
    <n v="3.2045960492507099E-3"/>
    <n v="0.182330436039259"/>
    <n v="3.1357504000006799"/>
    <n v="16.516002820194657"/>
    <n v="0.36415864196030795"/>
    <n v="20.719367731733978"/>
  </r>
  <r>
    <n v="88"/>
    <n v="8"/>
    <x v="4"/>
    <n v="51.135909591231403"/>
    <x v="87"/>
    <n v="1.0179634632899601E-2"/>
    <n v="1.13427697551275E-2"/>
    <n v="2.1781981000003698"/>
    <n v="43.865264619009551"/>
    <n v="1.1567766628295002"/>
    <n v="1.2889511085372158"/>
  </r>
  <r>
    <n v="89"/>
    <n v="9"/>
    <x v="4"/>
    <n v="42.625854989300201"/>
    <x v="88"/>
    <n v="1.13798497884754E-2"/>
    <n v="1.12335349822661E-2"/>
    <n v="2.03075060000082"/>
    <n v="43.321228549390909"/>
    <n v="1.2931647486903866"/>
    <n v="1.2765380661666024"/>
  </r>
  <r>
    <n v="90"/>
    <n v="10"/>
    <x v="4"/>
    <n v="1.1652530843322799"/>
    <x v="89"/>
    <n v="7.12402052817255E-3"/>
    <n v="0.18245637691286501"/>
    <n v="3.1413245999992698"/>
    <n v="12.074553154384205"/>
    <n v="0.80954778729233523"/>
    <n v="20.733679194643752"/>
  </r>
  <r>
    <n v="91"/>
    <n v="11"/>
    <x v="4"/>
    <n v="53.2990472053772"/>
    <x v="90"/>
    <n v="8.6725826504527904E-3"/>
    <n v="1.1136400620533501E-2"/>
    <n v="1.8363332999997499"/>
    <n v="44.007412622844548"/>
    <n v="0.98552075573327169"/>
    <n v="1.2655000705151707"/>
  </r>
  <r>
    <n v="92"/>
    <n v="12"/>
    <x v="4"/>
    <n v="50.4859081921308"/>
    <x v="91"/>
    <n v="2.2313431969180599E-2"/>
    <n v="1.3442572158790699E-2"/>
    <n v="1.91688519999843"/>
    <n v="40.168183606976363"/>
    <n v="2.5356172692250682"/>
    <n v="1.5275650180443976"/>
  </r>
  <r>
    <n v="93"/>
    <n v="13"/>
    <x v="4"/>
    <n v="45.2123793449761"/>
    <x v="92"/>
    <n v="1.23574446856224E-2"/>
    <n v="1.1217754186566901E-2"/>
    <n v="1.92645120000088"/>
    <n v="43.485823154161025"/>
    <n v="1.4042550779116363"/>
    <n v="1.274744793928057"/>
  </r>
  <r>
    <n v="94"/>
    <n v="14"/>
    <x v="4"/>
    <n v="50.271912232589003"/>
    <x v="93"/>
    <n v="4.2620742645367599E-3"/>
    <n v="1.8534843611764999E-2"/>
    <n v="2.0502597000013298"/>
    <n v="43.37420326518648"/>
    <n v="0.48432662097008639"/>
    <n v="2.1062322286096591"/>
  </r>
  <r>
    <n v="95"/>
    <n v="15"/>
    <x v="4"/>
    <n v="45.246255610973002"/>
    <x v="94"/>
    <n v="9.4770835965542703E-3"/>
    <n v="1.10628722462417E-2"/>
    <n v="1.9548650999986401"/>
    <n v="43.475933202189545"/>
    <n v="1.076941317790258"/>
    <n v="1.2571445734365569"/>
  </r>
  <r>
    <n v="96"/>
    <n v="16"/>
    <x v="4"/>
    <n v="45.443713448002399"/>
    <x v="95"/>
    <n v="6.5176334025442402E-3"/>
    <n v="2.0628755509074202E-2"/>
    <n v="1.60632129999976"/>
    <n v="41.493104861272961"/>
    <n v="0.74064015938002736"/>
    <n v="2.3441767623947958"/>
  </r>
  <r>
    <n v="97"/>
    <n v="17"/>
    <x v="4"/>
    <n v="53.805630591789203"/>
    <x v="96"/>
    <n v="9.4193608505745204E-3"/>
    <n v="1.11437752542654E-2"/>
    <n v="2.3008824000007699"/>
    <n v="44.055776274406703"/>
    <n v="1.0703819148380138"/>
    <n v="1.2663380970756137"/>
  </r>
  <r>
    <n v="98"/>
    <n v="18"/>
    <x v="4"/>
    <n v="36.797343494634802"/>
    <x v="97"/>
    <n v="8.3815394463479104E-3"/>
    <n v="1.9963869757557401E-2"/>
    <n v="1.96081969999977"/>
    <n v="41.177268705617728"/>
    <n v="0.95244766435771711"/>
    <n v="2.2686215633587956"/>
  </r>
  <r>
    <n v="99"/>
    <n v="19"/>
    <x v="4"/>
    <n v="44.464436046372199"/>
    <x v="98"/>
    <n v="1.19019053657971E-2"/>
    <n v="1.12228190903839E-2"/>
    <n v="1.9910877999991401"/>
    <n v="43.446310111052959"/>
    <n v="1.3524892461133069"/>
    <n v="1.2753203511799887"/>
  </r>
  <r>
    <n v="100"/>
    <n v="20"/>
    <x v="4"/>
    <n v="66.513707449800606"/>
    <x v="99"/>
    <n v="9.7268005739968508E-3"/>
    <n v="1.75282154769358E-2"/>
    <n v="1.8530938000003501"/>
    <n v="40.951281783437956"/>
    <n v="1.1053182470450966"/>
    <n v="1.9918426678336136"/>
  </r>
  <r>
    <n v="101"/>
    <n v="1"/>
    <x v="5"/>
    <n v="37.986198307350897"/>
    <x v="100"/>
    <n v="1.1226178484135299E-2"/>
    <n v="1.6229070786663202E-2"/>
    <n v="2.4244725000007699"/>
    <n v="41.229948230145226"/>
    <n v="1.2757021004699205"/>
    <n v="1.8442125893935457"/>
  </r>
  <r>
    <n v="102"/>
    <n v="2"/>
    <x v="5"/>
    <n v="45.5218841452877"/>
    <x v="101"/>
    <n v="1.09995451837847E-2"/>
    <n v="1.52231630661486E-2"/>
    <n v="2.3571819999997299"/>
    <n v="41.474699859791023"/>
    <n v="1.2499483163391705"/>
    <n v="1.7299048938805228"/>
  </r>
  <r>
    <n v="103"/>
    <n v="3"/>
    <x v="5"/>
    <n v="61.3778239107179"/>
    <x v="102"/>
    <n v="8.10307969694362E-3"/>
    <n v="2.0539616780763201E-2"/>
    <n v="2.3336863000003998"/>
    <n v="40.126481948870797"/>
    <n v="0.92080451101632044"/>
    <n v="2.3340473614503638"/>
  </r>
  <r>
    <n v="104"/>
    <n v="4"/>
    <x v="5"/>
    <n v="54.613817551805703"/>
    <x v="103"/>
    <n v="8.0406121672894296E-3"/>
    <n v="1.38703158172328E-2"/>
    <n v="2.28676509999968"/>
    <n v="42.291942945832155"/>
    <n v="0.91370592810107154"/>
    <n v="1.5761722519582728"/>
  </r>
  <r>
    <n v="105"/>
    <n v="5"/>
    <x v="5"/>
    <n v="64.314529001760803"/>
    <x v="104"/>
    <n v="9.3313507082711401E-3"/>
    <n v="1.4139837737373101E-2"/>
    <n v="2.3022467999999199"/>
    <n v="42.225859910556139"/>
    <n v="1.0603807623035386"/>
    <n v="1.606799742883307"/>
  </r>
  <r>
    <n v="106"/>
    <n v="6"/>
    <x v="5"/>
    <n v="63.025267759691602"/>
    <x v="105"/>
    <n v="1.7187229301500399E-2"/>
    <n v="1.10389173413603E-2"/>
    <n v="2.3651802999993299"/>
    <n v="41.812519418435677"/>
    <n v="1.9530942388068637"/>
    <n v="1.2544224251545797"/>
  </r>
  <r>
    <n v="107"/>
    <n v="7"/>
    <x v="5"/>
    <n v="40.739032480509202"/>
    <x v="106"/>
    <n v="1.1974924947803601E-2"/>
    <n v="1.48989109585174E-2"/>
    <n v="2.37398550000034"/>
    <n v="41.355352337653756"/>
    <n v="1.3607869258867729"/>
    <n v="1.6930580634678865"/>
  </r>
  <r>
    <n v="108"/>
    <n v="8"/>
    <x v="5"/>
    <n v="40.944514073916302"/>
    <x v="107"/>
    <n v="1.1040213963217801E-2"/>
    <n v="1.45339313248264E-2"/>
    <n v="2.4094459000007098"/>
    <n v="41.323295126336028"/>
    <n v="1.2545697685474775"/>
    <n v="1.6515831050939092"/>
  </r>
  <r>
    <n v="109"/>
    <n v="9"/>
    <x v="5"/>
    <n v="64.670592323173693"/>
    <x v="108"/>
    <n v="1.0974959814404699E-2"/>
    <n v="1.59986264775628E-2"/>
    <n v="2.2844240000012999"/>
    <n v="42.567424821632393"/>
    <n v="1.2471545243641704"/>
    <n v="1.8180257360866818"/>
  </r>
  <r>
    <n v="110"/>
    <n v="10"/>
    <x v="5"/>
    <n v="63.365877890672003"/>
    <x v="109"/>
    <n v="1.01690893025724E-2"/>
    <n v="2.2708018197649001E-2"/>
    <n v="2.4491203999987099"/>
    <n v="42.187648582545911"/>
    <n v="1.1555783298377729"/>
    <n v="2.5804566133692046"/>
  </r>
  <r>
    <n v="111"/>
    <n v="11"/>
    <x v="5"/>
    <n v="71.196696749497804"/>
    <x v="110"/>
    <n v="1.5939375089360702E-2"/>
    <n v="9.4132974911068906E-3"/>
    <n v="2.5236426999999799"/>
    <n v="40.201050928211025"/>
    <n v="1.8112926237909888"/>
    <n v="1.0696928967166921"/>
  </r>
  <r>
    <n v="112"/>
    <n v="12"/>
    <x v="5"/>
    <n v="45.9760760243596"/>
    <x v="111"/>
    <n v="8.1089344687946801E-3"/>
    <n v="1.40270149963008E-2"/>
    <n v="2.51073159999941"/>
    <n v="41.542987999309545"/>
    <n v="0.92146982599939553"/>
    <n v="1.5939789768523636"/>
  </r>
  <r>
    <n v="113"/>
    <n v="13"/>
    <x v="5"/>
    <n v="58.0259916935726"/>
    <x v="112"/>
    <n v="1.1865681948970299E-2"/>
    <n v="1.489559365028E-2"/>
    <n v="2.2426704999998002"/>
    <n v="41.677998515430119"/>
    <n v="1.3483729487466249"/>
    <n v="1.6926810966227275"/>
  </r>
  <r>
    <n v="114"/>
    <n v="14"/>
    <x v="5"/>
    <n v="57.6065986468221"/>
    <x v="113"/>
    <n v="1.1116565603565399E-2"/>
    <n v="1.043734195448E-2"/>
    <n v="2.5946543000009101"/>
    <n v="41.375250648686134"/>
    <n v="1.26324609131425"/>
    <n v="1.1860615857363637"/>
  </r>
  <r>
    <n v="115"/>
    <n v="15"/>
    <x v="5"/>
    <n v="51.900865025752502"/>
    <x v="114"/>
    <n v="7.4913425018130701E-3"/>
    <n v="1.38365039482603E-2"/>
    <n v="2.4184524000011098"/>
    <n v="41.953333640446481"/>
    <n v="0.85128892066057615"/>
    <n v="1.5723299941204887"/>
  </r>
  <r>
    <n v="116"/>
    <n v="16"/>
    <x v="5"/>
    <n v="45.993357863722601"/>
    <x v="115"/>
    <n v="1.0875210242944E-2"/>
    <n v="1.51615957637815E-2"/>
    <n v="2.0475829999995701"/>
    <n v="41.624299752463301"/>
    <n v="1.2358193457890909"/>
    <n v="1.722908609520625"/>
  </r>
  <r>
    <n v="117"/>
    <n v="17"/>
    <x v="5"/>
    <n v="48.631922354466901"/>
    <x v="116"/>
    <n v="7.8535340695783905E-3"/>
    <n v="1.41422098974207E-2"/>
    <n v="2.3724103000004102"/>
    <n v="41.771925663233297"/>
    <n v="0.8924470533611808"/>
    <n v="1.6070693065250796"/>
  </r>
  <r>
    <n v="118"/>
    <n v="18"/>
    <x v="5"/>
    <n v="73.6100464593342"/>
    <x v="117"/>
    <n v="1.4143649969659401E-2"/>
    <n v="4.0273527296688802E-2"/>
    <n v="2.3442734999989598"/>
    <n v="39.919508377445794"/>
    <n v="1.6072329510976593"/>
    <n v="4.5765371928055458"/>
  </r>
  <r>
    <n v="119"/>
    <n v="19"/>
    <x v="5"/>
    <n v="49.857779822118601"/>
    <x v="118"/>
    <n v="9.0115036637436405E-3"/>
    <n v="1.3958378228338199E-2"/>
    <n v="2.3301331999991799"/>
    <n v="41.845026810841709"/>
    <n v="1.0240345072435955"/>
    <n v="1.5861793441293408"/>
  </r>
  <r>
    <n v="120"/>
    <n v="20"/>
    <x v="5"/>
    <n v="73.753326975599094"/>
    <x v="119"/>
    <n v="1.4682583890614101E-2"/>
    <n v="3.9561772253538803E-2"/>
    <n v="2.29169060000094"/>
    <n v="40.316549227317161"/>
    <n v="1.6684754421152388"/>
    <n v="4.4956559379021366"/>
  </r>
  <r>
    <n v="121"/>
    <n v="1"/>
    <x v="6"/>
    <n v="77.103082610011398"/>
    <x v="120"/>
    <n v="7.2017895537601698E-3"/>
    <n v="8.5914545405730205E-3"/>
    <n v="3.0962667000003399"/>
    <n v="40.479471028790343"/>
    <n v="0.81838517656365573"/>
    <n v="0.97630165233784327"/>
  </r>
  <r>
    <n v="122"/>
    <n v="2"/>
    <x v="6"/>
    <n v="54.790091725788898"/>
    <x v="121"/>
    <n v="6.4494897052137902E-3"/>
    <n v="6.8997703689594502E-3"/>
    <n v="2.64599090000047"/>
    <n v="42.386449261203296"/>
    <n v="0.73289655741065796"/>
    <n v="0.78406481465448297"/>
  </r>
  <r>
    <n v="123"/>
    <n v="3"/>
    <x v="6"/>
    <n v="43.686469840157002"/>
    <x v="122"/>
    <n v="8.7689331789720798E-3"/>
    <n v="1.0181355816095E-2"/>
    <n v="2.8528603000013302"/>
    <n v="40.394369659599775"/>
    <n v="0.99646967942864551"/>
    <n v="1.1569722518289773"/>
  </r>
  <r>
    <n v="124"/>
    <n v="4"/>
    <x v="6"/>
    <n v="42.546294642816598"/>
    <x v="123"/>
    <n v="8.7621667717250901E-3"/>
    <n v="9.5720815927569508E-3"/>
    <n v="3.8344797999998201"/>
    <n v="40.119984049602841"/>
    <n v="0.99570076951421482"/>
    <n v="1.0877365446314717"/>
  </r>
  <r>
    <n v="125"/>
    <n v="5"/>
    <x v="6"/>
    <n v="80.922300459091204"/>
    <x v="124"/>
    <n v="7.7734770681122996E-3"/>
    <n v="1.4234701529938601E-2"/>
    <n v="2.9395027000009502"/>
    <n v="41.027543734199433"/>
    <n v="0.88334966683094318"/>
    <n v="1.6175797193112047"/>
  </r>
  <r>
    <n v="126"/>
    <n v="6"/>
    <x v="6"/>
    <n v="81.888362395069393"/>
    <x v="125"/>
    <n v="7.7687517699155601E-3"/>
    <n v="1.0873846425963099E-2"/>
    <n v="3.2235173000008199"/>
    <n v="40.777934327193634"/>
    <n v="0.88281270112676824"/>
    <n v="1.235664366586716"/>
  </r>
  <r>
    <n v="127"/>
    <n v="7"/>
    <x v="6"/>
    <n v="78.074772533802502"/>
    <x v="126"/>
    <n v="5.8502989848535801E-3"/>
    <n v="1.32925973092551E-2"/>
    <n v="3.0989203999997699"/>
    <n v="40.779458228869544"/>
    <n v="0.66480670282427046"/>
    <n v="1.5105224215062614"/>
  </r>
  <r>
    <n v="128"/>
    <n v="8"/>
    <x v="6"/>
    <n v="78.2924902175901"/>
    <x v="127"/>
    <n v="6.6950070823108901E-3"/>
    <n v="8.4030536185428807E-3"/>
    <n v="2.9947298999995802"/>
    <n v="43.296858287677161"/>
    <n v="0.76079625935351025"/>
    <n v="0.95489245665260014"/>
  </r>
  <r>
    <n v="129"/>
    <n v="9"/>
    <x v="6"/>
    <n v="68.944901086023506"/>
    <x v="128"/>
    <n v="6.0595371873533596E-3"/>
    <n v="8.1103163565828598E-3"/>
    <n v="2.9282176000015099"/>
    <n v="40.264733905041247"/>
    <n v="0.68858377129015458"/>
    <n v="0.92162685870259775"/>
  </r>
  <r>
    <n v="130"/>
    <n v="10"/>
    <x v="6"/>
    <n v="65.530768367175995"/>
    <x v="129"/>
    <n v="6.8989252047131902E-3"/>
    <n v="1.10963069093873E-2"/>
    <n v="3.3180594000004899"/>
    <n v="41.064414816052611"/>
    <n v="0.78396877326286252"/>
    <n v="1.2609439669758296"/>
  </r>
  <r>
    <n v="131"/>
    <n v="11"/>
    <x v="6"/>
    <n v="60.997986796052302"/>
    <x v="130"/>
    <n v="2.8487383318160302E-2"/>
    <n v="3.33725626050674E-2"/>
    <n v="3.2873435000001301"/>
    <n v="42.799714598514548"/>
    <n v="3.2372026497909436"/>
    <n v="3.7923366596667503"/>
  </r>
  <r>
    <n v="132"/>
    <n v="12"/>
    <x v="6"/>
    <n v="66.117971877332593"/>
    <x v="131"/>
    <n v="5.7118924177345896E-3"/>
    <n v="8.4353215601105196E-3"/>
    <n v="3.0376264000005899"/>
    <n v="41.989355928293634"/>
    <n v="0.64907868383347611"/>
    <n v="0.9585592681943772"/>
  </r>
  <r>
    <n v="133"/>
    <n v="13"/>
    <x v="6"/>
    <n v="59.601989644400902"/>
    <x v="132"/>
    <n v="1.6011157932610699E-2"/>
    <n v="2.0582243298563702E-2"/>
    <n v="3.18473119999907"/>
    <n v="44.017454236177386"/>
    <n v="1.8194497650693977"/>
    <n v="2.3388912839276936"/>
  </r>
  <r>
    <n v="134"/>
    <n v="14"/>
    <x v="6"/>
    <n v="65.053715016350495"/>
    <x v="133"/>
    <n v="5.6737978236483704E-3"/>
    <n v="8.3769208317549197E-3"/>
    <n v="3.1808863999994998"/>
    <n v="41.726970736556254"/>
    <n v="0.64474975268731483"/>
    <n v="0.95192282179033183"/>
  </r>
  <r>
    <n v="135"/>
    <n v="15"/>
    <x v="6"/>
    <n v="51.081100636148797"/>
    <x v="134"/>
    <n v="1.1450866362197699E-2"/>
    <n v="1.1852757855025899E-2"/>
    <n v="3.19019300000036"/>
    <n v="42.260760186658409"/>
    <n v="1.3012348138861023"/>
    <n v="1.3469043017074886"/>
  </r>
  <r>
    <n v="136"/>
    <n v="16"/>
    <x v="6"/>
    <n v="78.004170629918207"/>
    <x v="135"/>
    <n v="7.3523716207728696E-3"/>
    <n v="8.6521213528478799E-3"/>
    <n v="3.5039434000009302"/>
    <n v="40.324034745658409"/>
    <n v="0.83549677508782616"/>
    <n v="0.98319560827816821"/>
  </r>
  <r>
    <n v="137"/>
    <n v="17"/>
    <x v="6"/>
    <n v="89.988313153766399"/>
    <x v="136"/>
    <n v="8.5855782610946407E-3"/>
    <n v="1.8530088119062899E-2"/>
    <n v="3.2171592000013298"/>
    <n v="40.308840287005907"/>
    <n v="0.9756338933062092"/>
    <n v="2.1056918317116931"/>
  </r>
  <r>
    <n v="138"/>
    <n v="18"/>
    <x v="6"/>
    <n v="83.1900016108318"/>
    <x v="137"/>
    <n v="2.0512179363922901E-2"/>
    <n v="1.9920070317795399E-2"/>
    <n v="3.8567987000005801"/>
    <n v="43.666340947454202"/>
    <n v="2.330929473173057"/>
    <n v="2.2636443542949318"/>
  </r>
  <r>
    <n v="139"/>
    <n v="19"/>
    <x v="6"/>
    <n v="62.955401238221398"/>
    <x v="138"/>
    <n v="2.0447383346194399E-2"/>
    <n v="3.0221701099030902E-2"/>
    <n v="3.0248725000001202"/>
    <n v="39.976039216848065"/>
    <n v="2.3235662893402727"/>
    <n v="3.4342842157989661"/>
  </r>
  <r>
    <n v="140"/>
    <n v="20"/>
    <x v="6"/>
    <n v="64.618787031860805"/>
    <x v="139"/>
    <n v="5.1750790647344799E-3"/>
    <n v="8.17424837116347E-3"/>
    <n v="2.7547560999992098"/>
    <n v="41.837587675773186"/>
    <n v="0.58807716644709995"/>
    <n v="0.92889186035948523"/>
  </r>
  <r>
    <n v="141"/>
    <n v="1"/>
    <x v="7"/>
    <n v="58.5284255448152"/>
    <x v="140"/>
    <n v="1.01044482262905E-2"/>
    <n v="2.02880669162783E-2"/>
    <n v="3.4230225000010202"/>
    <n v="13.690838417829319"/>
    <n v="1.1482327529875569"/>
    <n v="2.3054621495770795"/>
  </r>
  <r>
    <n v="142"/>
    <n v="2"/>
    <x v="7"/>
    <n v="1.4642533167229701"/>
    <x v="141"/>
    <n v="1.14904733767005E-2"/>
    <n v="4.01582733017945E-2"/>
    <n v="3.3885613000002102"/>
    <n v="11.156148636134478"/>
    <n v="1.3057356109886933"/>
    <n v="4.5634401479311935"/>
  </r>
  <r>
    <n v="143"/>
    <n v="3"/>
    <x v="7"/>
    <n v="41.450281119063199"/>
    <x v="142"/>
    <n v="8.3196455077095294E-3"/>
    <n v="1.6359829306328202E-2"/>
    <n v="3.52702110000063"/>
    <n v="23.801345639777612"/>
    <n v="0.94541426223971925"/>
    <n v="1.8590715120827503"/>
  </r>
  <r>
    <n v="144"/>
    <n v="4"/>
    <x v="7"/>
    <n v="18.702734340008401"/>
    <x v="143"/>
    <n v="9.1462044989526394E-3"/>
    <n v="2.49624309650541E-2"/>
    <n v="3.4201120999987298"/>
    <n v="14.906348066405796"/>
    <n v="1.0393414203355273"/>
    <n v="2.8366398823925114"/>
  </r>
  <r>
    <n v="145"/>
    <n v="5"/>
    <x v="7"/>
    <n v="25.919521756335399"/>
    <x v="144"/>
    <n v="9.6625506005502404E-3"/>
    <n v="1.9711751789486798E-2"/>
    <n v="3.15553429999999"/>
    <n v="16.299896708622502"/>
    <n v="1.098017113698891"/>
    <n v="2.2399717942598634"/>
  </r>
  <r>
    <n v="146"/>
    <n v="6"/>
    <x v="7"/>
    <n v="7.19786002468995"/>
    <x v="145"/>
    <n v="1.6107282145526799E-2"/>
    <n v="3.22803023801407E-2"/>
    <n v="3.5555377000000501"/>
    <n v="8.4543875435213529"/>
    <n v="1.8303729710825909"/>
    <n v="3.6682161795614432"/>
  </r>
  <r>
    <n v="147"/>
    <n v="7"/>
    <x v="7"/>
    <n v="18.839087115679298"/>
    <x v="146"/>
    <n v="9.6036833705972404E-3"/>
    <n v="2.5848881114748298E-2"/>
    <n v="3.5585499000007901"/>
    <n v="13.893207520390684"/>
    <n v="1.0913276557496865"/>
    <n v="2.9373728539486703"/>
  </r>
  <r>
    <n v="148"/>
    <n v="8"/>
    <x v="7"/>
    <n v="14.301897464443799"/>
    <x v="147"/>
    <n v="1.0173573835848999E-2"/>
    <n v="2.4816205400258199E-2"/>
    <n v="3.2496328999986801"/>
    <n v="14.960164335677616"/>
    <n v="1.1560879358919318"/>
    <n v="2.8200233409384317"/>
  </r>
  <r>
    <n v="149"/>
    <n v="9"/>
    <x v="7"/>
    <n v="29.511899008363699"/>
    <x v="148"/>
    <n v="1.0735591904013899E-2"/>
    <n v="3.7135908028582403E-2"/>
    <n v="3.2866912999997999"/>
    <n v="18.85157538386818"/>
    <n v="1.219953625456125"/>
    <n v="4.2199895487025456"/>
  </r>
  <r>
    <n v="150"/>
    <n v="10"/>
    <x v="7"/>
    <n v="13.597490654464201"/>
    <x v="149"/>
    <n v="7.4722659684703799E-3"/>
    <n v="2.4684720570894401E-2"/>
    <n v="3.2719644999997399"/>
    <n v="14.972744495122729"/>
    <n v="0.84912113278072499"/>
    <n v="2.8050818830561819"/>
  </r>
  <r>
    <n v="151"/>
    <n v="11"/>
    <x v="7"/>
    <n v="25.128021866296301"/>
    <x v="150"/>
    <n v="8.4579666218582202E-3"/>
    <n v="1.8543466538649401E-2"/>
    <n v="3.7848623999998301"/>
    <n v="16.996490026257955"/>
    <n v="0.9611325706657069"/>
    <n v="2.1072121066647047"/>
  </r>
  <r>
    <n v="152"/>
    <n v="12"/>
    <x v="7"/>
    <n v="28.646114302104301"/>
    <x v="151"/>
    <n v="7.6641502883054904E-3"/>
    <n v="2.8362116286037398E-2"/>
    <n v="3.49223170000004"/>
    <n v="11.194970778625681"/>
    <n v="0.87092616912562393"/>
    <n v="3.222967759776977"/>
  </r>
  <r>
    <n v="153"/>
    <n v="13"/>
    <x v="7"/>
    <n v="40.048261093993801"/>
    <x v="152"/>
    <n v="8.7976295217675003E-3"/>
    <n v="1.8113328938658298E-2"/>
    <n v="3.5024006999992698"/>
    <n v="17.132218547930453"/>
    <n v="0.99973062747357966"/>
    <n v="2.0583328339384432"/>
  </r>
  <r>
    <n v="154"/>
    <n v="14"/>
    <x v="7"/>
    <n v="26.8213056771521"/>
    <x v="153"/>
    <n v="1.16934531946923E-2"/>
    <n v="2.8197982541482699E-2"/>
    <n v="3.3791022000004798"/>
    <n v="11.181765627266715"/>
    <n v="1.3288014993968522"/>
    <n v="3.2043161978957615"/>
  </r>
  <r>
    <n v="155"/>
    <n v="15"/>
    <x v="7"/>
    <n v="34.185028354320401"/>
    <x v="154"/>
    <n v="1.65605637904967E-2"/>
    <n v="3.2666932343598201E-2"/>
    <n v="3.4106869999995899"/>
    <n v="8.4916784628738302"/>
    <n v="1.8818822489200795"/>
    <n v="3.7121514026816138"/>
  </r>
  <r>
    <n v="156"/>
    <n v="16"/>
    <x v="7"/>
    <n v="25.7609734326489"/>
    <x v="155"/>
    <n v="5.4585342548072596E-3"/>
    <n v="2.2582915616419098E-2"/>
    <n v="3.3911714999994702"/>
    <n v="21.764034703660908"/>
    <n v="0.62028798350082492"/>
    <n v="2.5662404109567158"/>
  </r>
  <r>
    <n v="157"/>
    <n v="17"/>
    <x v="7"/>
    <n v="47.469006069715597"/>
    <x v="156"/>
    <n v="1.19062470396958E-2"/>
    <n v="3.7158613292301197E-2"/>
    <n v="3.1286099999997501"/>
    <n v="19.224453091839433"/>
    <n v="1.3529826181472502"/>
    <n v="4.222569692306954"/>
  </r>
  <r>
    <n v="158"/>
    <n v="18"/>
    <x v="7"/>
    <n v="1.52196391061914"/>
    <x v="157"/>
    <n v="1.2094212833857899E-2"/>
    <n v="4.0661516626756197E-2"/>
    <n v="3.2208664999998202"/>
    <n v="10.917124452722444"/>
    <n v="1.3743423674838522"/>
    <n v="4.6206268894041136"/>
  </r>
  <r>
    <n v="159"/>
    <n v="19"/>
    <x v="7"/>
    <n v="26.518694705623101"/>
    <x v="158"/>
    <n v="3.1867856533191801E-3"/>
    <n v="2.4031830642520999E-2"/>
    <n v="3.1088034000003901"/>
    <n v="15.015542079429659"/>
    <n v="0.36213473333172502"/>
    <n v="2.7308898457410229"/>
  </r>
  <r>
    <n v="160"/>
    <n v="20"/>
    <x v="7"/>
    <n v="6.15072736385296"/>
    <x v="159"/>
    <n v="1.28982291950701E-2"/>
    <n v="2.8591721931074201E-2"/>
    <n v="3.4532517000006901"/>
    <n v="11.194841372074386"/>
    <n v="1.4657078630761478"/>
    <n v="3.2490593103493413"/>
  </r>
  <r>
    <n v="161"/>
    <n v="1"/>
    <x v="8"/>
    <n v="48.2924614063337"/>
    <x v="160"/>
    <n v="4.2520675245338096E-3"/>
    <n v="1.9666893485676001E-2"/>
    <n v="1.4911852000004699"/>
    <n v="41.722079945756818"/>
    <n v="0.48318949142429657"/>
    <n v="2.2348742597359093"/>
  </r>
  <r>
    <n v="162"/>
    <n v="2"/>
    <x v="8"/>
    <n v="47.704823458911598"/>
    <x v="161"/>
    <n v="4.2335403082991597E-3"/>
    <n v="1.8499681034900899E-2"/>
    <n v="1.5353919999997701"/>
    <n v="43.479196954305792"/>
    <n v="0.48108412594308636"/>
    <n v="2.1022364812387386"/>
  </r>
  <r>
    <n v="163"/>
    <n v="3"/>
    <x v="8"/>
    <n v="48.016417113232698"/>
    <x v="162"/>
    <n v="4.8220576749289402E-3"/>
    <n v="1.85502305082915E-2"/>
    <n v="1.7104212000012899"/>
    <n v="43.51002640964807"/>
    <n v="0.54796109942374327"/>
    <n v="2.1079807395785797"/>
  </r>
  <r>
    <n v="164"/>
    <n v="4"/>
    <x v="8"/>
    <n v="45.915514925945899"/>
    <x v="163"/>
    <n v="3.7754184330866399E-3"/>
    <n v="1.9127408377476601E-2"/>
    <n v="1.4589560999993401"/>
    <n v="43.237847432846593"/>
    <n v="0.42902482194166364"/>
    <n v="2.1735691338041594"/>
  </r>
  <r>
    <n v="165"/>
    <n v="5"/>
    <x v="8"/>
    <n v="41.5161369771388"/>
    <x v="164"/>
    <n v="5.6950999402758697E-3"/>
    <n v="2.0106312581188099E-2"/>
    <n v="1.62741089999872"/>
    <n v="43.100189662794541"/>
    <n v="0.64717044775862154"/>
    <n v="2.284808247862284"/>
  </r>
  <r>
    <n v="166"/>
    <n v="6"/>
    <x v="8"/>
    <n v="39.541614368225702"/>
    <x v="165"/>
    <n v="4.6780385312177701E-3"/>
    <n v="1.8545311292003999E-2"/>
    <n v="1.35135420000005"/>
    <n v="43.00390348244273"/>
    <n v="0.53159528763838293"/>
    <n v="2.1074217377277273"/>
  </r>
  <r>
    <n v="167"/>
    <n v="7"/>
    <x v="8"/>
    <n v="44.269636793293799"/>
    <x v="166"/>
    <n v="5.0854360177824002E-3"/>
    <n v="1.8598150622769601E-2"/>
    <n v="1.4013169999998301"/>
    <n v="43.153914236406592"/>
    <n v="0.57789045656618188"/>
    <n v="2.1134262071329091"/>
  </r>
  <r>
    <n v="168"/>
    <n v="8"/>
    <x v="8"/>
    <n v="42.834480971504703"/>
    <x v="167"/>
    <n v="3.87685671588459E-3"/>
    <n v="1.8665962612659098E-2"/>
    <n v="1.5208339000000699"/>
    <n v="42.941399613425567"/>
    <n v="0.44055189953233981"/>
    <n v="2.1211321150748974"/>
  </r>
  <r>
    <n v="169"/>
    <n v="9"/>
    <x v="8"/>
    <n v="37.771697873118299"/>
    <x v="168"/>
    <n v="6.9568222229978802E-3"/>
    <n v="1.8443660038087499E-2"/>
    <n v="1.46334340000066"/>
    <n v="42.849528630051815"/>
    <n v="0.7905479798861228"/>
    <n v="2.0958704588735797"/>
  </r>
  <r>
    <n v="170"/>
    <n v="10"/>
    <x v="8"/>
    <n v="46.101879894994397"/>
    <x v="169"/>
    <n v="4.0004362783642401E-3"/>
    <n v="1.8906547427099799E-2"/>
    <n v="1.53957350000018"/>
    <n v="43.284181240273298"/>
    <n v="0.45459503163230003"/>
    <n v="2.1484712985340684"/>
  </r>
  <r>
    <n v="171"/>
    <n v="11"/>
    <x v="8"/>
    <n v="58.373593582327402"/>
    <x v="170"/>
    <n v="8.7988248906946606E-3"/>
    <n v="2.00466243948231E-2"/>
    <n v="1.48592900000039"/>
    <n v="42.473674080949543"/>
    <n v="0.99986646485166597"/>
    <n v="2.2780254994117159"/>
  </r>
  <r>
    <n v="172"/>
    <n v="12"/>
    <x v="8"/>
    <n v="41.0314483144627"/>
    <x v="171"/>
    <n v="5.8634912167736097E-3"/>
    <n v="2.0203189406758901E-2"/>
    <n v="1.4774244999989601"/>
    <n v="43.07878743647148"/>
    <n v="0.66630582008791017"/>
    <n v="2.2958169780407842"/>
  </r>
  <r>
    <n v="173"/>
    <n v="13"/>
    <x v="8"/>
    <n v="49.068304133582203"/>
    <x v="172"/>
    <n v="4.2929054528001902E-3"/>
    <n v="1.88748682663262E-2"/>
    <n v="1.54347640000014"/>
    <n v="43.524250834610683"/>
    <n v="0.48783016509093075"/>
    <n v="2.1448713939007047"/>
  </r>
  <r>
    <n v="174"/>
    <n v="14"/>
    <x v="8"/>
    <n v="43.032438387356301"/>
    <x v="173"/>
    <n v="4.09399363384452E-3"/>
    <n v="1.8770181558982701E-2"/>
    <n v="1.53790120000121"/>
    <n v="43.188108428305227"/>
    <n v="0.46522654930051366"/>
    <n v="2.132975177157125"/>
  </r>
  <r>
    <n v="175"/>
    <n v="15"/>
    <x v="8"/>
    <n v="42.680986457258903"/>
    <x v="174"/>
    <n v="5.43246648958282E-3"/>
    <n v="1.8799356055677899E-2"/>
    <n v="1.5537327000001799"/>
    <n v="43.014410539247621"/>
    <n v="0.61732573745259323"/>
    <n v="2.1362904608724889"/>
  </r>
  <r>
    <n v="176"/>
    <n v="16"/>
    <x v="8"/>
    <n v="42.754962103961802"/>
    <x v="175"/>
    <n v="3.8715860477477201E-3"/>
    <n v="1.8841569011435501E-2"/>
    <n v="1.4906843999997299"/>
    <n v="42.962958091297274"/>
    <n v="0.43995295997133183"/>
    <n v="2.1410873876631253"/>
  </r>
  <r>
    <n v="177"/>
    <n v="17"/>
    <x v="8"/>
    <n v="41.860831856139299"/>
    <x v="176"/>
    <n v="6.5902955912770103E-3"/>
    <n v="2.0067540529566E-2"/>
    <n v="1.54923400000006"/>
    <n v="42.980820738735453"/>
    <n v="0.74889722628147848"/>
    <n v="2.2804023329052274"/>
  </r>
  <r>
    <n v="178"/>
    <n v="18"/>
    <x v="8"/>
    <n v="52.741945908125203"/>
    <x v="177"/>
    <n v="7.0100628324798204E-3"/>
    <n v="1.9491498672340301E-2"/>
    <n v="1.4671164000010299"/>
    <n v="41.935426513834656"/>
    <n v="0.79659804914543419"/>
    <n v="2.2149430309477616"/>
  </r>
  <r>
    <n v="179"/>
    <n v="19"/>
    <x v="8"/>
    <n v="45.203894550576898"/>
    <x v="178"/>
    <n v="3.6482681025156402E-3"/>
    <n v="1.8672069344656098E-2"/>
    <n v="1.62113850000059"/>
    <n v="43.261986181437955"/>
    <n v="0.41457592074041366"/>
    <n v="2.1218260618927385"/>
  </r>
  <r>
    <n v="180"/>
    <n v="20"/>
    <x v="8"/>
    <n v="43.600133284011697"/>
    <x v="179"/>
    <n v="4.2722546752260596E-3"/>
    <n v="1.8607283980592498E-2"/>
    <n v="1.6008225000005001"/>
    <n v="43.217196928813756"/>
    <n v="0.48548348582114315"/>
    <n v="2.1144640887036932"/>
  </r>
  <r>
    <n v="181"/>
    <n v="1"/>
    <x v="9"/>
    <n v="12.392475124456499"/>
    <x v="180"/>
    <n v="3.0062989108490699E-3"/>
    <n v="0.226640019905259"/>
    <n v="2.3901385999997702"/>
    <n v="10.624301802450704"/>
    <n v="0.34162487623284887"/>
    <n v="25.754547716506707"/>
  </r>
  <r>
    <n v="182"/>
    <n v="2"/>
    <x v="9"/>
    <n v="9.3484332653497706"/>
    <x v="181"/>
    <n v="1.59125437617849E-2"/>
    <n v="0.20390842529197001"/>
    <n v="2.64635129999987"/>
    <n v="10.352702196537024"/>
    <n v="1.8082436092937386"/>
    <n v="23.171411964996594"/>
  </r>
  <r>
    <n v="183"/>
    <n v="3"/>
    <x v="9"/>
    <n v="6.31498454413462"/>
    <x v="182"/>
    <n v="2.1505510279764802E-3"/>
    <n v="0.17041330910080699"/>
    <n v="2.4113942999993001"/>
    <n v="19.330368062812841"/>
    <n v="0.24438079863369094"/>
    <n v="19.365148761455341"/>
  </r>
  <r>
    <n v="184"/>
    <n v="4"/>
    <x v="9"/>
    <n v="8.89878095866605"/>
    <x v="183"/>
    <n v="1.3282957347481699E-2"/>
    <n v="0.19269532347249699"/>
    <n v="2.6135505000001999"/>
    <n v="10.188086290754274"/>
    <n v="1.5094269713047386"/>
    <n v="21.897195849147387"/>
  </r>
  <r>
    <n v="185"/>
    <n v="5"/>
    <x v="9"/>
    <n v="63.1082078414615"/>
    <x v="184"/>
    <n v="1.3494467498844601E-2"/>
    <n v="1.8375027709625201E-2"/>
    <n v="1.22932109999965"/>
    <n v="40.584277966609434"/>
    <n v="1.5334622157777955"/>
    <n v="2.0880713306392273"/>
  </r>
  <r>
    <n v="186"/>
    <n v="6"/>
    <x v="9"/>
    <n v="64.663025442608202"/>
    <x v="185"/>
    <n v="1.32672840208818E-2"/>
    <n v="1.90420024550557E-2"/>
    <n v="1.4214599999995601"/>
    <n v="40.035656230718864"/>
    <n v="1.507645911463841"/>
    <n v="2.1638639153472385"/>
  </r>
  <r>
    <n v="187"/>
    <n v="7"/>
    <x v="9"/>
    <n v="2.5231499043623602"/>
    <x v="186"/>
    <n v="7.7674760546294396E-3"/>
    <n v="0.226425028920342"/>
    <n v="2.43525150000095"/>
    <n v="10.663908091425126"/>
    <n v="0.88266773348061811"/>
    <n v="25.730116922766136"/>
  </r>
  <r>
    <n v="188"/>
    <n v="8"/>
    <x v="9"/>
    <n v="10.1365766233833"/>
    <x v="187"/>
    <n v="1.9440279525737101E-2"/>
    <n v="0.20706474371168199"/>
    <n v="2.6076233000003399"/>
    <n v="8.2625975299908188"/>
    <n v="2.2091226733792162"/>
    <n v="23.530084512691136"/>
  </r>
  <r>
    <n v="189"/>
    <n v="9"/>
    <x v="9"/>
    <n v="8.9627227030618108"/>
    <x v="188"/>
    <n v="9.6790042470195903E-3"/>
    <n v="0.19030237563653701"/>
    <n v="2.5533133999997499"/>
    <n v="12.666918272247615"/>
    <n v="1.0998868462522262"/>
    <n v="21.625269958697388"/>
  </r>
  <r>
    <n v="190"/>
    <n v="10"/>
    <x v="9"/>
    <n v="8.8493661240227794"/>
    <x v="189"/>
    <n v="1.0600054266639101E-2"/>
    <n v="0.17278590432514601"/>
    <n v="2.6988955999986501"/>
    <n v="16.064927696426022"/>
    <n v="1.2045516212089888"/>
    <n v="19.634761855130229"/>
  </r>
  <r>
    <n v="191"/>
    <n v="11"/>
    <x v="9"/>
    <n v="55.069775160459699"/>
    <x v="190"/>
    <n v="1.7732678346457802E-2"/>
    <n v="0.237005101086077"/>
    <n v="2.4580402000010499"/>
    <n v="12.865019224100001"/>
    <n v="2.0150770848247501"/>
    <n v="26.93239785069057"/>
  </r>
  <r>
    <n v="192"/>
    <n v="12"/>
    <x v="9"/>
    <n v="13.349071032997699"/>
    <x v="191"/>
    <n v="1.6186746266746599E-3"/>
    <n v="0.22270606481607999"/>
    <n v="2.4263111000000199"/>
    <n v="11.202945443669989"/>
    <n v="0.18394029848575683"/>
    <n v="25.307507365463636"/>
  </r>
  <r>
    <n v="193"/>
    <n v="13"/>
    <x v="9"/>
    <n v="11.6536083462007"/>
    <x v="192"/>
    <n v="1.48504937724857E-2"/>
    <n v="0.22775923356644701"/>
    <n v="2.5520756999994698"/>
    <n v="6.8824478431170455"/>
    <n v="1.6875561105097387"/>
    <n v="25.881731087096252"/>
  </r>
  <r>
    <n v="194"/>
    <n v="14"/>
    <x v="9"/>
    <n v="58.701730766840697"/>
    <x v="193"/>
    <n v="6.7562919922512302E-3"/>
    <n v="1.8016007126131401E-2"/>
    <n v="1.29889010000079"/>
    <n v="43.170438467774886"/>
    <n v="0.76776045366491252"/>
    <n v="2.0472735370603865"/>
  </r>
  <r>
    <n v="195"/>
    <n v="15"/>
    <x v="9"/>
    <n v="7.5428659869752703"/>
    <x v="194"/>
    <n v="1.9236896918076299E-2"/>
    <n v="0.19259265887117"/>
    <n v="2.6315068000003499"/>
    <n v="10.054873940837512"/>
    <n v="2.1860110134177613"/>
    <n v="21.885529417178411"/>
  </r>
  <r>
    <n v="196"/>
    <n v="16"/>
    <x v="9"/>
    <n v="66.145422834579406"/>
    <x v="195"/>
    <n v="1.03441356717615E-2"/>
    <n v="0.22543762066805301"/>
    <n v="2.6775648999991901"/>
    <n v="13.49233267471466"/>
    <n v="1.1754699627001706"/>
    <n v="25.617911439551477"/>
  </r>
  <r>
    <n v="197"/>
    <n v="17"/>
    <x v="9"/>
    <n v="68.743491669991201"/>
    <x v="196"/>
    <n v="5.5520282743106398E-3"/>
    <n v="0.22774590848711301"/>
    <n v="2.44741690000046"/>
    <n v="13.236376358668865"/>
    <n v="0.63091230389893638"/>
    <n v="25.88021687353557"/>
  </r>
  <r>
    <n v="198"/>
    <n v="18"/>
    <x v="9"/>
    <n v="11.684793189581701"/>
    <x v="197"/>
    <n v="2.3231674492770801E-3"/>
    <n v="0.16984741489167801"/>
    <n v="2.3613010999997601"/>
    <n v="19.32414736310216"/>
    <n v="0.26399630105421368"/>
    <n v="19.300842601327048"/>
  </r>
  <r>
    <n v="199"/>
    <n v="19"/>
    <x v="9"/>
    <n v="18.398531613484302"/>
    <x v="198"/>
    <n v="1.90851678969815E-2"/>
    <n v="0.17257297293179699"/>
    <n v="2.4980771999998899"/>
    <n v="13.195539096248408"/>
    <n v="2.168769079202443"/>
    <n v="19.610565105886021"/>
  </r>
  <r>
    <n v="200"/>
    <n v="20"/>
    <x v="9"/>
    <n v="83.207354218772593"/>
    <x v="199"/>
    <n v="8.6129763421154294E-3"/>
    <n v="0.22949733277551099"/>
    <n v="2.59016230000088"/>
    <n v="14.400820890929774"/>
    <n v="0.97874731160402606"/>
    <n v="26.079242360853524"/>
  </r>
  <r>
    <n v="201"/>
    <n v="1"/>
    <x v="10"/>
    <n v="26.7806488138636"/>
    <x v="200"/>
    <n v="2.1931482266980201E-2"/>
    <n v="3.3541249634571398E-2"/>
    <n v="3.6900115999996999"/>
    <n v="40.738161569319544"/>
    <n v="2.4922138939750229"/>
    <n v="3.8115056402922045"/>
  </r>
  <r>
    <n v="202"/>
    <n v="2"/>
    <x v="10"/>
    <n v="45.154159885973598"/>
    <x v="201"/>
    <n v="7.2660164680584003E-3"/>
    <n v="1.01485465816592E-2"/>
    <n v="4.5947108000000298"/>
    <n v="40.320742729039779"/>
    <n v="0.82568368955209093"/>
    <n v="1.153243929734"/>
  </r>
  <r>
    <n v="203"/>
    <n v="3"/>
    <x v="10"/>
    <n v="51.895887502247497"/>
    <x v="202"/>
    <n v="9.5611727732917897E-3"/>
    <n v="1.21783316284832E-2"/>
    <n v="3.2801389999985902"/>
    <n v="40.706967644373528"/>
    <n v="1.0864969060558853"/>
    <n v="1.3839013214185456"/>
  </r>
  <r>
    <n v="204"/>
    <n v="4"/>
    <x v="10"/>
    <n v="26.109289768895302"/>
    <x v="203"/>
    <n v="1.9741959393608701E-2"/>
    <n v="3.2578598126805199E-2"/>
    <n v="4.0385096000009"/>
    <n v="42.235547621251591"/>
    <n v="2.2434044765464436"/>
    <n v="3.7021134235005908"/>
  </r>
  <r>
    <n v="205"/>
    <n v="5"/>
    <x v="10"/>
    <n v="54.965578933902997"/>
    <x v="204"/>
    <n v="7.3580093220338696E-3"/>
    <n v="1.02657952825958E-2"/>
    <n v="4.8538007999995898"/>
    <n v="40.258731760727848"/>
    <n v="0.83613742295839433"/>
    <n v="1.1665676457495229"/>
  </r>
  <r>
    <n v="206"/>
    <n v="6"/>
    <x v="10"/>
    <n v="39.075168698009797"/>
    <x v="205"/>
    <n v="7.2667455332774099E-3"/>
    <n v="9.8338221847119305E-3"/>
    <n v="3.2547164999996299"/>
    <n v="43.315095641688522"/>
    <n v="0.82576653787243293"/>
    <n v="1.1174797937172649"/>
  </r>
  <r>
    <n v="207"/>
    <n v="7"/>
    <x v="10"/>
    <n v="45.066645216923"/>
    <x v="206"/>
    <n v="7.34014889610909E-3"/>
    <n v="1.04347103012014E-2"/>
    <n v="3.3069505000003101"/>
    <n v="40.361673521118526"/>
    <n v="0.83410782910330572"/>
    <n v="1.1857625342274318"/>
  </r>
  <r>
    <n v="208"/>
    <n v="8"/>
    <x v="10"/>
    <n v="18.6583594678462"/>
    <x v="207"/>
    <n v="2.2796227809150901E-2"/>
    <n v="3.2006929709375097E-2"/>
    <n v="4.12981910000053"/>
    <n v="41.953647420810682"/>
    <n v="2.5904804328580568"/>
    <n v="3.6371511033380792"/>
  </r>
  <r>
    <n v="209"/>
    <n v="9"/>
    <x v="10"/>
    <n v="59.154890462130197"/>
    <x v="208"/>
    <n v="8.3644019176178606E-3"/>
    <n v="1.12822996380479E-2"/>
    <n v="3.7982525000006699"/>
    <n v="40.607460619990455"/>
    <n v="0.9505002179111206"/>
    <n v="1.2820795043236251"/>
  </r>
  <r>
    <n v="210"/>
    <n v="10"/>
    <x v="10"/>
    <n v="22.660297991813799"/>
    <x v="209"/>
    <n v="1.98537953685913E-2"/>
    <n v="3.2370751299118601E-2"/>
    <n v="3.3564346000002798"/>
    <n v="40.607698418097051"/>
    <n v="2.2561131100671932"/>
    <n v="3.678494465808932"/>
  </r>
  <r>
    <n v="211"/>
    <n v="11"/>
    <x v="10"/>
    <n v="21.654163432822202"/>
    <x v="210"/>
    <n v="1.89217601188903E-2"/>
    <n v="3.2322708958225803E-2"/>
    <n v="5.6830918999985398"/>
    <n v="40.51042161029239"/>
    <n v="2.1502000135102612"/>
    <n v="3.6730351088892959"/>
  </r>
  <r>
    <n v="212"/>
    <n v="12"/>
    <x v="10"/>
    <n v="25.1573161807177"/>
    <x v="211"/>
    <n v="2.1158170467886199E-2"/>
    <n v="3.2423659830307698E-2"/>
    <n v="3.2806181999985702"/>
    <n v="42.296097994092953"/>
    <n v="2.4043375531688862"/>
    <n v="3.6845067988986022"/>
  </r>
  <r>
    <n v="213"/>
    <n v="13"/>
    <x v="10"/>
    <n v="55.4869016808805"/>
    <x v="212"/>
    <n v="5.4793852536739497E-3"/>
    <n v="7.62102318945881E-3"/>
    <n v="3.1074160000007298"/>
    <n v="39.945381331750909"/>
    <n v="0.62265741519022155"/>
    <n v="0.86602536243850115"/>
  </r>
  <r>
    <n v="214"/>
    <n v="14"/>
    <x v="10"/>
    <n v="53.581819866081503"/>
    <x v="213"/>
    <n v="9.7739748723007294E-3"/>
    <n v="1.2005382253266901E-2"/>
    <n v="5.4199900000003201"/>
    <n v="40.832594389766484"/>
    <n v="1.1106789627614466"/>
    <n v="1.3642479833257841"/>
  </r>
  <r>
    <n v="215"/>
    <n v="15"/>
    <x v="10"/>
    <n v="52.404377017690102"/>
    <x v="214"/>
    <n v="9.9975933964198196E-3"/>
    <n v="1.2056874402880301E-2"/>
    <n v="3.3711293000014799"/>
    <n v="40.972903521143643"/>
    <n v="1.1360901586840704"/>
    <n v="1.3700993639636705"/>
  </r>
  <r>
    <n v="216"/>
    <n v="16"/>
    <x v="10"/>
    <n v="24.426558652064401"/>
    <x v="215"/>
    <n v="2.1893065170388901E-2"/>
    <n v="3.2708253648448898E-2"/>
    <n v="4.39336580000053"/>
    <n v="42.38559009716068"/>
    <n v="2.4878483148169206"/>
    <n v="3.7168470055055569"/>
  </r>
  <r>
    <n v="217"/>
    <n v="17"/>
    <x v="10"/>
    <n v="13.4406756444141"/>
    <x v="216"/>
    <n v="1.6133293106946701E-2"/>
    <n v="2.6198685713611801E-2"/>
    <n v="4.6329002000002202"/>
    <n v="40.394963821970343"/>
    <n v="1.8333287621530343"/>
    <n v="2.9771233765467957"/>
  </r>
  <r>
    <n v="218"/>
    <n v="18"/>
    <x v="10"/>
    <n v="16.944091904095799"/>
    <x v="217"/>
    <n v="2.12861257477883E-2"/>
    <n v="3.2136927818667102E-2"/>
    <n v="4.6135809000006702"/>
    <n v="40.745327391406818"/>
    <n v="2.4188779258850341"/>
    <n v="3.6519236157576254"/>
  </r>
  <r>
    <n v="219"/>
    <n v="19"/>
    <x v="10"/>
    <n v="25.743245594451299"/>
    <x v="218"/>
    <n v="2.40599267272401E-2"/>
    <n v="3.2472876512686398E-2"/>
    <n v="3.4839776000007898"/>
    <n v="42.088174499382276"/>
    <n v="2.7340825826409207"/>
    <n v="3.6900996037143634"/>
  </r>
  <r>
    <n v="220"/>
    <n v="20"/>
    <x v="10"/>
    <n v="72.307283219358595"/>
    <x v="219"/>
    <n v="8.74344217073008E-3"/>
    <n v="1.0610424676824701E-2"/>
    <n v="3.5000632999999599"/>
    <n v="42.11770399395909"/>
    <n v="0.99357297394660005"/>
    <n v="1.2057300769118979"/>
  </r>
  <r>
    <n v="221"/>
    <n v="1"/>
    <x v="11"/>
    <n v="68.520137874589594"/>
    <x v="220"/>
    <n v="9.1392447073245404E-3"/>
    <n v="1.34329438737076E-2"/>
    <n v="3.6214761999999601"/>
    <n v="40.166422552823072"/>
    <n v="1.0385505349232433"/>
    <n v="1.5264708947395"/>
  </r>
  <r>
    <n v="222"/>
    <n v="2"/>
    <x v="11"/>
    <n v="52.063501255700302"/>
    <x v="221"/>
    <n v="7.7139680900951101E-3"/>
    <n v="9.4012126743570606E-3"/>
    <n v="4.7187348999996104"/>
    <n v="40.972110316281139"/>
    <n v="0.87658728296535349"/>
    <n v="1.0683196220860296"/>
  </r>
  <r>
    <n v="223"/>
    <n v="3"/>
    <x v="11"/>
    <n v="32.413814952649901"/>
    <x v="222"/>
    <n v="6.8105034183097296E-3"/>
    <n v="8.3272858037327004E-3"/>
    <n v="3.3656138999995102"/>
    <n v="40.078090742716256"/>
    <n v="0.77392084298974206"/>
    <n v="0.94628247769689777"/>
  </r>
  <r>
    <n v="224"/>
    <n v="4"/>
    <x v="11"/>
    <n v="45.336572059569598"/>
    <x v="223"/>
    <n v="6.2219286443278097E-3"/>
    <n v="8.3587801466039197E-3"/>
    <n v="3.3780059000000602"/>
    <n v="40.689898850016704"/>
    <n v="0.70703734594634204"/>
    <n v="0.94986138029589995"/>
  </r>
  <r>
    <n v="225"/>
    <n v="5"/>
    <x v="11"/>
    <n v="45.490932005515901"/>
    <x v="224"/>
    <n v="5.6084495657281299E-3"/>
    <n v="7.5286138592632898E-3"/>
    <n v="2.9338618999991"/>
    <n v="40.221152723651251"/>
    <n v="0.63732381428728746"/>
    <n v="0.85552430218901021"/>
  </r>
  <r>
    <n v="226"/>
    <n v="6"/>
    <x v="11"/>
    <n v="7.6636099044784398"/>
    <x v="225"/>
    <n v="2.7888475987889599E-2"/>
    <n v="5.2952269422855899E-2"/>
    <n v="4.4362315999987896"/>
    <n v="40.356435862796367"/>
    <n v="3.169144998623818"/>
    <n v="6.0173033435063523"/>
  </r>
  <r>
    <n v="227"/>
    <n v="7"/>
    <x v="11"/>
    <n v="33.269703758160603"/>
    <x v="226"/>
    <n v="8.5598772630648204E-3"/>
    <n v="1.01969844392031E-2"/>
    <n v="4.8619662000000901"/>
    <n v="40.371840522843861"/>
    <n v="0.97271332534827504"/>
    <n v="1.158748231727625"/>
  </r>
  <r>
    <n v="228"/>
    <n v="8"/>
    <x v="11"/>
    <n v="45.240289620426502"/>
    <x v="227"/>
    <n v="6.59684755518186E-3"/>
    <n v="8.4292011307165599E-3"/>
    <n v="3.6797925999999199"/>
    <n v="40.587196832748639"/>
    <n v="0.74964176763430235"/>
    <n v="0.95786376485415459"/>
  </r>
  <r>
    <n v="229"/>
    <n v="9"/>
    <x v="11"/>
    <n v="43.735884729967999"/>
    <x v="228"/>
    <n v="7.9788287187614604E-3"/>
    <n v="1.01608057039318E-2"/>
    <n v="4.1890437000001803"/>
    <n v="40.117568360272045"/>
    <n v="0.90668508167743866"/>
    <n v="1.1546370118104319"/>
  </r>
  <r>
    <n v="230"/>
    <n v="10"/>
    <x v="11"/>
    <n v="83.835387298829701"/>
    <x v="229"/>
    <n v="1.25445233130136E-2"/>
    <n v="1.34129235711592E-2"/>
    <n v="4.4337927000014998"/>
    <n v="42.929097505479774"/>
    <n v="1.4255140128424546"/>
    <n v="1.524195860359"/>
  </r>
  <r>
    <n v="231"/>
    <n v="11"/>
    <x v="11"/>
    <n v="81.374333473374094"/>
    <x v="230"/>
    <n v="1.82105945177417E-2"/>
    <n v="2.05426567244574E-2"/>
    <n v="4.3194363000002296"/>
    <n v="40.566320209849884"/>
    <n v="2.0693857406524661"/>
    <n v="2.334392809597432"/>
  </r>
  <r>
    <n v="232"/>
    <n v="12"/>
    <x v="11"/>
    <n v="56.026196484415699"/>
    <x v="231"/>
    <n v="7.6832057058272302E-3"/>
    <n v="8.6577755243259294E-3"/>
    <n v="3.5679869000014102"/>
    <n v="40.965265107970112"/>
    <n v="0.87309155748036715"/>
    <n v="0.98383812776431023"/>
  </r>
  <r>
    <n v="233"/>
    <n v="13"/>
    <x v="11"/>
    <n v="89.577614662541293"/>
    <x v="232"/>
    <n v="1.27878680541131E-2"/>
    <n v="1.8615771007427201E-2"/>
    <n v="4.7709359999989802"/>
    <n v="39.981772363291135"/>
    <n v="1.4531668243310343"/>
    <n v="2.1154285235712731"/>
  </r>
  <r>
    <n v="234"/>
    <n v="14"/>
    <x v="11"/>
    <n v="46.536472534483899"/>
    <x v="233"/>
    <n v="5.3627604500857502E-3"/>
    <n v="8.4409796977724799E-3"/>
    <n v="3.2802354999985202"/>
    <n v="40.62677261124"/>
    <n v="0.60940459660065349"/>
    <n v="0.95920223838323637"/>
  </r>
  <r>
    <n v="235"/>
    <n v="15"/>
    <x v="11"/>
    <n v="49.1195244710918"/>
    <x v="234"/>
    <n v="8.5802913535486507E-3"/>
    <n v="9.2502763414244408E-3"/>
    <n v="3.45653659999879"/>
    <n v="40.806380275938523"/>
    <n v="0.97503310835780121"/>
    <n v="1.0511677660709593"/>
  </r>
  <r>
    <n v="236"/>
    <n v="16"/>
    <x v="11"/>
    <n v="43.996444568751997"/>
    <x v="235"/>
    <n v="6.2077742812925198E-3"/>
    <n v="8.3811197089231505E-3"/>
    <n v="3.4707462999995098"/>
    <n v="40.497679007265454"/>
    <n v="0.70542889560142275"/>
    <n v="0.95239996692308526"/>
  </r>
  <r>
    <n v="237"/>
    <n v="17"/>
    <x v="11"/>
    <n v="48.648109819703699"/>
    <x v="236"/>
    <n v="5.4679124806244102E-3"/>
    <n v="7.6977051458257803E-3"/>
    <n v="3.0226979999988499"/>
    <n v="40.436133907676137"/>
    <n v="0.62135369098004667"/>
    <n v="0.87473922111656599"/>
  </r>
  <r>
    <n v="238"/>
    <n v="18"/>
    <x v="11"/>
    <n v="43.190377200040899"/>
    <x v="237"/>
    <n v="6.5717142242434096E-3"/>
    <n v="8.1127849120114608E-3"/>
    <n v="3.33677739999984"/>
    <n v="40.479066734746823"/>
    <n v="0.74678570730038751"/>
    <n v="0.9219073763649388"/>
  </r>
  <r>
    <n v="239"/>
    <n v="19"/>
    <x v="11"/>
    <n v="58.053832643723403"/>
    <x v="238"/>
    <n v="9.1648884089523697E-3"/>
    <n v="1.09858406605397E-2"/>
    <n v="4.4587701000000299"/>
    <n v="41.493541229721821"/>
    <n v="1.0414645919264056"/>
    <n v="1.2483909841522387"/>
  </r>
  <r>
    <n v="240"/>
    <n v="20"/>
    <x v="11"/>
    <n v="45.740044830003697"/>
    <x v="239"/>
    <n v="5.6716500475967203E-3"/>
    <n v="8.3036913085575599E-3"/>
    <n v="3.11695300000064"/>
    <n v="40.539370088655112"/>
    <n v="0.64450568722690005"/>
    <n v="0.94360128506335916"/>
  </r>
  <r>
    <n v="241"/>
    <n v="1"/>
    <x v="12"/>
    <n v="61.533415496399201"/>
    <x v="240"/>
    <n v="7.0022144861742498E-3"/>
    <n v="1.0355029516668999E-2"/>
    <n v="3.2716848000000001"/>
    <n v="43.069170466756027"/>
    <n v="0.79570619161071021"/>
    <n v="1.1767078996214773"/>
  </r>
  <r>
    <n v="242"/>
    <n v="2"/>
    <x v="12"/>
    <n v="44.061848915212202"/>
    <x v="241"/>
    <n v="6.4249919450475798E-3"/>
    <n v="6.8219540941925798E-3"/>
    <n v="3.57911090000015"/>
    <n v="41.128921743039776"/>
    <n v="0.73011272102813407"/>
    <n v="0.77522205615824769"/>
  </r>
  <r>
    <n v="243"/>
    <n v="3"/>
    <x v="12"/>
    <n v="32.954094985170798"/>
    <x v="242"/>
    <n v="6.5235282724923601E-3"/>
    <n v="7.0257795665331297E-3"/>
    <n v="3.27906040000016"/>
    <n v="43.934305682072392"/>
    <n v="0.74131003096504089"/>
    <n v="0.79838404165149202"/>
  </r>
  <r>
    <n v="244"/>
    <n v="4"/>
    <x v="12"/>
    <n v="40.2692979634122"/>
    <x v="243"/>
    <n v="5.6034407636666997E-3"/>
    <n v="5.9036552664652299E-3"/>
    <n v="3.2621311000002602"/>
    <n v="42.525771791019324"/>
    <n v="0.63675463223485229"/>
    <n v="0.67086991664377615"/>
  </r>
  <r>
    <n v="245"/>
    <n v="5"/>
    <x v="12"/>
    <n v="58.2923420401833"/>
    <x v="244"/>
    <n v="7.018513975871E-3"/>
    <n v="6.89148148530836E-3"/>
    <n v="3.1935823000003398"/>
    <n v="44.030065722787391"/>
    <n v="0.79755840634897734"/>
    <n v="0.78312289605776819"/>
  </r>
  <r>
    <n v="246"/>
    <n v="6"/>
    <x v="12"/>
    <n v="46.711383509415697"/>
    <x v="245"/>
    <n v="7.7449065094670104E-3"/>
    <n v="5.8577635722372196E-3"/>
    <n v="3.3116955000004902"/>
    <n v="41.042405734344321"/>
    <n v="0.88010301243943301"/>
    <n v="0.66565495139059316"/>
  </r>
  <r>
    <n v="247"/>
    <n v="7"/>
    <x v="12"/>
    <n v="56.616308123467"/>
    <x v="246"/>
    <n v="7.0809102614146401E-3"/>
    <n v="7.3867261593451201E-3"/>
    <n v="3.25131900000087"/>
    <n v="39.942313096562614"/>
    <n v="0.80464889334257272"/>
    <n v="0.83940069992558186"/>
  </r>
  <r>
    <n v="248"/>
    <n v="8"/>
    <x v="12"/>
    <n v="36.041709223749102"/>
    <x v="247"/>
    <n v="7.3453776553432997E-3"/>
    <n v="1.040246622467E-2"/>
    <n v="3.09423249999963"/>
    <n v="40.162612609955907"/>
    <n v="0.83470200628901137"/>
    <n v="1.182098434621591"/>
  </r>
  <r>
    <n v="249"/>
    <n v="9"/>
    <x v="12"/>
    <n v="55.845469553759202"/>
    <x v="248"/>
    <n v="6.8620253492981103E-3"/>
    <n v="6.20449988340235E-3"/>
    <n v="3.4523673000003301"/>
    <n v="41.894651667842957"/>
    <n v="0.77977560787478528"/>
    <n v="0.70505680493208522"/>
  </r>
  <r>
    <n v="250"/>
    <n v="10"/>
    <x v="12"/>
    <n v="40.771319910448597"/>
    <x v="249"/>
    <n v="6.2180569699868101E-3"/>
    <n v="8.2203525882298296E-3"/>
    <n v="3.3777097000001901"/>
    <n v="40.883316146085683"/>
    <n v="0.70659738295304664"/>
    <n v="0.934130975935208"/>
  </r>
  <r>
    <n v="251"/>
    <n v="11"/>
    <x v="12"/>
    <n v="63.217720175986202"/>
    <x v="250"/>
    <n v="1.9093517797128701E-2"/>
    <n v="2.2013575648664799E-2"/>
    <n v="4.1287434000005296"/>
    <n v="43.793125887000684"/>
    <n v="2.1697179314918977"/>
    <n v="2.5015426873482727"/>
  </r>
  <r>
    <n v="252"/>
    <n v="12"/>
    <x v="12"/>
    <n v="48.211701944925103"/>
    <x v="251"/>
    <n v="6.1421174394946402E-3"/>
    <n v="6.4642436085154296E-3"/>
    <n v="3.1907272999997001"/>
    <n v="40.655750488309202"/>
    <n v="0.69796789085166366"/>
    <n v="0.73457313733129881"/>
  </r>
  <r>
    <n v="253"/>
    <n v="13"/>
    <x v="12"/>
    <n v="64.583862481148898"/>
    <x v="252"/>
    <n v="1.09514177535542E-2"/>
    <n v="1.3423660623975301E-2"/>
    <n v="3.32650909999938"/>
    <n v="42.014382603780795"/>
    <n v="1.2444792901766137"/>
    <n v="1.5254159799971934"/>
  </r>
  <r>
    <n v="254"/>
    <n v="14"/>
    <x v="12"/>
    <n v="46.7016678046149"/>
    <x v="253"/>
    <n v="3.51664324032181E-3"/>
    <n v="5.5989039431953097E-3"/>
    <n v="3.0467963999999399"/>
    <n v="42.143691888618186"/>
    <n v="0.39961855003656932"/>
    <n v="0.63623908445401245"/>
  </r>
  <r>
    <n v="255"/>
    <n v="15"/>
    <x v="12"/>
    <n v="53.865205740729898"/>
    <x v="254"/>
    <n v="7.1368915978505601E-3"/>
    <n v="1.0109696348710701E-2"/>
    <n v="3.3971221000010701"/>
    <n v="43.099056865978973"/>
    <n v="0.81101040884665454"/>
    <n v="1.1488291305353069"/>
  </r>
  <r>
    <n v="256"/>
    <n v="16"/>
    <x v="12"/>
    <n v="61.919615975904101"/>
    <x v="255"/>
    <n v="4.3266930340209496E-3"/>
    <n v="7.9021297126880292E-3"/>
    <n v="3.3197873999997598"/>
    <n v="42.020455524745003"/>
    <n v="0.4916696629569261"/>
    <n v="0.89796928553273059"/>
  </r>
  <r>
    <n v="257"/>
    <n v="17"/>
    <x v="12"/>
    <n v="60.7911012372534"/>
    <x v="256"/>
    <n v="5.2968401137948396E-3"/>
    <n v="6.1281974721973699E-3"/>
    <n v="3.1152422999984899"/>
    <n v="43.828424248424433"/>
    <n v="0.60191364929486812"/>
    <n v="0.69638607638606476"/>
  </r>
  <r>
    <n v="258"/>
    <n v="18"/>
    <x v="12"/>
    <n v="50.786111341311603"/>
    <x v="257"/>
    <n v="1.0239834315697799E-2"/>
    <n v="1.09455484862627E-2"/>
    <n v="3.2001804999999801"/>
    <n v="42.859104427428868"/>
    <n v="1.16361753587475"/>
    <n v="1.2438123279843978"/>
  </r>
  <r>
    <n v="259"/>
    <n v="19"/>
    <x v="12"/>
    <n v="60.839975794418201"/>
    <x v="258"/>
    <n v="5.6558658356947499E-3"/>
    <n v="8.2240031179265302E-3"/>
    <n v="2.9937496000002199"/>
    <n v="41.327115685942836"/>
    <n v="0.64271202678349437"/>
    <n v="0.9345458088552876"/>
  </r>
  <r>
    <n v="260"/>
    <n v="20"/>
    <x v="12"/>
    <n v="44.474490712427801"/>
    <x v="259"/>
    <n v="6.2347190658298699E-3"/>
    <n v="6.3879548069356697E-3"/>
    <n v="3.2126781000006299"/>
    <n v="40.380985658521368"/>
    <n v="0.70849080293521249"/>
    <n v="0.72590395533359886"/>
  </r>
  <r>
    <n v="261"/>
    <n v="1"/>
    <x v="13"/>
    <n v="36.493374775565997"/>
    <x v="260"/>
    <n v="8.2513266147396305E-3"/>
    <n v="8.2950062192358592E-3"/>
    <n v="3.6474435000000001"/>
    <n v="41.458885942305564"/>
    <n v="0.93765075167495804"/>
    <n v="0.94261434309498404"/>
  </r>
  <r>
    <n v="262"/>
    <n v="2"/>
    <x v="13"/>
    <n v="12.937117925225801"/>
    <x v="261"/>
    <n v="1.55038910162256E-2"/>
    <n v="1.3101212817090599E-2"/>
    <n v="4.76683760000014"/>
    <n v="40.093887229370004"/>
    <n v="1.7618057972983636"/>
    <n v="1.4887741837602955"/>
  </r>
  <r>
    <n v="263"/>
    <n v="3"/>
    <x v="13"/>
    <n v="49.825991284261498"/>
    <x v="262"/>
    <n v="6.07847778935582E-3"/>
    <n v="7.0804261798031896E-3"/>
    <n v="3.8037824000002698"/>
    <n v="39.974555207673298"/>
    <n v="0.69073611242679778"/>
    <n v="0.80459388406854426"/>
  </r>
  <r>
    <n v="264"/>
    <n v="4"/>
    <x v="13"/>
    <n v="24.145187316711599"/>
    <x v="263"/>
    <n v="1.0291261767122801E-2"/>
    <n v="1.0666930367276201E-2"/>
    <n v="5.1190531000011097"/>
    <n v="43.833309133228859"/>
    <n v="1.1694615644457729"/>
    <n v="1.2121511780995682"/>
  </r>
  <r>
    <n v="265"/>
    <n v="5"/>
    <x v="13"/>
    <n v="59.682868260617802"/>
    <x v="264"/>
    <n v="4.7486689896333104E-3"/>
    <n v="6.5145617729120602E-3"/>
    <n v="3.6938126000004501"/>
    <n v="42.372284233958524"/>
    <n v="0.53962147609469435"/>
    <n v="0.74029111055818864"/>
  </r>
  <r>
    <n v="266"/>
    <n v="6"/>
    <x v="13"/>
    <n v="20.038137760887"/>
    <x v="265"/>
    <n v="1.00686689482466E-2"/>
    <n v="1.11050068164934E-2"/>
    <n v="3.8410558000014099"/>
    <n v="42.333584860774089"/>
    <n v="1.1441669259371137"/>
    <n v="1.2619325927833409"/>
  </r>
  <r>
    <n v="267"/>
    <n v="7"/>
    <x v="13"/>
    <n v="16.959679100116301"/>
    <x v="266"/>
    <n v="1.3524139772512199E-2"/>
    <n v="1.33956813037627E-2"/>
    <n v="4.3109507000008298"/>
    <n v="43.529172485371021"/>
    <n v="1.5368340650582044"/>
    <n v="1.522236511791216"/>
  </r>
  <r>
    <n v="268"/>
    <n v="8"/>
    <x v="13"/>
    <n v="44.799066060286698"/>
    <x v="267"/>
    <n v="4.5234252231365598E-3"/>
    <n v="7.3151448153800404E-3"/>
    <n v="3.8787193999996799"/>
    <n v="41.330891661522159"/>
    <n v="0.5140255935382454"/>
    <n v="0.83126645629318641"/>
  </r>
  <r>
    <n v="269"/>
    <n v="9"/>
    <x v="13"/>
    <n v="76.116038459347394"/>
    <x v="268"/>
    <n v="1.4021057730210699E-2"/>
    <n v="1.7290604233990502E-2"/>
    <n v="5.2055201999992198"/>
    <n v="43.619513078298638"/>
    <n v="1.5933020147966703"/>
    <n v="1.9648413902261934"/>
  </r>
  <r>
    <n v="270"/>
    <n v="10"/>
    <x v="13"/>
    <n v="49.261149967302003"/>
    <x v="269"/>
    <n v="5.2778263668165496E-3"/>
    <n v="6.79848212849604E-3"/>
    <n v="5.17348539999875"/>
    <n v="41.774065265980227"/>
    <n v="0.59975299622915335"/>
    <n v="0.77255478732909544"/>
  </r>
  <r>
    <n v="271"/>
    <n v="11"/>
    <x v="13"/>
    <n v="16.7086126266306"/>
    <x v="270"/>
    <n v="1.37093504745558E-2"/>
    <n v="1.33560216798178E-2"/>
    <n v="6.7153625999999296"/>
    <n v="43.504403431858869"/>
    <n v="1.5578807357449773"/>
    <n v="1.5177297363429318"/>
  </r>
  <r>
    <n v="272"/>
    <n v="12"/>
    <x v="13"/>
    <n v="20.336745964001501"/>
    <x v="271"/>
    <n v="9.9964384086571392E-3"/>
    <n v="1.0863510233534801E-2"/>
    <n v="4.0672617000000102"/>
    <n v="43.158409334067045"/>
    <n v="1.135958910074675"/>
    <n v="1.2344897992653183"/>
  </r>
  <r>
    <n v="273"/>
    <n v="13"/>
    <x v="13"/>
    <n v="59.951448364978198"/>
    <x v="272"/>
    <n v="7.5860340209556098E-3"/>
    <n v="9.1542197221527195E-3"/>
    <n v="5.6056257000000098"/>
    <n v="40.400087855252842"/>
    <n v="0.86204932056313754"/>
    <n v="1.0402522411537181"/>
  </r>
  <r>
    <n v="274"/>
    <n v="14"/>
    <x v="13"/>
    <n v="27.659634654995401"/>
    <x v="273"/>
    <n v="1.38909933047494E-2"/>
    <n v="1.41007082037421E-2"/>
    <n v="6.5902593000009801"/>
    <n v="40.548227017215112"/>
    <n v="1.5785219664487955"/>
    <n v="1.6023532049706932"/>
  </r>
  <r>
    <n v="275"/>
    <n v="15"/>
    <x v="13"/>
    <n v="58.533513475607997"/>
    <x v="274"/>
    <n v="8.3719277723529693E-3"/>
    <n v="1.0436783381098901E-2"/>
    <n v="4.0653164000013904"/>
    <n v="42.6536520380483"/>
    <n v="0.95135542867647382"/>
    <n v="1.1859981114885114"/>
  </r>
  <r>
    <n v="276"/>
    <n v="16"/>
    <x v="13"/>
    <n v="56.1118241046874"/>
    <x v="275"/>
    <n v="6.0125081699321098E-3"/>
    <n v="1.29687162513283E-2"/>
    <n v="6.8373585000008399"/>
    <n v="35.314163340362391"/>
    <n v="0.68323956476501246"/>
    <n v="1.4737177558327614"/>
  </r>
  <r>
    <n v="277"/>
    <n v="17"/>
    <x v="13"/>
    <n v="50.646108608997203"/>
    <x v="276"/>
    <n v="5.1662624550502601E-3"/>
    <n v="6.5533450226250203E-3"/>
    <n v="5.0799267000002102"/>
    <n v="41.923112965735797"/>
    <n v="0.58707527898298417"/>
    <n v="0.74469829802557053"/>
  </r>
  <r>
    <n v="278"/>
    <n v="18"/>
    <x v="13"/>
    <n v="64.919322345380607"/>
    <x v="277"/>
    <n v="5.4574269600676899E-3"/>
    <n v="8.9618871774882602E-3"/>
    <n v="3.9732773000014201"/>
    <n v="40.141495091947384"/>
    <n v="0.62016215455314661"/>
    <n v="1.0183962701691205"/>
  </r>
  <r>
    <n v="279"/>
    <n v="19"/>
    <x v="13"/>
    <n v="34.553695499558103"/>
    <x v="278"/>
    <n v="7.7549987468593798E-3"/>
    <n v="8.3286600631604802E-3"/>
    <n v="4.7765829999989302"/>
    <n v="40.788666059719667"/>
    <n v="0.88124985759765684"/>
    <n v="0.94643864354096374"/>
  </r>
  <r>
    <n v="280"/>
    <n v="20"/>
    <x v="13"/>
    <n v="49.777709358635001"/>
    <x v="279"/>
    <n v="7.0259443630826604E-3"/>
    <n v="7.5188152987003898E-3"/>
    <n v="3.76712190000034"/>
    <n v="41.798898293335228"/>
    <n v="0.79840276853212055"/>
    <n v="0.85441082939777158"/>
  </r>
  <r>
    <n v="281"/>
    <n v="1"/>
    <x v="14"/>
    <n v="56.444657217562103"/>
    <x v="280"/>
    <n v="4.3894568736125303E-3"/>
    <n v="6.2511974081958001E-3"/>
    <n v="6.8373086999999897"/>
    <n v="40.936873204181822"/>
    <n v="0.49880191745596936"/>
    <n v="0.71036334184043182"/>
  </r>
  <r>
    <n v="282"/>
    <n v="2"/>
    <x v="14"/>
    <n v="49.010011522289602"/>
    <x v="281"/>
    <n v="7.7337902229044301E-3"/>
    <n v="9.4354779804246298E-3"/>
    <n v="3.9597583000013401"/>
    <n v="39.990532456995567"/>
    <n v="0.8788397980573216"/>
    <n v="1.0722134068664353"/>
  </r>
  <r>
    <n v="283"/>
    <n v="3"/>
    <x v="14"/>
    <n v="87.449618824030793"/>
    <x v="282"/>
    <n v="1.05672521991671E-2"/>
    <n v="1.16810226902347E-2"/>
    <n v="4.3360996000010301"/>
    <n v="40.099366449570567"/>
    <n v="1.2008241135417159"/>
    <n v="1.327388942072125"/>
  </r>
  <r>
    <n v="284"/>
    <n v="4"/>
    <x v="14"/>
    <n v="16.0166038085795"/>
    <x v="283"/>
    <n v="1.48590975979717E-2"/>
    <n v="1.28982044803086E-2"/>
    <n v="5.3760390000006701"/>
    <n v="42.338845792476931"/>
    <n v="1.6885338179513296"/>
    <n v="1.4657050545805228"/>
  </r>
  <r>
    <n v="285"/>
    <n v="5"/>
    <x v="14"/>
    <n v="39.409981480851002"/>
    <x v="284"/>
    <n v="7.8376063556374297E-3"/>
    <n v="8.7591978900323098E-3"/>
    <n v="4.6379550999990897"/>
    <n v="39.972562722512841"/>
    <n v="0.89063708586788981"/>
    <n v="0.99536339659458073"/>
  </r>
  <r>
    <n v="286"/>
    <n v="6"/>
    <x v="14"/>
    <n v="62.4246571795832"/>
    <x v="285"/>
    <n v="5.1272596891594304E-3"/>
    <n v="6.9520008976356696E-3"/>
    <n v="4.8453121000002204"/>
    <n v="41.297521175002956"/>
    <n v="0.58264314649538984"/>
    <n v="0.79000010200405335"/>
  </r>
  <r>
    <n v="287"/>
    <n v="7"/>
    <x v="14"/>
    <n v="65.001110493455101"/>
    <x v="286"/>
    <n v="4.6022517598314798E-3"/>
    <n v="6.8230959962701397E-3"/>
    <n v="5.4878087000015503"/>
    <n v="41.749274067080684"/>
    <n v="0.52298315452630451"/>
    <n v="0.77535181775797046"/>
  </r>
  <r>
    <n v="288"/>
    <n v="8"/>
    <x v="14"/>
    <n v="57.2933669095761"/>
    <x v="287"/>
    <n v="3.29299497644535E-3"/>
    <n v="7.0963272401051497E-3"/>
    <n v="7.3881109999983803"/>
    <n v="38.802708231806818"/>
    <n v="0.37420397459606253"/>
    <n v="0.80640082273922153"/>
  </r>
  <r>
    <n v="289"/>
    <n v="9"/>
    <x v="14"/>
    <n v="86.062858910294295"/>
    <x v="288"/>
    <n v="1.17517939166383E-2"/>
    <n v="1.4459733447987601E-2"/>
    <n v="6.99453579999863"/>
    <n v="40.606564658367731"/>
    <n v="1.335431126890716"/>
    <n v="1.6431515281804092"/>
  </r>
  <r>
    <n v="290"/>
    <n v="10"/>
    <x v="14"/>
    <n v="87.670637992128306"/>
    <x v="289"/>
    <n v="1.0893167270408999E-2"/>
    <n v="1.4768199267516701E-2"/>
    <n v="7.3032385000005799"/>
    <n v="41.441271778302841"/>
    <n v="1.2378599170919318"/>
    <n v="1.6782044622178069"/>
  </r>
  <r>
    <n v="291"/>
    <n v="11"/>
    <x v="14"/>
    <n v="57.169145184310104"/>
    <x v="290"/>
    <n v="1.8898658146139499E-2"/>
    <n v="3.03580309269353E-2"/>
    <n v="7.5446178000001902"/>
    <n v="24.666236838154774"/>
    <n v="2.1475747893340338"/>
    <n v="3.4497762416971933"/>
  </r>
  <r>
    <n v="292"/>
    <n v="12"/>
    <x v="14"/>
    <n v="59.376059516695399"/>
    <x v="291"/>
    <n v="3.8921791114885401E-3"/>
    <n v="7.3203102482299401E-3"/>
    <n v="4.4752883000001003"/>
    <n v="40.542987701406481"/>
    <n v="0.44229308085097047"/>
    <n v="0.83185343729885686"/>
  </r>
  <r>
    <n v="293"/>
    <n v="13"/>
    <x v="14"/>
    <n v="59.047005596122702"/>
    <x v="292"/>
    <n v="4.7167066774944297E-3"/>
    <n v="5.8617968002499504E-3"/>
    <n v="4.38852359999873"/>
    <n v="42.913105429796815"/>
    <n v="0.53598939516982158"/>
    <n v="0.66611327275567622"/>
  </r>
  <r>
    <n v="294"/>
    <n v="14"/>
    <x v="14"/>
    <n v="58.071235684876697"/>
    <x v="293"/>
    <n v="1.2512547656054101E-2"/>
    <n v="1.51756949403072E-2"/>
    <n v="7.4977337999989597"/>
    <n v="28.83650986261307"/>
    <n v="1.4218804154606932"/>
    <n v="1.7245107886712727"/>
  </r>
  <r>
    <n v="295"/>
    <n v="15"/>
    <x v="14"/>
    <n v="12.402473921512501"/>
    <x v="294"/>
    <n v="1.5313253492668001E-2"/>
    <n v="1.49382216159033E-2"/>
    <n v="5.3778598999997396"/>
    <n v="40.136297623035688"/>
    <n v="1.7401424423486365"/>
    <n v="1.6975251836253751"/>
  </r>
  <r>
    <n v="296"/>
    <n v="16"/>
    <x v="14"/>
    <n v="61.747515892562298"/>
    <x v="295"/>
    <n v="5.9917297678620798E-3"/>
    <n v="7.49004690315269E-3"/>
    <n v="7.30583829999886"/>
    <n v="39.931045907716481"/>
    <n v="0.68087838271159995"/>
    <n v="0.8511416935400784"/>
  </r>
  <r>
    <n v="297"/>
    <n v="17"/>
    <x v="14"/>
    <n v="62.239842500819599"/>
    <x v="296"/>
    <n v="3.9415105603595596E-3"/>
    <n v="6.5834116845045199E-3"/>
    <n v="6.0004745000005597"/>
    <n v="40.738566605094888"/>
    <n v="0.44789892731358633"/>
    <n v="0.74811496414824097"/>
  </r>
  <r>
    <n v="298"/>
    <n v="18"/>
    <x v="14"/>
    <n v="54.135156538765798"/>
    <x v="297"/>
    <n v="3.7356589820257201E-3"/>
    <n v="6.1178330539712498E-3"/>
    <n v="4.0160250000008002"/>
    <n v="40.669339209133526"/>
    <n v="0.42450670250292277"/>
    <n v="0.69520830158764202"/>
  </r>
  <r>
    <n v="299"/>
    <n v="19"/>
    <x v="14"/>
    <n v="55.138731629210099"/>
    <x v="298"/>
    <n v="4.7993629612200902E-3"/>
    <n v="8.4449923478057895E-3"/>
    <n v="4.3813074999998198"/>
    <n v="40.220601944700803"/>
    <n v="0.54538215468410123"/>
    <n v="0.95965822134156697"/>
  </r>
  <r>
    <n v="300"/>
    <n v="20"/>
    <x v="14"/>
    <n v="66.600279291429402"/>
    <x v="299"/>
    <n v="5.5964132794467701E-3"/>
    <n v="6.6121979067777902E-3"/>
    <n v="4.4058224000000301"/>
    <n v="41.044299903568302"/>
    <n v="0.63595605448258752"/>
    <n v="0.751386125770203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55786B-2E11-4695-A46A-29A366A7613C}" name="Tableau croisé dynamique3" cacheId="5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6" indent="0" outline="1" outlineData="1" multipleFieldFilters="0">
  <location ref="T5:Y25" firstHeaderRow="0" firstDataRow="1" firstDataCol="1" rowPageCount="1" colPageCount="1"/>
  <pivotFields count="11">
    <pivotField axis="axisRow" showAll="0">
      <items count="3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t="default"/>
      </items>
    </pivotField>
    <pivotField showAll="0"/>
    <pivotField axis="axisPage" showAll="0">
      <items count="31">
        <item m="1" x="23"/>
        <item m="1" x="21"/>
        <item m="1" x="19"/>
        <item m="1" x="17"/>
        <item m="1" x="15"/>
        <item m="1" x="29"/>
        <item m="1" x="28"/>
        <item m="1" x="27"/>
        <item m="1" x="26"/>
        <item m="1" x="25"/>
        <item m="1" x="24"/>
        <item m="1" x="22"/>
        <item m="1" x="20"/>
        <item m="1" x="18"/>
        <item m="1" x="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dataField="1"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2" item="15" hier="-1"/>
  </pageFields>
  <dataFields count="5">
    <dataField name="Somme de angle (deg)" fld="3" baseField="0" baseItem="0"/>
    <dataField name="Somme de temps" fld="7" baseField="0" baseItem="0"/>
    <dataField name="Somme de longueur cm" fld="8" baseField="0" baseItem="0"/>
    <dataField name="Somme de Err(I) cm" fld="9" baseField="0" baseItem="0"/>
    <dataField name="Somme de Err(A) cm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76F14C-FAF9-49A9-9796-A3E08F0EB2E9}" name="Tableau croisé dynamique14" cacheId="5" applyNumberFormats="0" applyBorderFormats="0" applyFontFormats="0" applyPatternFormats="0" applyAlignmentFormats="0" applyWidthHeightFormats="1" dataCaption="Valeurs" updatedVersion="8" minRefreshableVersion="3" useAutoFormatting="1" itemPrintTitles="1" createdVersion="6" indent="0" outline="1" outlineData="1" multipleFieldFilters="0" chartFormat="1">
  <location ref="T31:AY34" firstHeaderRow="1" firstDataRow="3" firstDataCol="0"/>
  <pivotFields count="11">
    <pivotField showAll="0"/>
    <pivotField showAll="0"/>
    <pivotField axis="axisCol" showAll="0">
      <items count="31">
        <item m="1" x="23"/>
        <item m="1" x="21"/>
        <item m="1" x="19"/>
        <item m="1" x="17"/>
        <item m="1" x="15"/>
        <item m="1" x="29"/>
        <item m="1" x="28"/>
        <item m="1" x="27"/>
        <item m="1" x="26"/>
        <item m="1" x="25"/>
        <item m="1" x="24"/>
        <item m="1" x="22"/>
        <item m="1" x="20"/>
        <item m="1" x="18"/>
        <item m="1" x="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Items count="1">
    <i/>
  </rowItems>
  <colFields count="2">
    <field x="2"/>
    <field x="-2"/>
  </colFields>
  <colItems count="32"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 t="grand">
      <x/>
    </i>
    <i t="grand" i="1">
      <x/>
    </i>
  </colItems>
  <dataFields count="2">
    <dataField name="Moyenne de longueur cm" fld="8" subtotal="average" baseField="1" baseItem="0"/>
    <dataField name="Écartype de longueur cm" fld="8" subtotal="stdDev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621364-8EFD-47D8-A75D-947829DEA369}" name="Tableau croisé dynamique15" cacheId="9" applyNumberFormats="0" applyBorderFormats="0" applyFontFormats="0" applyPatternFormats="0" applyAlignmentFormats="0" applyWidthHeightFormats="1" dataCaption="Valeurs" updatedVersion="8" minRefreshableVersion="3" useAutoFormatting="1" itemPrintTitles="1" createdVersion="6" indent="0" outline="1" outlineData="1" multipleFieldFilters="0">
  <location ref="A3:AF6" firstHeaderRow="1" firstDataRow="3" firstDataCol="0"/>
  <pivotFields count="11">
    <pivotField showAll="0"/>
    <pivotField showAll="0"/>
    <pivotField axis="axisCol" showAll="0">
      <items count="31">
        <item m="1" x="23"/>
        <item m="1" x="21"/>
        <item m="1" x="19"/>
        <item m="1" x="17"/>
        <item m="1" x="15"/>
        <item m="1" x="29"/>
        <item m="1" x="28"/>
        <item m="1" x="27"/>
        <item m="1" x="26"/>
        <item m="1" x="25"/>
        <item m="1" x="24"/>
        <item m="1" x="22"/>
        <item m="1" x="20"/>
        <item m="1" x="18"/>
        <item m="1" x="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Items count="1">
    <i/>
  </rowItems>
  <colFields count="2">
    <field x="2"/>
    <field x="-2"/>
  </colFields>
  <colItems count="32"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 t="grand">
      <x/>
    </i>
    <i t="grand" i="1">
      <x/>
    </i>
  </colItems>
  <dataFields count="2">
    <dataField name="Moyenne de longueur cm" fld="8" subtotal="average" baseField="2" baseItem="0"/>
    <dataField name="Écartype de longueur cm" fld="8" subtotal="stdDev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10F8AC-CE6B-4B49-B6FF-0C89630B1001}" name="Tableau croisé dynamique15" cacheId="9" applyNumberFormats="0" applyBorderFormats="0" applyFontFormats="0" applyPatternFormats="0" applyAlignmentFormats="0" applyWidthHeightFormats="1" dataCaption="Valeurs" updatedVersion="8" minRefreshableVersion="3" useAutoFormatting="1" itemPrintTitles="1" createdVersion="6" indent="0" outline="1" outlineData="1" multipleFieldFilters="0">
  <location ref="A3:AF6" firstHeaderRow="1" firstDataRow="3" firstDataCol="0"/>
  <pivotFields count="11">
    <pivotField showAll="0"/>
    <pivotField showAll="0"/>
    <pivotField axis="axisCol" showAll="0">
      <items count="31">
        <item m="1" x="23"/>
        <item m="1" x="21"/>
        <item m="1" x="19"/>
        <item m="1" x="17"/>
        <item m="1" x="15"/>
        <item m="1" x="29"/>
        <item m="1" x="28"/>
        <item m="1" x="27"/>
        <item m="1" x="26"/>
        <item m="1" x="25"/>
        <item m="1" x="24"/>
        <item m="1" x="22"/>
        <item m="1" x="20"/>
        <item m="1" x="18"/>
        <item m="1" x="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2">
    <field x="2"/>
    <field x="-2"/>
  </colFields>
  <colItems count="32"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 t="grand">
      <x/>
    </i>
    <i t="grand" i="1">
      <x/>
    </i>
  </colItems>
  <dataFields count="2">
    <dataField name="Moyenne de angle (deg)" fld="3" subtotal="average" baseField="2" baseItem="0"/>
    <dataField name="Écartype de angle (deg)2" fld="3" subtotal="stdDev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6A63FF-B9D0-4081-A3F5-2B29DA6C2F87}" name="Tableau croisé dynamique15" cacheId="9" applyNumberFormats="0" applyBorderFormats="0" applyFontFormats="0" applyPatternFormats="0" applyAlignmentFormats="0" applyWidthHeightFormats="1" dataCaption="Valeurs" updatedVersion="8" minRefreshableVersion="3" useAutoFormatting="1" itemPrintTitles="1" createdVersion="6" indent="0" outline="1" outlineData="1" multipleFieldFilters="0">
  <location ref="A3:AF6" firstHeaderRow="1" firstDataRow="3" firstDataCol="0" rowPageCount="1" colPageCount="1"/>
  <pivotFields count="11">
    <pivotField showAll="0"/>
    <pivotField showAll="0"/>
    <pivotField axis="axisCol" showAll="0">
      <items count="31">
        <item m="1" x="23"/>
        <item m="1" x="21"/>
        <item m="1" x="19"/>
        <item m="1" x="17"/>
        <item m="1" x="15"/>
        <item m="1" x="29"/>
        <item m="1" x="28"/>
        <item m="1" x="27"/>
        <item m="1" x="26"/>
        <item m="1" x="25"/>
        <item m="1" x="24"/>
        <item m="1" x="22"/>
        <item m="1" x="20"/>
        <item m="1" x="18"/>
        <item m="1" x="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axis="axisPage" showAll="0">
      <items count="301">
        <item x="192"/>
        <item x="187"/>
        <item x="145"/>
        <item x="154"/>
        <item x="194"/>
        <item x="183"/>
        <item x="181"/>
        <item x="180"/>
        <item x="186"/>
        <item x="157"/>
        <item x="141"/>
        <item x="153"/>
        <item x="159"/>
        <item x="151"/>
        <item x="191"/>
        <item x="89"/>
        <item x="188"/>
        <item x="190"/>
        <item x="198"/>
        <item x="196"/>
        <item x="195"/>
        <item x="140"/>
        <item x="146"/>
        <item x="199"/>
        <item x="143"/>
        <item x="147"/>
        <item x="149"/>
        <item x="158"/>
        <item x="189"/>
        <item x="144"/>
        <item x="86"/>
        <item x="150"/>
        <item x="152"/>
        <item x="148"/>
        <item x="156"/>
        <item x="197"/>
        <item x="182"/>
        <item x="155"/>
        <item x="142"/>
        <item x="290"/>
        <item x="0"/>
        <item x="30"/>
        <item x="6"/>
        <item x="293"/>
        <item x="24"/>
        <item x="43"/>
        <item x="36"/>
        <item x="37"/>
        <item x="51"/>
        <item x="1"/>
        <item x="275"/>
        <item x="287"/>
        <item x="15"/>
        <item x="117"/>
        <item x="295"/>
        <item x="246"/>
        <item x="212"/>
        <item x="18"/>
        <item x="9"/>
        <item x="284"/>
        <item x="262"/>
        <item x="138"/>
        <item x="232"/>
        <item x="281"/>
        <item x="4"/>
        <item x="33"/>
        <item x="185"/>
        <item x="14"/>
        <item x="222"/>
        <item x="38"/>
        <item x="53"/>
        <item x="261"/>
        <item x="282"/>
        <item x="61"/>
        <item x="228"/>
        <item x="123"/>
        <item x="102"/>
        <item x="16"/>
        <item x="55"/>
        <item x="294"/>
        <item x="2"/>
        <item x="277"/>
        <item x="247"/>
        <item x="220"/>
        <item x="91"/>
        <item x="68"/>
        <item x="50"/>
        <item x="110"/>
        <item x="49"/>
        <item x="298"/>
        <item x="224"/>
        <item x="69"/>
        <item x="204"/>
        <item x="128"/>
        <item x="81"/>
        <item x="17"/>
        <item x="136"/>
        <item x="119"/>
        <item x="201"/>
        <item x="135"/>
        <item x="10"/>
        <item x="225"/>
        <item x="206"/>
        <item x="226"/>
        <item x="259"/>
        <item x="122"/>
        <item x="216"/>
        <item x="272"/>
        <item x="47"/>
        <item x="75"/>
        <item x="236"/>
        <item x="45"/>
        <item x="29"/>
        <item x="237"/>
        <item x="120"/>
        <item x="235"/>
        <item x="210"/>
        <item x="48"/>
        <item x="46"/>
        <item x="11"/>
        <item x="239"/>
        <item x="291"/>
        <item x="273"/>
        <item x="230"/>
        <item x="184"/>
        <item x="227"/>
        <item x="288"/>
        <item x="208"/>
        <item x="209"/>
        <item x="233"/>
        <item x="3"/>
        <item x="251"/>
        <item x="54"/>
        <item x="297"/>
        <item x="223"/>
        <item x="202"/>
        <item x="200"/>
        <item x="296"/>
        <item x="217"/>
        <item x="42"/>
        <item x="125"/>
        <item x="126"/>
        <item x="278"/>
        <item x="234"/>
        <item x="213"/>
        <item x="40"/>
        <item x="21"/>
        <item x="249"/>
        <item x="56"/>
        <item x="44"/>
        <item x="58"/>
        <item x="41"/>
        <item x="280"/>
        <item x="99"/>
        <item x="59"/>
        <item x="231"/>
        <item x="221"/>
        <item x="214"/>
        <item x="5"/>
        <item x="124"/>
        <item x="7"/>
        <item x="245"/>
        <item x="299"/>
        <item x="129"/>
        <item x="28"/>
        <item x="241"/>
        <item x="62"/>
        <item x="97"/>
        <item x="26"/>
        <item x="67"/>
        <item x="79"/>
        <item x="100"/>
        <item x="12"/>
        <item x="57"/>
        <item x="73"/>
        <item x="285"/>
        <item x="107"/>
        <item x="258"/>
        <item x="267"/>
        <item x="106"/>
        <item x="52"/>
        <item x="113"/>
        <item x="84"/>
        <item x="34"/>
        <item x="13"/>
        <item x="289"/>
        <item x="63"/>
        <item x="39"/>
        <item x="260"/>
        <item x="101"/>
        <item x="95"/>
        <item x="238"/>
        <item x="31"/>
        <item x="23"/>
        <item x="111"/>
        <item x="82"/>
        <item x="115"/>
        <item x="112"/>
        <item x="60"/>
        <item x="160"/>
        <item x="133"/>
        <item x="286"/>
        <item x="25"/>
        <item x="116"/>
        <item x="269"/>
        <item x="279"/>
        <item x="105"/>
        <item x="70"/>
        <item x="139"/>
        <item x="118"/>
        <item x="20"/>
        <item x="248"/>
        <item x="276"/>
        <item x="177"/>
        <item x="27"/>
        <item x="114"/>
        <item x="207"/>
        <item x="35"/>
        <item x="131"/>
        <item x="252"/>
        <item x="255"/>
        <item x="77"/>
        <item x="218"/>
        <item x="219"/>
        <item x="253"/>
        <item x="109"/>
        <item x="104"/>
        <item x="203"/>
        <item x="134"/>
        <item x="64"/>
        <item x="103"/>
        <item x="211"/>
        <item x="265"/>
        <item x="283"/>
        <item x="264"/>
        <item x="215"/>
        <item x="121"/>
        <item x="76"/>
        <item x="170"/>
        <item x="243"/>
        <item x="108"/>
        <item x="72"/>
        <item x="274"/>
        <item x="22"/>
        <item x="83"/>
        <item x="130"/>
        <item x="85"/>
        <item x="168"/>
        <item x="32"/>
        <item x="257"/>
        <item x="292"/>
        <item x="229"/>
        <item x="167"/>
        <item x="65"/>
        <item x="175"/>
        <item x="176"/>
        <item x="165"/>
        <item x="174"/>
        <item x="240"/>
        <item x="171"/>
        <item x="8"/>
        <item x="254"/>
        <item x="164"/>
        <item x="19"/>
        <item x="166"/>
        <item x="271"/>
        <item x="193"/>
        <item x="173"/>
        <item x="179"/>
        <item x="71"/>
        <item x="163"/>
        <item x="178"/>
        <item x="169"/>
        <item x="127"/>
        <item x="205"/>
        <item x="88"/>
        <item x="93"/>
        <item x="78"/>
        <item x="98"/>
        <item x="94"/>
        <item x="161"/>
        <item x="92"/>
        <item x="270"/>
        <item x="162"/>
        <item x="172"/>
        <item x="266"/>
        <item x="268"/>
        <item x="80"/>
        <item x="137"/>
        <item x="250"/>
        <item x="66"/>
        <item x="256"/>
        <item x="263"/>
        <item x="87"/>
        <item x="242"/>
        <item x="90"/>
        <item x="132"/>
        <item x="244"/>
        <item x="96"/>
        <item x="74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Items count="1">
    <i/>
  </rowItems>
  <colFields count="2">
    <field x="2"/>
    <field x="-2"/>
  </colFields>
  <colItems count="32"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 t="grand">
      <x/>
    </i>
    <i t="grand" i="1">
      <x/>
    </i>
  </colItems>
  <pageFields count="1">
    <pageField fld="4" hier="-1"/>
  </pageFields>
  <dataFields count="2">
    <dataField name="Moyenne de Err(I) cm" fld="9" subtotal="average" baseField="2" baseItem="0"/>
    <dataField name="Écartype de Err(I) cm" fld="9" subtotal="stdDev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80E5FA-4226-4020-9DD3-3F50F0E253DB}" name="Tableau croisé dynamique15" cacheId="9" applyNumberFormats="0" applyBorderFormats="0" applyFontFormats="0" applyPatternFormats="0" applyAlignmentFormats="0" applyWidthHeightFormats="1" dataCaption="Valeurs" updatedVersion="8" minRefreshableVersion="3" useAutoFormatting="1" itemPrintTitles="1" createdVersion="6" indent="0" outline="1" outlineData="1" multipleFieldFilters="0">
  <location ref="A3:AF6" firstHeaderRow="1" firstDataRow="3" firstDataCol="0"/>
  <pivotFields count="11">
    <pivotField showAll="0"/>
    <pivotField showAll="0"/>
    <pivotField axis="axisCol" showAll="0">
      <items count="31">
        <item m="1" x="23"/>
        <item m="1" x="21"/>
        <item m="1" x="19"/>
        <item m="1" x="17"/>
        <item m="1" x="15"/>
        <item m="1" x="29"/>
        <item m="1" x="28"/>
        <item m="1" x="27"/>
        <item m="1" x="26"/>
        <item m="1" x="25"/>
        <item m="1" x="24"/>
        <item m="1" x="22"/>
        <item m="1" x="20"/>
        <item m="1" x="18"/>
        <item m="1" x="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Fields count="2">
    <field x="2"/>
    <field x="-2"/>
  </colFields>
  <colItems count="32"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 t="grand">
      <x/>
    </i>
    <i t="grand" i="1">
      <x/>
    </i>
  </colItems>
  <dataFields count="2">
    <dataField name="Moyenne de Err(A) cm" fld="10" subtotal="average" baseField="2" baseItem="0"/>
    <dataField name="Écartype de Err(A) cm" fld="10" subtotal="stdDev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23CF0F-D60F-4A17-9798-9A2D4AB34A64}" name="Tableau croisé dynamique15" cacheId="9" applyNumberFormats="0" applyBorderFormats="0" applyFontFormats="0" applyPatternFormats="0" applyAlignmentFormats="0" applyWidthHeightFormats="1" dataCaption="Valeurs" updatedVersion="8" minRefreshableVersion="3" useAutoFormatting="1" itemPrintTitles="1" createdVersion="6" indent="0" outline="1" outlineData="1" multipleFieldFilters="0">
  <location ref="A3:AF6" firstHeaderRow="1" firstDataRow="3" firstDataCol="0"/>
  <pivotFields count="11">
    <pivotField showAll="0"/>
    <pivotField showAll="0"/>
    <pivotField axis="axisCol" showAll="0">
      <items count="31">
        <item m="1" x="23"/>
        <item m="1" x="21"/>
        <item m="1" x="19"/>
        <item m="1" x="17"/>
        <item m="1" x="15"/>
        <item m="1" x="29"/>
        <item m="1" x="28"/>
        <item m="1" x="27"/>
        <item m="1" x="26"/>
        <item m="1" x="25"/>
        <item m="1" x="24"/>
        <item m="1" x="22"/>
        <item m="1" x="20"/>
        <item m="1" x="18"/>
        <item m="1" x="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Items count="1">
    <i/>
  </rowItems>
  <colFields count="2">
    <field x="2"/>
    <field x="-2"/>
  </colFields>
  <colItems count="32"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 t="grand">
      <x/>
    </i>
    <i t="grand" i="1">
      <x/>
    </i>
  </colItems>
  <dataFields count="2">
    <dataField name="Moyenne de temps" fld="7" subtotal="average" baseField="2" baseItem="0"/>
    <dataField name="Écartype de temps" fld="7" subtotal="stdDev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R301"/>
  <sheetViews>
    <sheetView tabSelected="1" topLeftCell="C1" zoomScaleNormal="100" workbookViewId="0">
      <selection activeCell="D2" sqref="D2:I301"/>
    </sheetView>
  </sheetViews>
  <sheetFormatPr baseColWidth="10" defaultRowHeight="15" x14ac:dyDescent="0.25"/>
  <cols>
    <col min="10" max="10" width="13.7109375" customWidth="1"/>
    <col min="20" max="49" width="24" bestFit="1" customWidth="1"/>
    <col min="50" max="50" width="29" bestFit="1" customWidth="1"/>
    <col min="51" max="51" width="28" bestFit="1" customWidth="1"/>
  </cols>
  <sheetData>
    <row r="1" spans="1:538" x14ac:dyDescent="0.25">
      <c r="B1" t="s">
        <v>18</v>
      </c>
      <c r="C1" t="s">
        <v>21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7</v>
      </c>
      <c r="K1" t="s">
        <v>8</v>
      </c>
      <c r="L1" t="s">
        <v>9</v>
      </c>
      <c r="T1" t="s">
        <v>10</v>
      </c>
      <c r="U1" t="s">
        <v>6</v>
      </c>
    </row>
    <row r="2" spans="1:538" x14ac:dyDescent="0.25">
      <c r="A2">
        <f>5/0.044</f>
        <v>113.63636363636364</v>
      </c>
      <c r="B2">
        <v>1</v>
      </c>
      <c r="C2">
        <f>MOD(B2-1,20)+1</f>
        <v>1</v>
      </c>
      <c r="D2" t="s">
        <v>47</v>
      </c>
      <c r="E2">
        <v>82.650684736450401</v>
      </c>
      <c r="F2">
        <v>0.22381600516276801</v>
      </c>
      <c r="G2">
        <v>1.49777941143108E-2</v>
      </c>
      <c r="H2">
        <v>3.0306414748157099E-2</v>
      </c>
      <c r="I2">
        <v>6.0101574000000202</v>
      </c>
      <c r="J2">
        <f>F2*$A$2</f>
        <v>25.433636950314547</v>
      </c>
      <c r="K2">
        <f t="shared" ref="K2:L2" si="0">G2*$A$2</f>
        <v>1.702022058444409</v>
      </c>
      <c r="L2">
        <f t="shared" si="0"/>
        <v>3.443910766836034</v>
      </c>
      <c r="PP2" s="1"/>
      <c r="QI2" s="1"/>
      <c r="RP2" s="1"/>
    </row>
    <row r="3" spans="1:538" x14ac:dyDescent="0.25">
      <c r="B3">
        <v>2</v>
      </c>
      <c r="C3">
        <f t="shared" ref="C3:C66" si="1">MOD(B3-1,20)+1</f>
        <v>2</v>
      </c>
      <c r="D3" t="s">
        <v>47</v>
      </c>
      <c r="E3">
        <v>68.771200354900103</v>
      </c>
      <c r="F3">
        <v>0.29683397264600497</v>
      </c>
      <c r="G3">
        <v>1.22535998855615E-2</v>
      </c>
      <c r="H3">
        <v>1.6333293922156301E-2</v>
      </c>
      <c r="I3">
        <v>5.75350070000058</v>
      </c>
      <c r="J3">
        <f>F3*$A$2</f>
        <v>33.731133255227839</v>
      </c>
      <c r="K3">
        <f t="shared" ref="K3" si="2">G3*$A$2</f>
        <v>1.3924545324501705</v>
      </c>
      <c r="L3">
        <f t="shared" ref="L3" si="3">H3*$A$2</f>
        <v>1.8560561275177616</v>
      </c>
      <c r="T3" s="2" t="s">
        <v>0</v>
      </c>
      <c r="U3" t="s">
        <v>47</v>
      </c>
    </row>
    <row r="4" spans="1:538" x14ac:dyDescent="0.25">
      <c r="B4">
        <v>3</v>
      </c>
      <c r="C4">
        <f t="shared" si="1"/>
        <v>3</v>
      </c>
      <c r="D4" t="s">
        <v>47</v>
      </c>
      <c r="E4">
        <v>66.407180386741203</v>
      </c>
      <c r="F4">
        <v>0.35322235297722498</v>
      </c>
      <c r="G4">
        <v>9.9130311010935303E-3</v>
      </c>
      <c r="H4">
        <v>1.1186117304962301E-2</v>
      </c>
      <c r="I4">
        <v>5.5261071000004396</v>
      </c>
      <c r="J4">
        <f t="shared" ref="J4:J67" si="4">F4*$A$2</f>
        <v>40.138903747411931</v>
      </c>
      <c r="K4">
        <f t="shared" ref="K4:K67" si="5">G4*$A$2</f>
        <v>1.1264808069424466</v>
      </c>
      <c r="L4">
        <f t="shared" ref="L4:L67" si="6">H4*$A$2</f>
        <v>1.2711496937457161</v>
      </c>
    </row>
    <row r="5" spans="1:538" x14ac:dyDescent="0.25">
      <c r="B5">
        <v>4</v>
      </c>
      <c r="C5">
        <f t="shared" si="1"/>
        <v>4</v>
      </c>
      <c r="D5" t="s">
        <v>47</v>
      </c>
      <c r="E5">
        <v>67.517412012565401</v>
      </c>
      <c r="F5">
        <v>0.35768722197186098</v>
      </c>
      <c r="G5">
        <v>7.2688062337281697E-3</v>
      </c>
      <c r="H5">
        <v>8.0287617268381597E-3</v>
      </c>
      <c r="I5">
        <v>7.1722501999993202</v>
      </c>
      <c r="J5">
        <f t="shared" si="4"/>
        <v>40.646275224075112</v>
      </c>
      <c r="K5">
        <f t="shared" si="5"/>
        <v>0.82600070837820116</v>
      </c>
      <c r="L5">
        <f t="shared" si="6"/>
        <v>0.91235928714070003</v>
      </c>
      <c r="T5" s="2" t="s">
        <v>13</v>
      </c>
      <c r="U5" t="s">
        <v>11</v>
      </c>
      <c r="V5" t="s">
        <v>17</v>
      </c>
      <c r="W5" t="s">
        <v>14</v>
      </c>
      <c r="X5" t="s">
        <v>15</v>
      </c>
      <c r="Y5" t="s">
        <v>16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</row>
    <row r="6" spans="1:538" x14ac:dyDescent="0.25">
      <c r="B6">
        <v>5</v>
      </c>
      <c r="C6">
        <f t="shared" si="1"/>
        <v>5</v>
      </c>
      <c r="D6" t="s">
        <v>47</v>
      </c>
      <c r="E6">
        <v>85.098246545233806</v>
      </c>
      <c r="F6">
        <v>0.35196272100000497</v>
      </c>
      <c r="G6">
        <v>1.34931709759037E-2</v>
      </c>
      <c r="H6">
        <v>1.4124649485509001E-2</v>
      </c>
      <c r="I6">
        <v>6.36086140000043</v>
      </c>
      <c r="J6">
        <f t="shared" si="4"/>
        <v>39.995763750000563</v>
      </c>
      <c r="K6">
        <f t="shared" si="5"/>
        <v>1.5333148836254205</v>
      </c>
      <c r="L6">
        <f t="shared" si="6"/>
        <v>1.6050738051714775</v>
      </c>
      <c r="T6" s="3">
        <v>1</v>
      </c>
      <c r="U6" s="4">
        <v>82.650684736450401</v>
      </c>
      <c r="V6" s="4">
        <v>6.0101574000000202</v>
      </c>
      <c r="W6" s="4">
        <v>25.433636950314547</v>
      </c>
      <c r="X6" s="4">
        <v>1.702022058444409</v>
      </c>
      <c r="Y6" s="4">
        <v>3.443910766836034</v>
      </c>
    </row>
    <row r="7" spans="1:538" x14ac:dyDescent="0.25">
      <c r="B7">
        <v>6</v>
      </c>
      <c r="C7">
        <f t="shared" si="1"/>
        <v>6</v>
      </c>
      <c r="D7" t="s">
        <v>47</v>
      </c>
      <c r="E7">
        <v>70.623933692452496</v>
      </c>
      <c r="F7">
        <v>0.36066181349507898</v>
      </c>
      <c r="G7">
        <v>8.4988631679115793E-3</v>
      </c>
      <c r="H7">
        <v>8.9775385520860802E-3</v>
      </c>
      <c r="I7">
        <v>3.81436600000051</v>
      </c>
      <c r="J7">
        <f t="shared" si="4"/>
        <v>40.984296988077155</v>
      </c>
      <c r="K7">
        <f t="shared" si="5"/>
        <v>0.96577990544449765</v>
      </c>
      <c r="L7">
        <f t="shared" si="6"/>
        <v>1.0201748354643274</v>
      </c>
      <c r="T7" s="3">
        <v>2</v>
      </c>
      <c r="U7" s="4">
        <v>68.771200354900103</v>
      </c>
      <c r="V7" s="4">
        <v>5.75350070000058</v>
      </c>
      <c r="W7" s="4">
        <v>33.731133255227839</v>
      </c>
      <c r="X7" s="4">
        <v>1.3924545324501705</v>
      </c>
      <c r="Y7" s="4">
        <v>1.8560561275177616</v>
      </c>
    </row>
    <row r="8" spans="1:538" x14ac:dyDescent="0.25">
      <c r="B8">
        <v>7</v>
      </c>
      <c r="C8">
        <f t="shared" si="1"/>
        <v>7</v>
      </c>
      <c r="D8" t="s">
        <v>47</v>
      </c>
      <c r="E8">
        <v>46.4020012955407</v>
      </c>
      <c r="F8">
        <v>0.23317634195624301</v>
      </c>
      <c r="G8">
        <v>2.3555235016103699E-2</v>
      </c>
      <c r="H8">
        <v>2.83667294439378E-2</v>
      </c>
      <c r="I8">
        <v>5.9569552000011701</v>
      </c>
      <c r="J8">
        <f t="shared" si="4"/>
        <v>26.497311585936707</v>
      </c>
      <c r="K8">
        <f t="shared" si="5"/>
        <v>2.676731251829966</v>
      </c>
      <c r="L8">
        <f t="shared" si="6"/>
        <v>3.2234919822656591</v>
      </c>
      <c r="T8" s="3">
        <v>3</v>
      </c>
      <c r="U8" s="4">
        <v>66.407180386741203</v>
      </c>
      <c r="V8" s="4">
        <v>5.5261071000004396</v>
      </c>
      <c r="W8" s="4">
        <v>40.138903747411931</v>
      </c>
      <c r="X8" s="4">
        <v>1.1264808069424466</v>
      </c>
      <c r="Y8" s="4">
        <v>1.2711496937457161</v>
      </c>
    </row>
    <row r="9" spans="1:538" x14ac:dyDescent="0.25">
      <c r="B9">
        <v>8</v>
      </c>
      <c r="C9">
        <f t="shared" si="1"/>
        <v>8</v>
      </c>
      <c r="D9" t="s">
        <v>47</v>
      </c>
      <c r="E9">
        <v>88.293715761595706</v>
      </c>
      <c r="F9">
        <v>0.361083983147228</v>
      </c>
      <c r="G9">
        <v>1.18011362347256E-2</v>
      </c>
      <c r="H9">
        <v>1.3120854625363399E-2</v>
      </c>
      <c r="I9">
        <v>4.4464498999986901</v>
      </c>
      <c r="J9">
        <f t="shared" si="4"/>
        <v>41.032270812185004</v>
      </c>
      <c r="K9">
        <f t="shared" si="5"/>
        <v>1.3410382084915455</v>
      </c>
      <c r="L9">
        <f t="shared" si="6"/>
        <v>1.4910062074276591</v>
      </c>
      <c r="T9" s="3">
        <v>4</v>
      </c>
      <c r="U9" s="4">
        <v>67.517412012565401</v>
      </c>
      <c r="V9" s="4">
        <v>7.1722501999993202</v>
      </c>
      <c r="W9" s="4">
        <v>40.646275224075112</v>
      </c>
      <c r="X9" s="4">
        <v>0.82600070837820116</v>
      </c>
      <c r="Y9" s="4">
        <v>0.91235928714070003</v>
      </c>
    </row>
    <row r="10" spans="1:538" x14ac:dyDescent="0.25">
      <c r="B10">
        <v>9</v>
      </c>
      <c r="C10">
        <f t="shared" si="1"/>
        <v>9</v>
      </c>
      <c r="D10" t="s">
        <v>47</v>
      </c>
      <c r="E10">
        <v>85.753025287645499</v>
      </c>
      <c r="F10">
        <v>0.37922775859987001</v>
      </c>
      <c r="G10">
        <v>1.23090592981186E-2</v>
      </c>
      <c r="H10">
        <v>1.2569457579559301E-2</v>
      </c>
      <c r="I10">
        <v>4.4004568999989697</v>
      </c>
      <c r="J10">
        <f t="shared" si="4"/>
        <v>43.094063477257954</v>
      </c>
      <c r="K10">
        <f t="shared" si="5"/>
        <v>1.3987567384225683</v>
      </c>
      <c r="L10">
        <f t="shared" si="6"/>
        <v>1.4283474522226478</v>
      </c>
      <c r="T10" s="3">
        <v>5</v>
      </c>
      <c r="U10" s="4">
        <v>85.098246545233806</v>
      </c>
      <c r="V10" s="4">
        <v>6.36086140000043</v>
      </c>
      <c r="W10" s="4">
        <v>39.995763750000563</v>
      </c>
      <c r="X10" s="4">
        <v>1.5333148836254205</v>
      </c>
      <c r="Y10" s="4">
        <v>1.6050738051714775</v>
      </c>
    </row>
    <row r="11" spans="1:538" x14ac:dyDescent="0.25">
      <c r="B11">
        <v>10</v>
      </c>
      <c r="C11">
        <f t="shared" si="1"/>
        <v>10</v>
      </c>
      <c r="D11" t="s">
        <v>47</v>
      </c>
      <c r="E11">
        <v>86.323467607408304</v>
      </c>
      <c r="F11">
        <v>0.35172762354776699</v>
      </c>
      <c r="G11">
        <v>1.22091555250693E-2</v>
      </c>
      <c r="H11">
        <v>1.41761792243894E-2</v>
      </c>
      <c r="I11">
        <v>5.1361179999985298</v>
      </c>
      <c r="J11">
        <f t="shared" si="4"/>
        <v>39.969048130428071</v>
      </c>
      <c r="K11">
        <f t="shared" si="5"/>
        <v>1.3874040369396932</v>
      </c>
      <c r="L11">
        <f t="shared" si="6"/>
        <v>1.6109294573169772</v>
      </c>
      <c r="T11" s="3">
        <v>6</v>
      </c>
      <c r="U11" s="4">
        <v>70.623933692452496</v>
      </c>
      <c r="V11" s="4">
        <v>3.81436600000051</v>
      </c>
      <c r="W11" s="4">
        <v>40.984296988077155</v>
      </c>
      <c r="X11" s="4">
        <v>0.96577990544449765</v>
      </c>
      <c r="Y11" s="4">
        <v>1.0201748354643274</v>
      </c>
    </row>
    <row r="12" spans="1:538" x14ac:dyDescent="0.25">
      <c r="B12">
        <v>11</v>
      </c>
      <c r="C12">
        <f t="shared" si="1"/>
        <v>11</v>
      </c>
      <c r="D12" t="s">
        <v>47</v>
      </c>
      <c r="E12">
        <v>62.773277308122402</v>
      </c>
      <c r="F12">
        <v>0.35510829995166898</v>
      </c>
      <c r="G12">
        <v>6.8527191759290198E-3</v>
      </c>
      <c r="H12">
        <v>7.8984646803998294E-3</v>
      </c>
      <c r="I12">
        <v>5.0817086000006304</v>
      </c>
      <c r="J12">
        <f t="shared" si="4"/>
        <v>40.353215903598752</v>
      </c>
      <c r="K12">
        <f t="shared" si="5"/>
        <v>0.77871808817375232</v>
      </c>
      <c r="L12">
        <f t="shared" si="6"/>
        <v>0.89755280459088971</v>
      </c>
      <c r="T12" s="3">
        <v>7</v>
      </c>
      <c r="U12" s="4">
        <v>46.4020012955407</v>
      </c>
      <c r="V12" s="4">
        <v>5.9569552000011701</v>
      </c>
      <c r="W12" s="4">
        <v>26.497311585936707</v>
      </c>
      <c r="X12" s="4">
        <v>2.676731251829966</v>
      </c>
      <c r="Y12" s="4">
        <v>3.2234919822656591</v>
      </c>
    </row>
    <row r="13" spans="1:538" x14ac:dyDescent="0.25">
      <c r="B13">
        <v>12</v>
      </c>
      <c r="C13">
        <f t="shared" si="1"/>
        <v>12</v>
      </c>
      <c r="D13" t="s">
        <v>47</v>
      </c>
      <c r="E13">
        <v>63.093732617765802</v>
      </c>
      <c r="F13">
        <v>0.35652370877430001</v>
      </c>
      <c r="G13">
        <v>7.2553492053495199E-3</v>
      </c>
      <c r="H13">
        <v>8.4537350718039798E-3</v>
      </c>
      <c r="I13">
        <v>3.7428072999991802</v>
      </c>
      <c r="J13">
        <f t="shared" si="4"/>
        <v>40.514057815261367</v>
      </c>
      <c r="K13">
        <f t="shared" si="5"/>
        <v>0.82447150060789998</v>
      </c>
      <c r="L13">
        <f t="shared" si="6"/>
        <v>0.96065171270499772</v>
      </c>
      <c r="T13" s="3">
        <v>8</v>
      </c>
      <c r="U13" s="4">
        <v>88.293715761595706</v>
      </c>
      <c r="V13" s="4">
        <v>4.4464498999986901</v>
      </c>
      <c r="W13" s="4">
        <v>41.032270812185004</v>
      </c>
      <c r="X13" s="4">
        <v>1.3410382084915455</v>
      </c>
      <c r="Y13" s="4">
        <v>1.4910062074276591</v>
      </c>
    </row>
    <row r="14" spans="1:538" x14ac:dyDescent="0.25">
      <c r="B14">
        <v>13</v>
      </c>
      <c r="C14">
        <f t="shared" si="1"/>
        <v>13</v>
      </c>
      <c r="D14" t="s">
        <v>47</v>
      </c>
      <c r="E14">
        <v>89.165478756050902</v>
      </c>
      <c r="F14">
        <v>0.36293918705169098</v>
      </c>
      <c r="G14">
        <v>1.23976881244267E-2</v>
      </c>
      <c r="H14">
        <v>1.34687557584384E-2</v>
      </c>
      <c r="I14">
        <v>5.7560854000003001</v>
      </c>
      <c r="J14">
        <f t="shared" si="4"/>
        <v>41.243089437692156</v>
      </c>
      <c r="K14">
        <f t="shared" si="5"/>
        <v>1.4088281959575797</v>
      </c>
      <c r="L14">
        <f t="shared" si="6"/>
        <v>1.5305404270952727</v>
      </c>
      <c r="T14" s="3">
        <v>9</v>
      </c>
      <c r="U14" s="4">
        <v>85.753025287645499</v>
      </c>
      <c r="V14" s="4">
        <v>4.4004568999989697</v>
      </c>
      <c r="W14" s="4">
        <v>43.094063477257954</v>
      </c>
      <c r="X14" s="4">
        <v>1.3987567384225683</v>
      </c>
      <c r="Y14" s="4">
        <v>1.4283474522226478</v>
      </c>
    </row>
    <row r="15" spans="1:538" x14ac:dyDescent="0.25">
      <c r="B15">
        <v>14</v>
      </c>
      <c r="C15">
        <f t="shared" si="1"/>
        <v>14</v>
      </c>
      <c r="D15" t="s">
        <v>47</v>
      </c>
      <c r="E15">
        <v>76.037249812766106</v>
      </c>
      <c r="F15">
        <v>0.36466957341380701</v>
      </c>
      <c r="G15">
        <v>9.1355408270609399E-3</v>
      </c>
      <c r="H15">
        <v>1.0290631188536899E-2</v>
      </c>
      <c r="I15">
        <v>5.0618622000001698</v>
      </c>
      <c r="J15">
        <f t="shared" si="4"/>
        <v>41.439724251568983</v>
      </c>
      <c r="K15">
        <f t="shared" si="5"/>
        <v>1.0381296394387431</v>
      </c>
      <c r="L15">
        <f t="shared" si="6"/>
        <v>1.1693899077882841</v>
      </c>
      <c r="T15" s="3">
        <v>10</v>
      </c>
      <c r="U15" s="4">
        <v>86.323467607408304</v>
      </c>
      <c r="V15" s="4">
        <v>5.1361179999985298</v>
      </c>
      <c r="W15" s="4">
        <v>39.969048130428071</v>
      </c>
      <c r="X15" s="4">
        <v>1.3874040369396932</v>
      </c>
      <c r="Y15" s="4">
        <v>1.6109294573169772</v>
      </c>
    </row>
    <row r="16" spans="1:538" x14ac:dyDescent="0.25">
      <c r="B16">
        <v>15</v>
      </c>
      <c r="C16">
        <f t="shared" si="1"/>
        <v>15</v>
      </c>
      <c r="D16" t="s">
        <v>47</v>
      </c>
      <c r="E16">
        <v>58.526399371626098</v>
      </c>
      <c r="F16">
        <v>0.35251374029204602</v>
      </c>
      <c r="G16">
        <v>4.4056243220311399E-3</v>
      </c>
      <c r="H16">
        <v>5.5258256783340702E-3</v>
      </c>
      <c r="I16">
        <v>5.9562012999995204</v>
      </c>
      <c r="J16">
        <f t="shared" si="4"/>
        <v>40.058379578641592</v>
      </c>
      <c r="K16">
        <f t="shared" si="5"/>
        <v>0.50063912750353867</v>
      </c>
      <c r="L16">
        <f t="shared" si="6"/>
        <v>0.62793473617432616</v>
      </c>
      <c r="T16" s="3">
        <v>11</v>
      </c>
      <c r="U16" s="4">
        <v>62.773277308122402</v>
      </c>
      <c r="V16" s="4">
        <v>5.0817086000006304</v>
      </c>
      <c r="W16" s="4">
        <v>40.353215903598752</v>
      </c>
      <c r="X16" s="4">
        <v>0.77871808817375232</v>
      </c>
      <c r="Y16" s="4">
        <v>0.89755280459088971</v>
      </c>
    </row>
    <row r="17" spans="2:51" x14ac:dyDescent="0.25">
      <c r="B17">
        <v>16</v>
      </c>
      <c r="C17">
        <f t="shared" si="1"/>
        <v>16</v>
      </c>
      <c r="D17" t="s">
        <v>47</v>
      </c>
      <c r="E17">
        <v>59.016787465624297</v>
      </c>
      <c r="F17">
        <v>0.35119086658373</v>
      </c>
      <c r="G17">
        <v>3.92186642491034E-3</v>
      </c>
      <c r="H17">
        <v>5.4417886061131496E-3</v>
      </c>
      <c r="I17">
        <v>4.9812244000004204</v>
      </c>
      <c r="J17">
        <f t="shared" si="4"/>
        <v>39.908053020878413</v>
      </c>
      <c r="K17">
        <f t="shared" si="5"/>
        <v>0.44566663919435684</v>
      </c>
      <c r="L17">
        <f t="shared" si="6"/>
        <v>0.61838506887649425</v>
      </c>
      <c r="T17" s="3">
        <v>12</v>
      </c>
      <c r="U17" s="4">
        <v>63.093732617765802</v>
      </c>
      <c r="V17" s="4">
        <v>3.7428072999991802</v>
      </c>
      <c r="W17" s="4">
        <v>40.514057815261367</v>
      </c>
      <c r="X17" s="4">
        <v>0.82447150060789998</v>
      </c>
      <c r="Y17" s="4">
        <v>0.96065171270499772</v>
      </c>
    </row>
    <row r="18" spans="2:51" x14ac:dyDescent="0.25">
      <c r="B18">
        <v>17</v>
      </c>
      <c r="C18">
        <f t="shared" si="1"/>
        <v>17</v>
      </c>
      <c r="D18" t="s">
        <v>47</v>
      </c>
      <c r="E18">
        <v>62.1140536048012</v>
      </c>
      <c r="F18">
        <v>0.35315720605032302</v>
      </c>
      <c r="G18">
        <v>8.0441862586489304E-3</v>
      </c>
      <c r="H18">
        <v>9.1088366748296196E-3</v>
      </c>
      <c r="I18">
        <v>4.0987291999990703</v>
      </c>
      <c r="J18">
        <f t="shared" si="4"/>
        <v>40.131500687536708</v>
      </c>
      <c r="K18">
        <f t="shared" si="5"/>
        <v>0.91411207484646939</v>
      </c>
      <c r="L18">
        <f t="shared" si="6"/>
        <v>1.0350950766851841</v>
      </c>
      <c r="T18" s="3">
        <v>13</v>
      </c>
      <c r="U18" s="4">
        <v>89.165478756050902</v>
      </c>
      <c r="V18" s="4">
        <v>5.7560854000003001</v>
      </c>
      <c r="W18" s="4">
        <v>41.243089437692156</v>
      </c>
      <c r="X18" s="4">
        <v>1.4088281959575797</v>
      </c>
      <c r="Y18" s="4">
        <v>1.5305404270952727</v>
      </c>
    </row>
    <row r="19" spans="2:51" x14ac:dyDescent="0.25">
      <c r="B19">
        <v>18</v>
      </c>
      <c r="C19">
        <f t="shared" si="1"/>
        <v>18</v>
      </c>
      <c r="D19" t="s">
        <v>47</v>
      </c>
      <c r="E19">
        <v>62.728626087347898</v>
      </c>
      <c r="F19">
        <v>0.35452898878260602</v>
      </c>
      <c r="G19">
        <v>5.9719659596255796E-3</v>
      </c>
      <c r="H19">
        <v>7.2604886024195099E-3</v>
      </c>
      <c r="I19">
        <v>3.16390709999905</v>
      </c>
      <c r="J19">
        <f t="shared" si="4"/>
        <v>40.287385088932503</v>
      </c>
      <c r="K19">
        <f t="shared" si="5"/>
        <v>0.67863249541199766</v>
      </c>
      <c r="L19">
        <f t="shared" si="6"/>
        <v>0.82505552300221707</v>
      </c>
      <c r="T19" s="3">
        <v>14</v>
      </c>
      <c r="U19" s="4">
        <v>76.037249812766106</v>
      </c>
      <c r="V19" s="4">
        <v>5.0618622000001698</v>
      </c>
      <c r="W19" s="4">
        <v>41.439724251568983</v>
      </c>
      <c r="X19" s="4">
        <v>1.0381296394387431</v>
      </c>
      <c r="Y19" s="4">
        <v>1.1693899077882841</v>
      </c>
    </row>
    <row r="20" spans="2:51" x14ac:dyDescent="0.25">
      <c r="B20">
        <v>19</v>
      </c>
      <c r="C20">
        <f t="shared" si="1"/>
        <v>19</v>
      </c>
      <c r="D20" t="s">
        <v>47</v>
      </c>
      <c r="E20">
        <v>59.671242328649001</v>
      </c>
      <c r="F20">
        <v>0.35163533659922003</v>
      </c>
      <c r="G20">
        <v>6.0760595669458297E-3</v>
      </c>
      <c r="H20">
        <v>7.2379827315186603E-3</v>
      </c>
      <c r="I20">
        <v>4.5266603999989403</v>
      </c>
      <c r="J20">
        <f t="shared" si="4"/>
        <v>39.958560977184092</v>
      </c>
      <c r="K20">
        <f t="shared" si="5"/>
        <v>0.6904613144256625</v>
      </c>
      <c r="L20">
        <f t="shared" si="6"/>
        <v>0.82249803767257501</v>
      </c>
      <c r="T20" s="3">
        <v>15</v>
      </c>
      <c r="U20" s="4">
        <v>58.526399371626098</v>
      </c>
      <c r="V20" s="4">
        <v>5.9562012999995204</v>
      </c>
      <c r="W20" s="4">
        <v>40.058379578641592</v>
      </c>
      <c r="X20" s="4">
        <v>0.50063912750353867</v>
      </c>
      <c r="Y20" s="4">
        <v>0.62793473617432616</v>
      </c>
    </row>
    <row r="21" spans="2:51" x14ac:dyDescent="0.25">
      <c r="B21">
        <v>20</v>
      </c>
      <c r="C21">
        <f t="shared" si="1"/>
        <v>20</v>
      </c>
      <c r="D21" t="s">
        <v>47</v>
      </c>
      <c r="E21">
        <v>85.902339546738403</v>
      </c>
      <c r="F21">
        <v>0.37934959684784703</v>
      </c>
      <c r="G21">
        <v>1.15060199307691E-2</v>
      </c>
      <c r="H21">
        <v>1.24288494657848E-2</v>
      </c>
      <c r="I21">
        <v>5.5096284999999598</v>
      </c>
      <c r="J21">
        <f t="shared" si="4"/>
        <v>43.107908732709888</v>
      </c>
      <c r="K21">
        <f t="shared" si="5"/>
        <v>1.3075022648601251</v>
      </c>
      <c r="L21">
        <f t="shared" si="6"/>
        <v>1.4123692574755455</v>
      </c>
      <c r="T21" s="3">
        <v>16</v>
      </c>
      <c r="U21" s="4">
        <v>59.016787465624297</v>
      </c>
      <c r="V21" s="4">
        <v>4.9812244000004204</v>
      </c>
      <c r="W21" s="4">
        <v>39.908053020878413</v>
      </c>
      <c r="X21" s="4">
        <v>0.44566663919435684</v>
      </c>
      <c r="Y21" s="4">
        <v>0.61838506887649425</v>
      </c>
    </row>
    <row r="22" spans="2:51" x14ac:dyDescent="0.25">
      <c r="B22">
        <v>21</v>
      </c>
      <c r="C22">
        <f t="shared" si="1"/>
        <v>1</v>
      </c>
      <c r="D22" t="s">
        <v>48</v>
      </c>
      <c r="E22">
        <v>54.519209273035599</v>
      </c>
      <c r="F22">
        <v>0.36841534254113401</v>
      </c>
      <c r="G22">
        <v>5.2625601894174699E-3</v>
      </c>
      <c r="H22">
        <v>5.8305312884541303E-3</v>
      </c>
      <c r="I22">
        <v>3.6216915999993899</v>
      </c>
      <c r="J22">
        <f t="shared" si="4"/>
        <v>41.865379834219773</v>
      </c>
      <c r="K22">
        <f t="shared" si="5"/>
        <v>0.59801820334289435</v>
      </c>
      <c r="L22">
        <f t="shared" si="6"/>
        <v>0.66256037368796938</v>
      </c>
      <c r="T22" s="3">
        <v>17</v>
      </c>
      <c r="U22" s="4">
        <v>62.1140536048012</v>
      </c>
      <c r="V22" s="4">
        <v>4.0987291999990703</v>
      </c>
      <c r="W22" s="4">
        <v>40.131500687536708</v>
      </c>
      <c r="X22" s="4">
        <v>0.91411207484646939</v>
      </c>
      <c r="Y22" s="4">
        <v>1.0350950766851841</v>
      </c>
    </row>
    <row r="23" spans="2:51" x14ac:dyDescent="0.25">
      <c r="B23">
        <v>22</v>
      </c>
      <c r="C23">
        <f t="shared" si="1"/>
        <v>2</v>
      </c>
      <c r="D23" t="s">
        <v>48</v>
      </c>
      <c r="E23">
        <v>66.662338450317407</v>
      </c>
      <c r="F23">
        <v>0.359704445639138</v>
      </c>
      <c r="G23">
        <v>1.05506580671339E-2</v>
      </c>
      <c r="H23">
        <v>1.0179660635263099E-2</v>
      </c>
      <c r="I23">
        <v>4.3248284000001096</v>
      </c>
      <c r="J23">
        <f t="shared" si="4"/>
        <v>40.875505186265684</v>
      </c>
      <c r="K23">
        <f t="shared" si="5"/>
        <v>1.1989384167197614</v>
      </c>
      <c r="L23">
        <f t="shared" si="6"/>
        <v>1.1567796176435341</v>
      </c>
      <c r="T23" s="3">
        <v>18</v>
      </c>
      <c r="U23" s="4">
        <v>62.728626087347898</v>
      </c>
      <c r="V23" s="4">
        <v>3.16390709999905</v>
      </c>
      <c r="W23" s="4">
        <v>40.287385088932503</v>
      </c>
      <c r="X23" s="4">
        <v>0.67863249541199766</v>
      </c>
      <c r="Y23" s="4">
        <v>0.82505552300221707</v>
      </c>
    </row>
    <row r="24" spans="2:51" x14ac:dyDescent="0.25">
      <c r="B24">
        <v>23</v>
      </c>
      <c r="C24">
        <f t="shared" si="1"/>
        <v>3</v>
      </c>
      <c r="D24" t="s">
        <v>48</v>
      </c>
      <c r="E24">
        <v>65.199729600610596</v>
      </c>
      <c r="F24">
        <v>0.37585260924700797</v>
      </c>
      <c r="G24">
        <v>5.70971319883828E-3</v>
      </c>
      <c r="H24">
        <v>5.7566743816481096E-3</v>
      </c>
      <c r="I24">
        <v>3.8186637000017001</v>
      </c>
      <c r="J24">
        <f t="shared" si="4"/>
        <v>42.710523778069089</v>
      </c>
      <c r="K24">
        <f t="shared" si="5"/>
        <v>0.64883104532253189</v>
      </c>
      <c r="L24">
        <f t="shared" si="6"/>
        <v>0.65416754336910343</v>
      </c>
      <c r="T24" s="3">
        <v>19</v>
      </c>
      <c r="U24" s="4">
        <v>59.671242328649001</v>
      </c>
      <c r="V24" s="4">
        <v>4.5266603999989403</v>
      </c>
      <c r="W24" s="4">
        <v>39.958560977184092</v>
      </c>
      <c r="X24" s="4">
        <v>0.6904613144256625</v>
      </c>
      <c r="Y24" s="4">
        <v>0.82249803767257501</v>
      </c>
    </row>
    <row r="25" spans="2:51" x14ac:dyDescent="0.25">
      <c r="B25">
        <v>24</v>
      </c>
      <c r="C25">
        <f t="shared" si="1"/>
        <v>4</v>
      </c>
      <c r="D25" t="s">
        <v>48</v>
      </c>
      <c r="E25">
        <v>52.127311875988497</v>
      </c>
      <c r="F25">
        <v>0.36529244465788702</v>
      </c>
      <c r="G25">
        <v>5.5051014634769401E-3</v>
      </c>
      <c r="H25">
        <v>5.9068149516421902E-3</v>
      </c>
      <c r="I25">
        <v>4.44367600000077</v>
      </c>
      <c r="J25">
        <f t="shared" si="4"/>
        <v>41.510505074759891</v>
      </c>
      <c r="K25">
        <f t="shared" si="5"/>
        <v>0.62557971175874316</v>
      </c>
      <c r="L25">
        <f t="shared" si="6"/>
        <v>0.67122897177752161</v>
      </c>
      <c r="T25" s="3">
        <v>20</v>
      </c>
      <c r="U25" s="4">
        <v>85.902339546738403</v>
      </c>
      <c r="V25" s="4">
        <v>5.5096284999999598</v>
      </c>
      <c r="W25" s="4">
        <v>43.107908732709888</v>
      </c>
      <c r="X25" s="4">
        <v>1.3075022648601251</v>
      </c>
      <c r="Y25" s="4">
        <v>1.4123692574755455</v>
      </c>
    </row>
    <row r="26" spans="2:51" x14ac:dyDescent="0.25">
      <c r="B26">
        <v>25</v>
      </c>
      <c r="C26">
        <f t="shared" si="1"/>
        <v>5</v>
      </c>
      <c r="D26" t="s">
        <v>48</v>
      </c>
      <c r="E26">
        <v>48.902592208428501</v>
      </c>
      <c r="F26">
        <v>0.25842757194322102</v>
      </c>
      <c r="G26">
        <v>1.2917697513824E-2</v>
      </c>
      <c r="H26">
        <v>1.9553338612057901E-2</v>
      </c>
      <c r="I26">
        <v>5.3696653999995698</v>
      </c>
      <c r="J26">
        <f t="shared" si="4"/>
        <v>29.366769539002391</v>
      </c>
      <c r="K26">
        <f t="shared" si="5"/>
        <v>1.4679201720254544</v>
      </c>
      <c r="L26">
        <f t="shared" si="6"/>
        <v>2.2219702968247614</v>
      </c>
    </row>
    <row r="27" spans="2:51" x14ac:dyDescent="0.25">
      <c r="B27">
        <v>26</v>
      </c>
      <c r="C27">
        <f t="shared" si="1"/>
        <v>6</v>
      </c>
      <c r="D27" t="s">
        <v>48</v>
      </c>
      <c r="E27">
        <v>54.3192440289478</v>
      </c>
      <c r="F27">
        <v>0.367484900789598</v>
      </c>
      <c r="G27">
        <v>5.9197116320690198E-3</v>
      </c>
      <c r="H27">
        <v>5.5741680166276298E-3</v>
      </c>
      <c r="I27">
        <v>4.0962403000012202</v>
      </c>
      <c r="J27">
        <f t="shared" si="4"/>
        <v>41.759647816999774</v>
      </c>
      <c r="K27">
        <f t="shared" si="5"/>
        <v>0.6726945036442068</v>
      </c>
      <c r="L27">
        <f t="shared" si="6"/>
        <v>0.63342818370768528</v>
      </c>
      <c r="T27" t="s">
        <v>19</v>
      </c>
      <c r="U27">
        <f>AVERAGE(U6:U25)</f>
        <v>71.343502729001287</v>
      </c>
      <c r="V27">
        <f t="shared" ref="V27:Y27" si="7">AVERAGE(V6:V25)</f>
        <v>5.1228018599997949</v>
      </c>
      <c r="W27">
        <f t="shared" si="7"/>
        <v>38.926228970745981</v>
      </c>
      <c r="X27">
        <f t="shared" si="7"/>
        <v>1.1468572235694521</v>
      </c>
      <c r="Y27">
        <f t="shared" si="7"/>
        <v>1.3880986083587374</v>
      </c>
    </row>
    <row r="28" spans="2:51" x14ac:dyDescent="0.25">
      <c r="B28">
        <v>27</v>
      </c>
      <c r="C28">
        <f t="shared" si="1"/>
        <v>7</v>
      </c>
      <c r="D28" t="s">
        <v>48</v>
      </c>
      <c r="E28">
        <v>51.572066255238397</v>
      </c>
      <c r="F28">
        <v>0.362632086834763</v>
      </c>
      <c r="G28">
        <v>5.4994287560065401E-3</v>
      </c>
      <c r="H28">
        <v>5.3638874253619196E-3</v>
      </c>
      <c r="I28">
        <v>3.4890357000003802</v>
      </c>
      <c r="J28">
        <f t="shared" si="4"/>
        <v>41.208191685768526</v>
      </c>
      <c r="K28">
        <f t="shared" si="5"/>
        <v>0.62493508590983415</v>
      </c>
      <c r="L28">
        <f t="shared" si="6"/>
        <v>0.60953266197294542</v>
      </c>
      <c r="T28" t="s">
        <v>20</v>
      </c>
      <c r="U28">
        <f>AVEDEV(U6:U25)</f>
        <v>10.847618622187886</v>
      </c>
      <c r="V28">
        <f t="shared" ref="V28:Y28" si="8">AVEDEV(V6:V25)</f>
        <v>0.79098466000023193</v>
      </c>
      <c r="W28">
        <f t="shared" si="8"/>
        <v>3.1116605120758707</v>
      </c>
      <c r="X28">
        <f t="shared" si="8"/>
        <v>0.38263371588964079</v>
      </c>
      <c r="Y28">
        <f t="shared" si="8"/>
        <v>0.51088380081003992</v>
      </c>
    </row>
    <row r="29" spans="2:51" x14ac:dyDescent="0.25">
      <c r="B29">
        <v>28</v>
      </c>
      <c r="C29">
        <f t="shared" si="1"/>
        <v>8</v>
      </c>
      <c r="D29" t="s">
        <v>48</v>
      </c>
      <c r="E29">
        <v>55.840046482724901</v>
      </c>
      <c r="F29">
        <v>0.36907675223749098</v>
      </c>
      <c r="G29">
        <v>5.0731873527559597E-3</v>
      </c>
      <c r="H29">
        <v>5.5116103992103099E-3</v>
      </c>
      <c r="I29">
        <v>3.7298950000003899</v>
      </c>
      <c r="J29">
        <f t="shared" si="4"/>
        <v>41.940540026987613</v>
      </c>
      <c r="K29">
        <f t="shared" si="5"/>
        <v>0.57649856281317724</v>
      </c>
      <c r="L29">
        <f t="shared" si="6"/>
        <v>0.6263193635466261</v>
      </c>
    </row>
    <row r="30" spans="2:51" x14ac:dyDescent="0.25">
      <c r="B30">
        <v>29</v>
      </c>
      <c r="C30">
        <f t="shared" si="1"/>
        <v>9</v>
      </c>
      <c r="D30" t="s">
        <v>48</v>
      </c>
      <c r="E30">
        <v>51.502722777099898</v>
      </c>
      <c r="F30">
        <v>0.36150549976127899</v>
      </c>
      <c r="G30">
        <v>4.7011509016451104E-3</v>
      </c>
      <c r="H30">
        <v>4.7466432301973404E-3</v>
      </c>
      <c r="I30">
        <v>3.7681197999991101</v>
      </c>
      <c r="J30">
        <f t="shared" si="4"/>
        <v>41.080170427418068</v>
      </c>
      <c r="K30">
        <f t="shared" si="5"/>
        <v>0.53422169336876257</v>
      </c>
      <c r="L30">
        <f t="shared" si="6"/>
        <v>0.53939127615878868</v>
      </c>
    </row>
    <row r="31" spans="2:51" x14ac:dyDescent="0.25">
      <c r="B31">
        <v>30</v>
      </c>
      <c r="C31">
        <f t="shared" si="1"/>
        <v>10</v>
      </c>
      <c r="D31" t="s">
        <v>48</v>
      </c>
      <c r="E31">
        <v>36.494553115758301</v>
      </c>
      <c r="F31">
        <v>0.35619569829754799</v>
      </c>
      <c r="G31">
        <v>7.9397095679308201E-3</v>
      </c>
      <c r="H31">
        <v>7.80191072402385E-3</v>
      </c>
      <c r="I31">
        <v>3.5773806000015602</v>
      </c>
      <c r="J31">
        <f t="shared" si="4"/>
        <v>40.476783897448634</v>
      </c>
      <c r="K31">
        <f t="shared" si="5"/>
        <v>0.90223972362850235</v>
      </c>
      <c r="L31">
        <f t="shared" si="6"/>
        <v>0.8865807640936193</v>
      </c>
      <c r="T31" s="2" t="s">
        <v>12</v>
      </c>
    </row>
    <row r="32" spans="2:51" x14ac:dyDescent="0.25">
      <c r="B32">
        <v>31</v>
      </c>
      <c r="C32">
        <f t="shared" si="1"/>
        <v>11</v>
      </c>
      <c r="D32" t="s">
        <v>48</v>
      </c>
      <c r="E32">
        <v>71.722322016950102</v>
      </c>
      <c r="F32">
        <v>0.22393729506746499</v>
      </c>
      <c r="G32">
        <v>2.1575076546204601E-2</v>
      </c>
      <c r="H32">
        <v>2.39630981945258E-2</v>
      </c>
      <c r="I32">
        <v>5.6909080999994304</v>
      </c>
      <c r="J32">
        <f t="shared" si="4"/>
        <v>25.447419894030112</v>
      </c>
      <c r="K32">
        <f t="shared" si="5"/>
        <v>2.4517132438868865</v>
      </c>
      <c r="L32">
        <f t="shared" si="6"/>
        <v>2.7230793402870228</v>
      </c>
      <c r="T32" t="s">
        <v>47</v>
      </c>
      <c r="V32" t="s">
        <v>48</v>
      </c>
      <c r="X32" t="s">
        <v>49</v>
      </c>
      <c r="Z32" t="s">
        <v>50</v>
      </c>
      <c r="AB32" t="s">
        <v>51</v>
      </c>
      <c r="AD32" t="s">
        <v>52</v>
      </c>
      <c r="AF32" t="s">
        <v>53</v>
      </c>
      <c r="AH32" t="s">
        <v>54</v>
      </c>
      <c r="AJ32" t="s">
        <v>55</v>
      </c>
      <c r="AL32" t="s">
        <v>56</v>
      </c>
      <c r="AN32" t="s">
        <v>57</v>
      </c>
      <c r="AP32" t="s">
        <v>58</v>
      </c>
      <c r="AR32" t="s">
        <v>59</v>
      </c>
      <c r="AT32" t="s">
        <v>60</v>
      </c>
      <c r="AV32" t="s">
        <v>61</v>
      </c>
      <c r="AX32" t="s">
        <v>23</v>
      </c>
      <c r="AY32" t="s">
        <v>24</v>
      </c>
    </row>
    <row r="33" spans="2:51" x14ac:dyDescent="0.25">
      <c r="B33">
        <v>32</v>
      </c>
      <c r="C33">
        <f t="shared" si="1"/>
        <v>12</v>
      </c>
      <c r="D33" t="s">
        <v>48</v>
      </c>
      <c r="E33">
        <v>54.926162002119298</v>
      </c>
      <c r="F33">
        <v>0.36522416034917599</v>
      </c>
      <c r="G33">
        <v>4.4051190293197201E-3</v>
      </c>
      <c r="H33">
        <v>4.3777901734377896E-3</v>
      </c>
      <c r="I33">
        <v>3.3810161999990598</v>
      </c>
      <c r="J33">
        <f t="shared" si="4"/>
        <v>41.502745494224548</v>
      </c>
      <c r="K33">
        <f t="shared" si="5"/>
        <v>0.50058170787724099</v>
      </c>
      <c r="L33">
        <f t="shared" si="6"/>
        <v>0.49747615607247614</v>
      </c>
      <c r="T33" t="s">
        <v>22</v>
      </c>
      <c r="U33" t="s">
        <v>25</v>
      </c>
      <c r="V33" t="s">
        <v>22</v>
      </c>
      <c r="W33" t="s">
        <v>25</v>
      </c>
      <c r="X33" t="s">
        <v>22</v>
      </c>
      <c r="Y33" t="s">
        <v>25</v>
      </c>
      <c r="Z33" t="s">
        <v>22</v>
      </c>
      <c r="AA33" t="s">
        <v>25</v>
      </c>
      <c r="AB33" t="s">
        <v>22</v>
      </c>
      <c r="AC33" t="s">
        <v>25</v>
      </c>
      <c r="AD33" t="s">
        <v>22</v>
      </c>
      <c r="AE33" t="s">
        <v>25</v>
      </c>
      <c r="AF33" t="s">
        <v>22</v>
      </c>
      <c r="AG33" t="s">
        <v>25</v>
      </c>
      <c r="AH33" t="s">
        <v>22</v>
      </c>
      <c r="AI33" t="s">
        <v>25</v>
      </c>
      <c r="AJ33" t="s">
        <v>22</v>
      </c>
      <c r="AK33" t="s">
        <v>25</v>
      </c>
      <c r="AL33" t="s">
        <v>22</v>
      </c>
      <c r="AM33" t="s">
        <v>25</v>
      </c>
      <c r="AN33" t="s">
        <v>22</v>
      </c>
      <c r="AO33" t="s">
        <v>25</v>
      </c>
      <c r="AP33" t="s">
        <v>22</v>
      </c>
      <c r="AQ33" t="s">
        <v>25</v>
      </c>
      <c r="AR33" t="s">
        <v>22</v>
      </c>
      <c r="AS33" t="s">
        <v>25</v>
      </c>
      <c r="AT33" t="s">
        <v>22</v>
      </c>
      <c r="AU33" t="s">
        <v>25</v>
      </c>
      <c r="AV33" t="s">
        <v>22</v>
      </c>
      <c r="AW33" t="s">
        <v>25</v>
      </c>
    </row>
    <row r="34" spans="2:51" x14ac:dyDescent="0.25">
      <c r="B34">
        <v>33</v>
      </c>
      <c r="C34">
        <f t="shared" si="1"/>
        <v>13</v>
      </c>
      <c r="D34" t="s">
        <v>48</v>
      </c>
      <c r="E34">
        <v>54.739352813597797</v>
      </c>
      <c r="F34">
        <v>0.37715761354000299</v>
      </c>
      <c r="G34">
        <v>7.4863175632121498E-3</v>
      </c>
      <c r="H34">
        <v>7.0458588576258804E-3</v>
      </c>
      <c r="I34">
        <v>3.7610681999994902</v>
      </c>
      <c r="J34">
        <f t="shared" si="4"/>
        <v>42.858819720454889</v>
      </c>
      <c r="K34">
        <f t="shared" si="5"/>
        <v>0.85071790491047161</v>
      </c>
      <c r="L34">
        <f t="shared" si="6"/>
        <v>0.80066577927566829</v>
      </c>
      <c r="T34" s="4">
        <v>38.926228970745981</v>
      </c>
      <c r="U34" s="4">
        <v>4.793448270303422</v>
      </c>
      <c r="V34" s="4">
        <v>39.012604316227211</v>
      </c>
      <c r="W34" s="4">
        <v>5.124558588353727</v>
      </c>
      <c r="X34" s="4">
        <v>39.712441664190727</v>
      </c>
      <c r="Y34" s="4">
        <v>3.0102257469547795</v>
      </c>
      <c r="Z34" s="4">
        <v>41.884149250822034</v>
      </c>
      <c r="AA34" s="4">
        <v>1.2056996845589096</v>
      </c>
      <c r="AB34" s="4">
        <v>39.692661326950869</v>
      </c>
      <c r="AC34" s="4">
        <v>8.8055518996540627</v>
      </c>
      <c r="AD34" s="4">
        <v>41.441155237259188</v>
      </c>
      <c r="AE34" s="4">
        <v>0.75588237716474538</v>
      </c>
      <c r="AF34" s="4">
        <v>41.474915792858489</v>
      </c>
      <c r="AG34" s="4">
        <v>1.2560888776811414</v>
      </c>
      <c r="AH34" s="4">
        <v>14.704988794501588</v>
      </c>
      <c r="AI34" s="4">
        <v>4.15180938111292</v>
      </c>
      <c r="AJ34" s="4">
        <v>42.995994369082773</v>
      </c>
      <c r="AK34" s="4">
        <v>0.46815370692811675</v>
      </c>
      <c r="AL34" s="4">
        <v>16.829934272156798</v>
      </c>
      <c r="AM34" s="4">
        <v>10.998525214590783</v>
      </c>
      <c r="AN34" s="4">
        <v>41.169744279867153</v>
      </c>
      <c r="AO34" s="4">
        <v>0.94437059792167721</v>
      </c>
      <c r="AP34" s="4">
        <v>40.6441057902992</v>
      </c>
      <c r="AQ34" s="4">
        <v>0.64459826025366362</v>
      </c>
      <c r="AR34" s="4">
        <v>42.036781396960826</v>
      </c>
      <c r="AS34" s="4">
        <v>1.3219961899240946</v>
      </c>
      <c r="AT34" s="4">
        <v>41.527563226301247</v>
      </c>
      <c r="AU34" s="4">
        <v>1.9331363862034381</v>
      </c>
      <c r="AV34" s="4">
        <v>39.346725578075983</v>
      </c>
      <c r="AW34" s="4">
        <v>4.455218051197579</v>
      </c>
      <c r="AX34" s="4">
        <v>37.426666284420016</v>
      </c>
      <c r="AY34" s="4">
        <v>9.6577359007412564</v>
      </c>
    </row>
    <row r="35" spans="2:51" x14ac:dyDescent="0.25">
      <c r="B35">
        <v>34</v>
      </c>
      <c r="C35">
        <f t="shared" si="1"/>
        <v>14</v>
      </c>
      <c r="D35" t="s">
        <v>48</v>
      </c>
      <c r="E35">
        <v>63.099749658328001</v>
      </c>
      <c r="F35">
        <v>0.352040660461859</v>
      </c>
      <c r="G35">
        <v>6.7927974929183699E-3</v>
      </c>
      <c r="H35">
        <v>5.9441322897410597E-3</v>
      </c>
      <c r="I35">
        <v>3.6495888999997899</v>
      </c>
      <c r="J35">
        <f t="shared" si="4"/>
        <v>40.004620507029436</v>
      </c>
      <c r="K35">
        <f t="shared" si="5"/>
        <v>0.77190880601345113</v>
      </c>
      <c r="L35">
        <f t="shared" si="6"/>
        <v>0.67546957837966592</v>
      </c>
    </row>
    <row r="36" spans="2:51" x14ac:dyDescent="0.25">
      <c r="B36">
        <v>35</v>
      </c>
      <c r="C36">
        <f t="shared" si="1"/>
        <v>15</v>
      </c>
      <c r="D36" t="s">
        <v>48</v>
      </c>
      <c r="E36">
        <v>81.926935562374297</v>
      </c>
      <c r="F36">
        <v>0.364361008511281</v>
      </c>
      <c r="G36">
        <v>3.6120595904339199E-2</v>
      </c>
      <c r="H36">
        <v>4.0012280022478197E-2</v>
      </c>
      <c r="I36">
        <v>10.3672449000005</v>
      </c>
      <c r="J36">
        <f t="shared" si="4"/>
        <v>41.404660058100113</v>
      </c>
      <c r="K36">
        <f t="shared" si="5"/>
        <v>4.1046131709476361</v>
      </c>
      <c r="L36">
        <f t="shared" si="6"/>
        <v>4.5468500025543408</v>
      </c>
    </row>
    <row r="37" spans="2:51" x14ac:dyDescent="0.25">
      <c r="B37">
        <v>36</v>
      </c>
      <c r="C37">
        <f t="shared" si="1"/>
        <v>16</v>
      </c>
      <c r="D37" t="s">
        <v>48</v>
      </c>
      <c r="E37">
        <v>57.754481983477902</v>
      </c>
      <c r="F37">
        <v>0.369463846267857</v>
      </c>
      <c r="G37">
        <v>4.6138644308644401E-3</v>
      </c>
      <c r="H37">
        <v>5.1588914991997298E-3</v>
      </c>
      <c r="I37">
        <v>3.6480480999998601</v>
      </c>
      <c r="J37">
        <f t="shared" si="4"/>
        <v>41.98452798498375</v>
      </c>
      <c r="K37">
        <f t="shared" si="5"/>
        <v>0.52430277623459554</v>
      </c>
      <c r="L37">
        <f t="shared" si="6"/>
        <v>0.58623767036360563</v>
      </c>
    </row>
    <row r="38" spans="2:51" x14ac:dyDescent="0.25">
      <c r="B38">
        <v>37</v>
      </c>
      <c r="C38">
        <f t="shared" si="1"/>
        <v>17</v>
      </c>
      <c r="D38" t="s">
        <v>48</v>
      </c>
      <c r="E38">
        <v>48.7398154735112</v>
      </c>
      <c r="F38">
        <v>0.26635586190806299</v>
      </c>
      <c r="G38">
        <v>8.35834709956201E-3</v>
      </c>
      <c r="H38">
        <v>1.2864286111179801E-2</v>
      </c>
      <c r="I38">
        <v>5.5477936000006496</v>
      </c>
      <c r="J38">
        <f t="shared" si="4"/>
        <v>30.267711580461704</v>
      </c>
      <c r="K38">
        <f t="shared" si="5"/>
        <v>0.94981217040477395</v>
      </c>
      <c r="L38">
        <f t="shared" si="6"/>
        <v>1.46185069445225</v>
      </c>
    </row>
    <row r="39" spans="2:51" x14ac:dyDescent="0.25">
      <c r="B39">
        <v>38</v>
      </c>
      <c r="C39">
        <f t="shared" si="1"/>
        <v>18</v>
      </c>
      <c r="D39" t="s">
        <v>48</v>
      </c>
      <c r="E39">
        <v>65.695612825362304</v>
      </c>
      <c r="F39">
        <v>0.28563854257266702</v>
      </c>
      <c r="G39">
        <v>8.3668102504142593E-3</v>
      </c>
      <c r="H39">
        <v>1.12371316830851E-2</v>
      </c>
      <c r="I39">
        <v>5.8427143000008002</v>
      </c>
      <c r="J39">
        <f t="shared" si="4"/>
        <v>32.458925292348525</v>
      </c>
      <c r="K39">
        <f t="shared" si="5"/>
        <v>0.95077389209252949</v>
      </c>
      <c r="L39">
        <f t="shared" si="6"/>
        <v>1.2769467821687615</v>
      </c>
    </row>
    <row r="40" spans="2:51" x14ac:dyDescent="0.25">
      <c r="B40">
        <v>39</v>
      </c>
      <c r="C40">
        <f t="shared" si="1"/>
        <v>19</v>
      </c>
      <c r="D40" t="s">
        <v>48</v>
      </c>
      <c r="E40">
        <v>72.764626714783205</v>
      </c>
      <c r="F40">
        <v>0.35272520874065799</v>
      </c>
      <c r="G40">
        <v>8.6551419397332494E-3</v>
      </c>
      <c r="H40">
        <v>7.1730680615097204E-3</v>
      </c>
      <c r="I40">
        <v>3.5897908999995698</v>
      </c>
      <c r="J40">
        <f t="shared" si="4"/>
        <v>40.08241008416568</v>
      </c>
      <c r="K40">
        <f t="shared" si="5"/>
        <v>0.98353885678786923</v>
      </c>
      <c r="L40">
        <f t="shared" si="6"/>
        <v>0.81512137062610457</v>
      </c>
    </row>
    <row r="41" spans="2:51" x14ac:dyDescent="0.25">
      <c r="B41">
        <v>40</v>
      </c>
      <c r="C41">
        <f t="shared" si="1"/>
        <v>20</v>
      </c>
      <c r="D41" t="s">
        <v>48</v>
      </c>
      <c r="E41">
        <v>81.645034446949396</v>
      </c>
      <c r="F41">
        <v>0.364726810287892</v>
      </c>
      <c r="G41">
        <v>1.7563505512232999E-2</v>
      </c>
      <c r="H41">
        <v>1.6855057129962499E-2</v>
      </c>
      <c r="I41">
        <v>6.3706495000005798</v>
      </c>
      <c r="J41">
        <f t="shared" si="4"/>
        <v>41.446228441805907</v>
      </c>
      <c r="K41">
        <f t="shared" si="5"/>
        <v>1.9958528991173863</v>
      </c>
      <c r="L41">
        <f t="shared" si="6"/>
        <v>1.9153474011321021</v>
      </c>
    </row>
    <row r="42" spans="2:51" x14ac:dyDescent="0.25">
      <c r="B42">
        <v>41</v>
      </c>
      <c r="C42">
        <f t="shared" si="1"/>
        <v>1</v>
      </c>
      <c r="D42" t="s">
        <v>49</v>
      </c>
      <c r="E42">
        <v>53.020769628217501</v>
      </c>
      <c r="F42">
        <v>0.35961307823948901</v>
      </c>
      <c r="G42">
        <v>3.2045106389752202E-3</v>
      </c>
      <c r="H42">
        <v>5.2951964837442802E-3</v>
      </c>
      <c r="I42">
        <v>3.8150798999995401</v>
      </c>
      <c r="J42">
        <f t="shared" si="4"/>
        <v>40.865122527214659</v>
      </c>
      <c r="K42">
        <f t="shared" si="5"/>
        <v>0.36414893624718414</v>
      </c>
      <c r="L42">
        <f t="shared" si="6"/>
        <v>0.60172687315275908</v>
      </c>
    </row>
    <row r="43" spans="2:51" x14ac:dyDescent="0.25">
      <c r="B43">
        <v>42</v>
      </c>
      <c r="C43">
        <f t="shared" si="1"/>
        <v>2</v>
      </c>
      <c r="D43" t="s">
        <v>49</v>
      </c>
      <c r="E43">
        <v>56.446043970649001</v>
      </c>
      <c r="F43">
        <v>0.36011075542016302</v>
      </c>
      <c r="G43">
        <v>3.42019647707724E-3</v>
      </c>
      <c r="H43">
        <v>5.3633539430506302E-3</v>
      </c>
      <c r="I43">
        <v>3.5907784999999399</v>
      </c>
      <c r="J43">
        <f t="shared" si="4"/>
        <v>40.921676752291255</v>
      </c>
      <c r="K43">
        <f t="shared" si="5"/>
        <v>0.38865869057695912</v>
      </c>
      <c r="L43">
        <f t="shared" si="6"/>
        <v>0.60947203898302615</v>
      </c>
    </row>
    <row r="44" spans="2:51" x14ac:dyDescent="0.25">
      <c r="B44">
        <v>43</v>
      </c>
      <c r="C44">
        <f t="shared" si="1"/>
        <v>3</v>
      </c>
      <c r="D44" t="s">
        <v>49</v>
      </c>
      <c r="E44">
        <v>46.982122959832303</v>
      </c>
      <c r="F44">
        <v>0.35878903997564199</v>
      </c>
      <c r="G44">
        <v>3.9936496613913004E-3</v>
      </c>
      <c r="H44">
        <v>5.5171325836598202E-3</v>
      </c>
      <c r="I44">
        <v>3.5858848000007102</v>
      </c>
      <c r="J44">
        <f t="shared" si="4"/>
        <v>40.771481815413864</v>
      </c>
      <c r="K44">
        <f t="shared" si="5"/>
        <v>0.45382382515810232</v>
      </c>
      <c r="L44">
        <f t="shared" si="6"/>
        <v>0.62694688450679781</v>
      </c>
    </row>
    <row r="45" spans="2:51" x14ac:dyDescent="0.25">
      <c r="B45">
        <v>44</v>
      </c>
      <c r="C45">
        <f t="shared" si="1"/>
        <v>4</v>
      </c>
      <c r="D45" t="s">
        <v>49</v>
      </c>
      <c r="E45">
        <v>53.313513492152197</v>
      </c>
      <c r="F45">
        <v>0.25894760867999</v>
      </c>
      <c r="G45">
        <v>1.6921336864543401E-2</v>
      </c>
      <c r="H45">
        <v>2.79306877753157E-2</v>
      </c>
      <c r="I45">
        <v>5.5706895000002898</v>
      </c>
      <c r="J45">
        <f t="shared" si="4"/>
        <v>29.425864622726138</v>
      </c>
      <c r="K45">
        <f t="shared" si="5"/>
        <v>1.9228791891526593</v>
      </c>
      <c r="L45">
        <f t="shared" si="6"/>
        <v>3.1739417926495115</v>
      </c>
    </row>
    <row r="46" spans="2:51" x14ac:dyDescent="0.25">
      <c r="B46">
        <v>45</v>
      </c>
      <c r="C46">
        <f t="shared" si="1"/>
        <v>5</v>
      </c>
      <c r="D46" t="s">
        <v>49</v>
      </c>
      <c r="E46">
        <v>70.786597327791696</v>
      </c>
      <c r="F46">
        <v>0.35987154062253801</v>
      </c>
      <c r="G46">
        <v>1.2237918040951701E-2</v>
      </c>
      <c r="H46">
        <v>1.49418159609092E-2</v>
      </c>
      <c r="I46">
        <v>3.77371289999973</v>
      </c>
      <c r="J46">
        <f t="shared" si="4"/>
        <v>40.894493252561141</v>
      </c>
      <c r="K46">
        <f t="shared" si="5"/>
        <v>1.3906725046536024</v>
      </c>
      <c r="L46">
        <f t="shared" si="6"/>
        <v>1.6979336319215002</v>
      </c>
    </row>
    <row r="47" spans="2:51" x14ac:dyDescent="0.25">
      <c r="B47">
        <v>46</v>
      </c>
      <c r="C47">
        <f t="shared" si="1"/>
        <v>6</v>
      </c>
      <c r="D47" t="s">
        <v>49</v>
      </c>
      <c r="E47">
        <v>76.863741465413895</v>
      </c>
      <c r="F47">
        <v>0.35608252008532398</v>
      </c>
      <c r="G47">
        <v>1.4579049823321E-2</v>
      </c>
      <c r="H47">
        <v>1.7907080069394201E-2</v>
      </c>
      <c r="I47">
        <v>4.6041398999986898</v>
      </c>
      <c r="J47">
        <f t="shared" si="4"/>
        <v>40.463922736968634</v>
      </c>
      <c r="K47">
        <f t="shared" si="5"/>
        <v>1.6567102071955682</v>
      </c>
      <c r="L47">
        <f t="shared" si="6"/>
        <v>2.0348954624311593</v>
      </c>
    </row>
    <row r="48" spans="2:51" x14ac:dyDescent="0.25">
      <c r="B48">
        <v>47</v>
      </c>
      <c r="C48">
        <f t="shared" si="1"/>
        <v>7</v>
      </c>
      <c r="D48" t="s">
        <v>49</v>
      </c>
      <c r="E48">
        <v>51.132308668018098</v>
      </c>
      <c r="F48">
        <v>0.35652151764432699</v>
      </c>
      <c r="G48">
        <v>3.78633217252391E-3</v>
      </c>
      <c r="H48">
        <v>5.4254134477485297E-3</v>
      </c>
      <c r="I48">
        <v>3.7395943999999801</v>
      </c>
      <c r="J48">
        <f t="shared" si="4"/>
        <v>40.51380882321898</v>
      </c>
      <c r="K48">
        <f t="shared" si="5"/>
        <v>0.43026501960498981</v>
      </c>
      <c r="L48">
        <f t="shared" si="6"/>
        <v>0.61652425542596934</v>
      </c>
    </row>
    <row r="49" spans="2:12" x14ac:dyDescent="0.25">
      <c r="B49">
        <v>48</v>
      </c>
      <c r="C49">
        <f t="shared" si="1"/>
        <v>8</v>
      </c>
      <c r="D49" t="s">
        <v>49</v>
      </c>
      <c r="E49">
        <v>77.075896275405697</v>
      </c>
      <c r="F49">
        <v>0.35554325268424197</v>
      </c>
      <c r="G49">
        <v>1.2368116025477599E-2</v>
      </c>
      <c r="H49">
        <v>1.8006388686762801E-2</v>
      </c>
      <c r="I49">
        <v>5.08437869999943</v>
      </c>
      <c r="J49">
        <f t="shared" si="4"/>
        <v>40.402642350482047</v>
      </c>
      <c r="K49">
        <f t="shared" si="5"/>
        <v>1.405467730167909</v>
      </c>
      <c r="L49">
        <f t="shared" si="6"/>
        <v>2.046180532586682</v>
      </c>
    </row>
    <row r="50" spans="2:12" x14ac:dyDescent="0.25">
      <c r="B50">
        <v>49</v>
      </c>
      <c r="C50">
        <f t="shared" si="1"/>
        <v>9</v>
      </c>
      <c r="D50" t="s">
        <v>49</v>
      </c>
      <c r="E50">
        <v>47.933655192194699</v>
      </c>
      <c r="F50">
        <v>0.35650750241488699</v>
      </c>
      <c r="G50">
        <v>3.9346077052624297E-3</v>
      </c>
      <c r="H50">
        <v>5.3985752053578896E-3</v>
      </c>
      <c r="I50">
        <v>4.4461011999992399</v>
      </c>
      <c r="J50">
        <f t="shared" si="4"/>
        <v>40.512216183509885</v>
      </c>
      <c r="K50">
        <f t="shared" si="5"/>
        <v>0.44711451196163976</v>
      </c>
      <c r="L50">
        <f t="shared" si="6"/>
        <v>0.61347445515430565</v>
      </c>
    </row>
    <row r="51" spans="2:12" x14ac:dyDescent="0.25">
      <c r="B51">
        <v>50</v>
      </c>
      <c r="C51">
        <f t="shared" si="1"/>
        <v>10</v>
      </c>
      <c r="D51" t="s">
        <v>49</v>
      </c>
      <c r="E51">
        <v>88.010479884697602</v>
      </c>
      <c r="F51">
        <v>0.353783303865772</v>
      </c>
      <c r="G51">
        <v>7.3160561724828497E-3</v>
      </c>
      <c r="H51">
        <v>9.6019569584785795E-3</v>
      </c>
      <c r="I51">
        <v>3.9426098999992898</v>
      </c>
      <c r="J51">
        <f t="shared" si="4"/>
        <v>40.202648166564998</v>
      </c>
      <c r="K51">
        <f t="shared" si="5"/>
        <v>0.83137001960032386</v>
      </c>
      <c r="L51">
        <f t="shared" si="6"/>
        <v>1.0911314725543841</v>
      </c>
    </row>
    <row r="52" spans="2:12" x14ac:dyDescent="0.25">
      <c r="B52">
        <v>51</v>
      </c>
      <c r="C52">
        <f t="shared" si="1"/>
        <v>11</v>
      </c>
      <c r="D52" t="s">
        <v>49</v>
      </c>
      <c r="E52">
        <v>60.491912646657397</v>
      </c>
      <c r="F52">
        <v>0.35365294951933701</v>
      </c>
      <c r="G52">
        <v>4.4670095401688403E-3</v>
      </c>
      <c r="H52">
        <v>6.8363913645643802E-3</v>
      </c>
      <c r="I52">
        <v>3.7461395000009299</v>
      </c>
      <c r="J52">
        <f t="shared" si="4"/>
        <v>40.187835172651937</v>
      </c>
      <c r="K52">
        <f t="shared" si="5"/>
        <v>0.50761472047373191</v>
      </c>
      <c r="L52">
        <f t="shared" si="6"/>
        <v>0.7768626550641341</v>
      </c>
    </row>
    <row r="53" spans="2:12" x14ac:dyDescent="0.25">
      <c r="B53">
        <v>52</v>
      </c>
      <c r="C53">
        <f t="shared" si="1"/>
        <v>12</v>
      </c>
      <c r="D53" t="s">
        <v>49</v>
      </c>
      <c r="E53">
        <v>46.026388503942002</v>
      </c>
      <c r="F53">
        <v>0.28879668169164602</v>
      </c>
      <c r="G53">
        <v>9.7326795232548103E-3</v>
      </c>
      <c r="H53">
        <v>1.1651649034065599E-2</v>
      </c>
      <c r="I53">
        <v>5.5338364999988698</v>
      </c>
      <c r="J53">
        <f t="shared" si="4"/>
        <v>32.817804737687048</v>
      </c>
      <c r="K53">
        <f t="shared" si="5"/>
        <v>1.105986309460774</v>
      </c>
      <c r="L53">
        <f t="shared" si="6"/>
        <v>1.3240510265983636</v>
      </c>
    </row>
    <row r="54" spans="2:12" x14ac:dyDescent="0.25">
      <c r="B54">
        <v>53</v>
      </c>
      <c r="C54">
        <f t="shared" si="1"/>
        <v>13</v>
      </c>
      <c r="D54" t="s">
        <v>49</v>
      </c>
      <c r="E54">
        <v>66.160483703390398</v>
      </c>
      <c r="F54">
        <v>0.36409901855579702</v>
      </c>
      <c r="G54">
        <v>7.19947834031456E-3</v>
      </c>
      <c r="H54">
        <v>1.0092152004427601E-2</v>
      </c>
      <c r="I54">
        <v>3.6894109999993798</v>
      </c>
      <c r="J54">
        <f t="shared" si="4"/>
        <v>41.374888472249665</v>
      </c>
      <c r="K54">
        <f t="shared" si="5"/>
        <v>0.81812253867210916</v>
      </c>
      <c r="L54">
        <f t="shared" si="6"/>
        <v>1.1468354550485911</v>
      </c>
    </row>
    <row r="55" spans="2:12" x14ac:dyDescent="0.25">
      <c r="B55">
        <v>54</v>
      </c>
      <c r="C55">
        <f t="shared" si="1"/>
        <v>14</v>
      </c>
      <c r="D55" t="s">
        <v>49</v>
      </c>
      <c r="E55">
        <v>38.025137852879602</v>
      </c>
      <c r="F55">
        <v>0.35282438220585399</v>
      </c>
      <c r="G55">
        <v>5.7058063342223702E-3</v>
      </c>
      <c r="H55">
        <v>6.96246384807733E-3</v>
      </c>
      <c r="I55">
        <v>3.8592576999999402</v>
      </c>
      <c r="J55">
        <f t="shared" si="4"/>
        <v>40.093679796119773</v>
      </c>
      <c r="K55">
        <f t="shared" si="5"/>
        <v>0.64838708343436025</v>
      </c>
      <c r="L55">
        <f t="shared" si="6"/>
        <v>0.79118907364515112</v>
      </c>
    </row>
    <row r="56" spans="2:12" x14ac:dyDescent="0.25">
      <c r="B56">
        <v>55</v>
      </c>
      <c r="C56">
        <f t="shared" si="1"/>
        <v>15</v>
      </c>
      <c r="D56" t="s">
        <v>49</v>
      </c>
      <c r="E56">
        <v>65.352488826820206</v>
      </c>
      <c r="F56">
        <v>0.35780968382897199</v>
      </c>
      <c r="G56">
        <v>5.6267110643646598E-3</v>
      </c>
      <c r="H56">
        <v>8.09407832742879E-3</v>
      </c>
      <c r="I56">
        <v>4.4869241999986098</v>
      </c>
      <c r="J56">
        <f t="shared" si="4"/>
        <v>40.660191344201365</v>
      </c>
      <c r="K56">
        <f t="shared" si="5"/>
        <v>0.63939898458689315</v>
      </c>
      <c r="L56">
        <f t="shared" si="6"/>
        <v>0.919781628116908</v>
      </c>
    </row>
    <row r="57" spans="2:12" x14ac:dyDescent="0.25">
      <c r="B57">
        <v>56</v>
      </c>
      <c r="C57">
        <f t="shared" si="1"/>
        <v>16</v>
      </c>
      <c r="D57" t="s">
        <v>49</v>
      </c>
      <c r="E57">
        <v>65.193254965191997</v>
      </c>
      <c r="F57">
        <v>0.35318305740246098</v>
      </c>
      <c r="G57">
        <v>3.1338122003543301E-2</v>
      </c>
      <c r="H57">
        <v>3.3282392657548197E-2</v>
      </c>
      <c r="I57">
        <v>5.0768243000002196</v>
      </c>
      <c r="J57">
        <f t="shared" si="4"/>
        <v>40.134438341188748</v>
      </c>
      <c r="K57">
        <f t="shared" si="5"/>
        <v>3.561150227675375</v>
      </c>
      <c r="L57">
        <f t="shared" si="6"/>
        <v>3.7820900747213861</v>
      </c>
    </row>
    <row r="58" spans="2:12" x14ac:dyDescent="0.25">
      <c r="B58">
        <v>57</v>
      </c>
      <c r="C58">
        <f t="shared" si="1"/>
        <v>17</v>
      </c>
      <c r="D58" t="s">
        <v>49</v>
      </c>
      <c r="E58">
        <v>53.629304142192701</v>
      </c>
      <c r="F58">
        <v>0.35980803636280501</v>
      </c>
      <c r="G58">
        <v>3.7179164629328998E-3</v>
      </c>
      <c r="H58">
        <v>5.2066641867119902E-3</v>
      </c>
      <c r="I58">
        <v>3.5986430000011702</v>
      </c>
      <c r="J58">
        <f t="shared" si="4"/>
        <v>40.88727685940966</v>
      </c>
      <c r="K58">
        <f t="shared" si="5"/>
        <v>0.42249050715146591</v>
      </c>
      <c r="L58">
        <f t="shared" si="6"/>
        <v>0.59166638485363532</v>
      </c>
    </row>
    <row r="59" spans="2:12" x14ac:dyDescent="0.25">
      <c r="B59">
        <v>58</v>
      </c>
      <c r="C59">
        <f t="shared" si="1"/>
        <v>18</v>
      </c>
      <c r="D59" t="s">
        <v>49</v>
      </c>
      <c r="E59">
        <v>75.709993681582901</v>
      </c>
      <c r="F59">
        <v>0.363029349942048</v>
      </c>
      <c r="G59">
        <v>8.4826634610309492E-3</v>
      </c>
      <c r="H59">
        <v>1.37154736114516E-2</v>
      </c>
      <c r="I59">
        <v>4.3618932999997897</v>
      </c>
      <c r="J59">
        <f t="shared" si="4"/>
        <v>41.253335220687276</v>
      </c>
      <c r="K59">
        <f t="shared" si="5"/>
        <v>0.96393902966260792</v>
      </c>
      <c r="L59">
        <f t="shared" si="6"/>
        <v>1.5585765467558637</v>
      </c>
    </row>
    <row r="60" spans="2:12" x14ac:dyDescent="0.25">
      <c r="B60">
        <v>59</v>
      </c>
      <c r="C60">
        <f t="shared" si="1"/>
        <v>19</v>
      </c>
      <c r="D60" t="s">
        <v>49</v>
      </c>
      <c r="E60">
        <v>59.446019324393902</v>
      </c>
      <c r="F60">
        <v>0.36003468179477199</v>
      </c>
      <c r="G60">
        <v>7.2361039106293001E-3</v>
      </c>
      <c r="H60">
        <v>1.0736166529392801E-2</v>
      </c>
      <c r="I60">
        <v>4.0317704000008199</v>
      </c>
      <c r="J60">
        <f t="shared" si="4"/>
        <v>40.91303202213318</v>
      </c>
      <c r="K60">
        <f t="shared" si="5"/>
        <v>0.82228453529878409</v>
      </c>
      <c r="L60">
        <f t="shared" si="6"/>
        <v>1.2200189237946364</v>
      </c>
    </row>
    <row r="61" spans="2:12" x14ac:dyDescent="0.25">
      <c r="B61">
        <v>60</v>
      </c>
      <c r="C61">
        <f t="shared" si="1"/>
        <v>20</v>
      </c>
      <c r="D61" t="s">
        <v>49</v>
      </c>
      <c r="E61">
        <v>54.014649518749799</v>
      </c>
      <c r="F61">
        <v>0.36038177196150001</v>
      </c>
      <c r="G61">
        <v>3.6775457112893099E-3</v>
      </c>
      <c r="H61">
        <v>5.1956983049107203E-3</v>
      </c>
      <c r="I61">
        <v>3.78023550000034</v>
      </c>
      <c r="J61">
        <f t="shared" si="4"/>
        <v>40.952474086534096</v>
      </c>
      <c r="K61">
        <f t="shared" si="5"/>
        <v>0.41790292173742161</v>
      </c>
      <c r="L61">
        <f t="shared" si="6"/>
        <v>0.59042026192167274</v>
      </c>
    </row>
    <row r="62" spans="2:12" x14ac:dyDescent="0.25">
      <c r="B62">
        <v>61</v>
      </c>
      <c r="C62">
        <f t="shared" si="1"/>
        <v>1</v>
      </c>
      <c r="D62" t="s">
        <v>50</v>
      </c>
      <c r="E62">
        <v>48.448605790130202</v>
      </c>
      <c r="F62">
        <v>0.36682927711806002</v>
      </c>
      <c r="G62">
        <v>5.8259023249660497E-3</v>
      </c>
      <c r="H62">
        <v>1.8845442547835899E-2</v>
      </c>
      <c r="I62">
        <v>5.1988534000010898</v>
      </c>
      <c r="J62">
        <f t="shared" si="4"/>
        <v>41.685145127052273</v>
      </c>
      <c r="K62">
        <f t="shared" si="5"/>
        <v>0.66203435510977837</v>
      </c>
      <c r="L62">
        <f t="shared" si="6"/>
        <v>2.1415275622540793</v>
      </c>
    </row>
    <row r="63" spans="2:12" x14ac:dyDescent="0.25">
      <c r="B63">
        <v>62</v>
      </c>
      <c r="C63">
        <f t="shared" si="1"/>
        <v>2</v>
      </c>
      <c r="D63" t="s">
        <v>50</v>
      </c>
      <c r="E63">
        <v>43.966456269043597</v>
      </c>
      <c r="F63">
        <v>0.35294907488313798</v>
      </c>
      <c r="G63">
        <v>7.3897199189654804E-3</v>
      </c>
      <c r="H63">
        <v>1.22444481140896E-2</v>
      </c>
      <c r="I63">
        <v>3.35530459999972</v>
      </c>
      <c r="J63">
        <f t="shared" si="4"/>
        <v>40.107849418538407</v>
      </c>
      <c r="K63">
        <f t="shared" si="5"/>
        <v>0.83974089988244094</v>
      </c>
      <c r="L63">
        <f t="shared" si="6"/>
        <v>1.3914145584192728</v>
      </c>
    </row>
    <row r="64" spans="2:12" x14ac:dyDescent="0.25">
      <c r="B64">
        <v>63</v>
      </c>
      <c r="C64">
        <f t="shared" si="1"/>
        <v>3</v>
      </c>
      <c r="D64" t="s">
        <v>50</v>
      </c>
      <c r="E64">
        <v>57.747671394307702</v>
      </c>
      <c r="F64">
        <v>0.36223774993082702</v>
      </c>
      <c r="G64">
        <v>5.5894279112220701E-3</v>
      </c>
      <c r="H64">
        <v>1.8166365273592701E-2</v>
      </c>
      <c r="I64">
        <v>3.77803390000008</v>
      </c>
      <c r="J64">
        <f t="shared" si="4"/>
        <v>41.163380673957619</v>
      </c>
      <c r="K64">
        <f t="shared" si="5"/>
        <v>0.63516226263887166</v>
      </c>
      <c r="L64">
        <f t="shared" si="6"/>
        <v>2.0643596901809889</v>
      </c>
    </row>
    <row r="65" spans="2:12" x14ac:dyDescent="0.25">
      <c r="B65">
        <v>64</v>
      </c>
      <c r="C65">
        <f t="shared" si="1"/>
        <v>4</v>
      </c>
      <c r="D65" t="s">
        <v>50</v>
      </c>
      <c r="E65">
        <v>61.641693039898101</v>
      </c>
      <c r="F65">
        <v>0.36471336474039001</v>
      </c>
      <c r="G65">
        <v>7.0682713178833803E-3</v>
      </c>
      <c r="H65">
        <v>1.9087025766273299E-2</v>
      </c>
      <c r="I65">
        <v>2.7505461000000602</v>
      </c>
      <c r="J65">
        <f t="shared" si="4"/>
        <v>41.444700538680685</v>
      </c>
      <c r="K65">
        <f t="shared" si="5"/>
        <v>0.80321264975947504</v>
      </c>
      <c r="L65">
        <f t="shared" si="6"/>
        <v>2.1689802007128751</v>
      </c>
    </row>
    <row r="66" spans="2:12" x14ac:dyDescent="0.25">
      <c r="B66">
        <v>65</v>
      </c>
      <c r="C66">
        <f t="shared" si="1"/>
        <v>5</v>
      </c>
      <c r="D66" t="s">
        <v>50</v>
      </c>
      <c r="E66">
        <v>58.300228424626198</v>
      </c>
      <c r="F66">
        <v>0.372073002808613</v>
      </c>
      <c r="G66">
        <v>5.6837155285767299E-3</v>
      </c>
      <c r="H66">
        <v>1.84234557056349E-2</v>
      </c>
      <c r="I66">
        <v>2.91815639999913</v>
      </c>
      <c r="J66">
        <f t="shared" si="4"/>
        <v>42.281023046433297</v>
      </c>
      <c r="K66">
        <f t="shared" si="5"/>
        <v>0.64587676461099208</v>
      </c>
      <c r="L66">
        <f t="shared" si="6"/>
        <v>2.0935745120039657</v>
      </c>
    </row>
    <row r="67" spans="2:12" x14ac:dyDescent="0.25">
      <c r="B67">
        <v>66</v>
      </c>
      <c r="C67">
        <f t="shared" ref="C67:C130" si="9">MOD(B67-1,20)+1</f>
        <v>6</v>
      </c>
      <c r="D67" t="s">
        <v>50</v>
      </c>
      <c r="E67">
        <v>66.045546474710306</v>
      </c>
      <c r="F67">
        <v>0.37806596338704301</v>
      </c>
      <c r="G67">
        <v>8.8919384809684702E-3</v>
      </c>
      <c r="H67">
        <v>1.9661855175744099E-2</v>
      </c>
      <c r="I67">
        <v>2.8056230000001898</v>
      </c>
      <c r="J67">
        <f t="shared" si="4"/>
        <v>42.962041293982161</v>
      </c>
      <c r="K67">
        <f t="shared" si="5"/>
        <v>1.0104475546555081</v>
      </c>
      <c r="L67">
        <f t="shared" si="6"/>
        <v>2.2343017245163748</v>
      </c>
    </row>
    <row r="68" spans="2:12" x14ac:dyDescent="0.25">
      <c r="B68">
        <v>67</v>
      </c>
      <c r="C68">
        <f t="shared" si="9"/>
        <v>7</v>
      </c>
      <c r="D68" t="s">
        <v>50</v>
      </c>
      <c r="E68">
        <v>52.0799489663396</v>
      </c>
      <c r="F68">
        <v>0.38539153640083801</v>
      </c>
      <c r="G68">
        <v>4.5973606750813996E-3</v>
      </c>
      <c r="H68">
        <v>1.07233792241358E-2</v>
      </c>
      <c r="I68">
        <v>2.7267830000000601</v>
      </c>
      <c r="J68">
        <f t="shared" ref="J68:J131" si="10">F68*$A$2</f>
        <v>43.794492772822501</v>
      </c>
      <c r="K68">
        <f t="shared" ref="K68:K131" si="11">G68*$A$2</f>
        <v>0.52242734944106817</v>
      </c>
      <c r="L68">
        <f t="shared" ref="L68:L131" si="12">H68*$A$2</f>
        <v>1.2185658209245227</v>
      </c>
    </row>
    <row r="69" spans="2:12" x14ac:dyDescent="0.25">
      <c r="B69">
        <v>68</v>
      </c>
      <c r="C69">
        <f t="shared" si="9"/>
        <v>8</v>
      </c>
      <c r="D69" t="s">
        <v>50</v>
      </c>
      <c r="E69">
        <v>42.268269842615197</v>
      </c>
      <c r="F69">
        <v>0.36270114624748401</v>
      </c>
      <c r="G69">
        <v>7.3506263729526903E-3</v>
      </c>
      <c r="H69">
        <v>1.27725785214078E-2</v>
      </c>
      <c r="I69">
        <v>3.0464615000000701</v>
      </c>
      <c r="J69">
        <f t="shared" si="10"/>
        <v>41.216039346305003</v>
      </c>
      <c r="K69">
        <f t="shared" si="11"/>
        <v>0.83529845147189663</v>
      </c>
      <c r="L69">
        <f t="shared" si="12"/>
        <v>1.4514293774327047</v>
      </c>
    </row>
    <row r="70" spans="2:12" x14ac:dyDescent="0.25">
      <c r="B70">
        <v>69</v>
      </c>
      <c r="C70">
        <f t="shared" si="9"/>
        <v>9</v>
      </c>
      <c r="D70" t="s">
        <v>50</v>
      </c>
      <c r="E70">
        <v>42.840881228951702</v>
      </c>
      <c r="F70">
        <v>0.35360459743342099</v>
      </c>
      <c r="G70">
        <v>9.5702123241216408E-3</v>
      </c>
      <c r="H70">
        <v>2.4890845820763799E-2</v>
      </c>
      <c r="I70">
        <v>3.48959639999884</v>
      </c>
      <c r="J70">
        <f t="shared" si="10"/>
        <v>40.182340617434207</v>
      </c>
      <c r="K70">
        <f t="shared" si="11"/>
        <v>1.0875241277410956</v>
      </c>
      <c r="L70">
        <f t="shared" si="12"/>
        <v>2.8285052069049774</v>
      </c>
    </row>
    <row r="71" spans="2:12" x14ac:dyDescent="0.25">
      <c r="B71">
        <v>70</v>
      </c>
      <c r="C71">
        <f t="shared" si="9"/>
        <v>10</v>
      </c>
      <c r="D71" t="s">
        <v>50</v>
      </c>
      <c r="E71">
        <v>44.692040846021897</v>
      </c>
      <c r="F71">
        <v>0.35398846113936</v>
      </c>
      <c r="G71">
        <v>5.3128793468637898E-3</v>
      </c>
      <c r="H71">
        <v>1.21038533289392E-2</v>
      </c>
      <c r="I71">
        <v>3.1165930999995899</v>
      </c>
      <c r="J71">
        <f t="shared" si="10"/>
        <v>40.225961493109089</v>
      </c>
      <c r="K71">
        <f t="shared" si="11"/>
        <v>0.60373628941633972</v>
      </c>
      <c r="L71">
        <f t="shared" si="12"/>
        <v>1.3754378782885455</v>
      </c>
    </row>
    <row r="72" spans="2:12" x14ac:dyDescent="0.25">
      <c r="B72">
        <v>71</v>
      </c>
      <c r="C72">
        <f t="shared" si="9"/>
        <v>11</v>
      </c>
      <c r="D72" t="s">
        <v>50</v>
      </c>
      <c r="E72">
        <v>7.4166536747462199</v>
      </c>
      <c r="F72">
        <v>0.368112219503205</v>
      </c>
      <c r="G72">
        <v>2.0825855444470999E-2</v>
      </c>
      <c r="H72">
        <v>6.2728917014205202E-2</v>
      </c>
      <c r="I72">
        <v>4.7339762000010497</v>
      </c>
      <c r="J72">
        <f t="shared" si="10"/>
        <v>41.830934034455112</v>
      </c>
      <c r="K72">
        <f t="shared" si="11"/>
        <v>2.36657448232625</v>
      </c>
      <c r="L72">
        <f t="shared" si="12"/>
        <v>7.1282860243415005</v>
      </c>
    </row>
    <row r="73" spans="2:12" x14ac:dyDescent="0.25">
      <c r="B73">
        <v>72</v>
      </c>
      <c r="C73">
        <f t="shared" si="9"/>
        <v>12</v>
      </c>
      <c r="D73" t="s">
        <v>50</v>
      </c>
      <c r="E73">
        <v>43.7111082754734</v>
      </c>
      <c r="F73">
        <v>0.38033246428880302</v>
      </c>
      <c r="G73">
        <v>5.2548294363484902E-3</v>
      </c>
      <c r="H73">
        <v>1.1545539504443999E-2</v>
      </c>
      <c r="I73">
        <v>2.62603799999851</v>
      </c>
      <c r="J73">
        <f t="shared" si="10"/>
        <v>43.219598214636711</v>
      </c>
      <c r="K73">
        <f t="shared" si="11"/>
        <v>0.59713970867596478</v>
      </c>
      <c r="L73">
        <f t="shared" si="12"/>
        <v>1.3119931255049999</v>
      </c>
    </row>
    <row r="74" spans="2:12" x14ac:dyDescent="0.25">
      <c r="B74">
        <v>73</v>
      </c>
      <c r="C74">
        <f t="shared" si="9"/>
        <v>13</v>
      </c>
      <c r="D74" t="s">
        <v>50</v>
      </c>
      <c r="E74">
        <v>62.653497652176199</v>
      </c>
      <c r="F74">
        <v>0.37496764578592701</v>
      </c>
      <c r="G74">
        <v>5.7535980304495799E-3</v>
      </c>
      <c r="H74">
        <v>1.1271985796176101E-2</v>
      </c>
      <c r="I74">
        <v>2.8620616999996802</v>
      </c>
      <c r="J74">
        <f t="shared" si="10"/>
        <v>42.609959748400797</v>
      </c>
      <c r="K74">
        <f t="shared" si="11"/>
        <v>0.65381795800563414</v>
      </c>
      <c r="L74">
        <f t="shared" si="12"/>
        <v>1.2809074768381934</v>
      </c>
    </row>
    <row r="75" spans="2:12" x14ac:dyDescent="0.25">
      <c r="B75">
        <v>74</v>
      </c>
      <c r="C75">
        <f t="shared" si="9"/>
        <v>14</v>
      </c>
      <c r="D75" t="s">
        <v>50</v>
      </c>
      <c r="E75">
        <v>41.808040146191303</v>
      </c>
      <c r="F75">
        <v>0.363411898329209</v>
      </c>
      <c r="G75">
        <v>6.5100286715371602E-3</v>
      </c>
      <c r="H75">
        <v>1.8820770048141301E-2</v>
      </c>
      <c r="I75">
        <v>3.0491951999992999</v>
      </c>
      <c r="J75">
        <f t="shared" si="10"/>
        <v>41.296806628319203</v>
      </c>
      <c r="K75">
        <f t="shared" si="11"/>
        <v>0.73977598540195011</v>
      </c>
      <c r="L75">
        <f t="shared" si="12"/>
        <v>2.1387238691069661</v>
      </c>
    </row>
    <row r="76" spans="2:12" x14ac:dyDescent="0.25">
      <c r="B76">
        <v>75</v>
      </c>
      <c r="C76">
        <f t="shared" si="9"/>
        <v>15</v>
      </c>
      <c r="D76" t="s">
        <v>50</v>
      </c>
      <c r="E76">
        <v>58.115045603652398</v>
      </c>
      <c r="F76">
        <v>0.38792647922985801</v>
      </c>
      <c r="G76">
        <v>4.5849781735115202E-3</v>
      </c>
      <c r="H76">
        <v>1.07550444799087E-2</v>
      </c>
      <c r="I76">
        <v>3.9942224999995202</v>
      </c>
      <c r="J76">
        <f t="shared" si="10"/>
        <v>44.082554457938414</v>
      </c>
      <c r="K76">
        <f t="shared" si="11"/>
        <v>0.52102024698994553</v>
      </c>
      <c r="L76">
        <f t="shared" si="12"/>
        <v>1.2221641454441705</v>
      </c>
    </row>
    <row r="77" spans="2:12" x14ac:dyDescent="0.25">
      <c r="B77">
        <v>76</v>
      </c>
      <c r="C77">
        <f t="shared" si="9"/>
        <v>16</v>
      </c>
      <c r="D77" t="s">
        <v>50</v>
      </c>
      <c r="E77">
        <v>45.9167481834547</v>
      </c>
      <c r="F77">
        <v>0.35582937693077799</v>
      </c>
      <c r="G77">
        <v>5.6631046709943898E-3</v>
      </c>
      <c r="H77">
        <v>1.8441276172306301E-2</v>
      </c>
      <c r="I77">
        <v>2.7967160999996801</v>
      </c>
      <c r="J77">
        <f t="shared" si="10"/>
        <v>40.435156469406593</v>
      </c>
      <c r="K77">
        <f t="shared" si="11"/>
        <v>0.64353462170390796</v>
      </c>
      <c r="L77">
        <f t="shared" si="12"/>
        <v>2.0955995650348069</v>
      </c>
    </row>
    <row r="78" spans="2:12" x14ac:dyDescent="0.25">
      <c r="B78">
        <v>77</v>
      </c>
      <c r="C78">
        <f t="shared" si="9"/>
        <v>17</v>
      </c>
      <c r="D78" t="s">
        <v>50</v>
      </c>
      <c r="E78">
        <v>61.016377962600501</v>
      </c>
      <c r="F78">
        <v>0.373561847231763</v>
      </c>
      <c r="G78">
        <v>5.8424712743827198E-3</v>
      </c>
      <c r="H78">
        <v>1.11898004182754E-2</v>
      </c>
      <c r="I78">
        <v>2.7379357999998302</v>
      </c>
      <c r="J78">
        <f t="shared" si="10"/>
        <v>42.450209912700345</v>
      </c>
      <c r="K78">
        <f t="shared" si="11"/>
        <v>0.66391719027076368</v>
      </c>
      <c r="L78">
        <f t="shared" si="12"/>
        <v>1.2715682293494774</v>
      </c>
    </row>
    <row r="79" spans="2:12" x14ac:dyDescent="0.25">
      <c r="B79">
        <v>78</v>
      </c>
      <c r="C79">
        <f t="shared" si="9"/>
        <v>18</v>
      </c>
      <c r="D79" t="s">
        <v>50</v>
      </c>
      <c r="E79">
        <v>56.039677211464699</v>
      </c>
      <c r="F79">
        <v>0.37029896991170402</v>
      </c>
      <c r="G79">
        <v>5.4769791442843404E-3</v>
      </c>
      <c r="H79">
        <v>1.8468322077289899E-2</v>
      </c>
      <c r="I79">
        <v>2.8283516999999798</v>
      </c>
      <c r="J79">
        <f t="shared" si="10"/>
        <v>42.079428399057278</v>
      </c>
      <c r="K79">
        <f t="shared" si="11"/>
        <v>0.62238399366867503</v>
      </c>
      <c r="L79">
        <f t="shared" si="12"/>
        <v>2.0986729633283976</v>
      </c>
    </row>
    <row r="80" spans="2:12" x14ac:dyDescent="0.25">
      <c r="B80">
        <v>79</v>
      </c>
      <c r="C80">
        <f t="shared" si="9"/>
        <v>19</v>
      </c>
      <c r="D80" t="s">
        <v>50</v>
      </c>
      <c r="E80">
        <v>48.509583103809597</v>
      </c>
      <c r="F80">
        <v>0.38183491815451698</v>
      </c>
      <c r="G80">
        <v>4.8649297613796898E-3</v>
      </c>
      <c r="H80">
        <v>1.09615884763358E-2</v>
      </c>
      <c r="I80">
        <v>3.7925092000004899</v>
      </c>
      <c r="J80">
        <f t="shared" si="10"/>
        <v>43.390331608467839</v>
      </c>
      <c r="K80">
        <f t="shared" si="11"/>
        <v>0.55283292742951018</v>
      </c>
      <c r="L80">
        <f t="shared" si="12"/>
        <v>1.2456350541290682</v>
      </c>
    </row>
    <row r="81" spans="2:12" x14ac:dyDescent="0.25">
      <c r="B81">
        <v>80</v>
      </c>
      <c r="C81">
        <f t="shared" si="9"/>
        <v>20</v>
      </c>
      <c r="D81" t="s">
        <v>50</v>
      </c>
      <c r="E81">
        <v>42.169167768815299</v>
      </c>
      <c r="F81">
        <v>0.362780274689739</v>
      </c>
      <c r="G81">
        <v>7.9895897484974603E-3</v>
      </c>
      <c r="H81">
        <v>2.0744900120418699E-2</v>
      </c>
      <c r="I81">
        <v>3.1152259000009499</v>
      </c>
      <c r="J81">
        <f t="shared" si="10"/>
        <v>41.225031214743069</v>
      </c>
      <c r="K81">
        <f t="shared" si="11"/>
        <v>0.90790792596562053</v>
      </c>
      <c r="L81">
        <f t="shared" si="12"/>
        <v>2.3573750136839431</v>
      </c>
    </row>
    <row r="82" spans="2:12" x14ac:dyDescent="0.25">
      <c r="B82">
        <v>81</v>
      </c>
      <c r="C82">
        <f t="shared" si="9"/>
        <v>1</v>
      </c>
      <c r="D82" t="s">
        <v>51</v>
      </c>
      <c r="E82">
        <v>53.884387578926003</v>
      </c>
      <c r="F82">
        <v>0.38409772892593602</v>
      </c>
      <c r="G82">
        <v>6.0750488018947698E-3</v>
      </c>
      <c r="H82">
        <v>1.8590405609822301E-2</v>
      </c>
      <c r="I82">
        <v>1.7846823999989201</v>
      </c>
      <c r="J82">
        <f t="shared" si="10"/>
        <v>43.647469196129094</v>
      </c>
      <c r="K82">
        <f t="shared" si="11"/>
        <v>0.69034645476076928</v>
      </c>
      <c r="L82">
        <f t="shared" si="12"/>
        <v>2.1125460920252617</v>
      </c>
    </row>
    <row r="83" spans="2:12" x14ac:dyDescent="0.25">
      <c r="B83">
        <v>82</v>
      </c>
      <c r="C83">
        <f t="shared" si="9"/>
        <v>2</v>
      </c>
      <c r="D83" t="s">
        <v>51</v>
      </c>
      <c r="E83">
        <v>51.823723220944999</v>
      </c>
      <c r="F83">
        <v>0.35439324245089399</v>
      </c>
      <c r="G83">
        <v>1.9760065310358201E-2</v>
      </c>
      <c r="H83">
        <v>1.4295875647562401E-2</v>
      </c>
      <c r="I83">
        <v>1.69503130000157</v>
      </c>
      <c r="J83">
        <f t="shared" si="10"/>
        <v>40.271959369419775</v>
      </c>
      <c r="K83">
        <f t="shared" si="11"/>
        <v>2.2454619670861593</v>
      </c>
      <c r="L83">
        <f t="shared" si="12"/>
        <v>1.6245313235866365</v>
      </c>
    </row>
    <row r="84" spans="2:12" x14ac:dyDescent="0.25">
      <c r="B84">
        <v>83</v>
      </c>
      <c r="C84">
        <f t="shared" si="9"/>
        <v>3</v>
      </c>
      <c r="D84" t="s">
        <v>51</v>
      </c>
      <c r="E84">
        <v>47.205103736687697</v>
      </c>
      <c r="F84">
        <v>0.365704028889757</v>
      </c>
      <c r="G84">
        <v>5.64110068243894E-3</v>
      </c>
      <c r="H84">
        <v>1.88197835031205E-2</v>
      </c>
      <c r="I84">
        <v>1.93396229999962</v>
      </c>
      <c r="J84">
        <f t="shared" si="10"/>
        <v>41.557276010199658</v>
      </c>
      <c r="K84">
        <f t="shared" si="11"/>
        <v>0.64103416845897043</v>
      </c>
      <c r="L84">
        <f t="shared" si="12"/>
        <v>2.1386117617182387</v>
      </c>
    </row>
    <row r="85" spans="2:12" x14ac:dyDescent="0.25">
      <c r="B85">
        <v>84</v>
      </c>
      <c r="C85">
        <f t="shared" si="9"/>
        <v>4</v>
      </c>
      <c r="D85" t="s">
        <v>51</v>
      </c>
      <c r="E85">
        <v>46.550418431181299</v>
      </c>
      <c r="F85">
        <v>0.37605408085915698</v>
      </c>
      <c r="G85">
        <v>1.00247176177323E-2</v>
      </c>
      <c r="H85">
        <v>1.12167161116919E-2</v>
      </c>
      <c r="I85">
        <v>1.65254900000036</v>
      </c>
      <c r="J85">
        <f t="shared" si="10"/>
        <v>42.733418279449658</v>
      </c>
      <c r="K85">
        <f t="shared" si="11"/>
        <v>1.1391724565604886</v>
      </c>
      <c r="L85">
        <f t="shared" si="12"/>
        <v>1.2746268308740796</v>
      </c>
    </row>
    <row r="86" spans="2:12" x14ac:dyDescent="0.25">
      <c r="B86">
        <v>85</v>
      </c>
      <c r="C86">
        <f t="shared" si="9"/>
        <v>5</v>
      </c>
      <c r="D86" t="s">
        <v>51</v>
      </c>
      <c r="E86">
        <v>42.733172853844898</v>
      </c>
      <c r="F86">
        <v>0.36430069953850203</v>
      </c>
      <c r="G86">
        <v>7.3228468918493696E-3</v>
      </c>
      <c r="H86">
        <v>1.9419797004934999E-2</v>
      </c>
      <c r="I86">
        <v>1.85572309999952</v>
      </c>
      <c r="J86">
        <f t="shared" si="10"/>
        <v>41.397806765738871</v>
      </c>
      <c r="K86">
        <f t="shared" si="11"/>
        <v>0.83214169225561019</v>
      </c>
      <c r="L86">
        <f t="shared" si="12"/>
        <v>2.2067951141971589</v>
      </c>
    </row>
    <row r="87" spans="2:12" x14ac:dyDescent="0.25">
      <c r="B87">
        <v>86</v>
      </c>
      <c r="C87">
        <f t="shared" si="9"/>
        <v>6</v>
      </c>
      <c r="D87" t="s">
        <v>51</v>
      </c>
      <c r="E87">
        <v>48.360854689333799</v>
      </c>
      <c r="F87">
        <v>0.376929961654</v>
      </c>
      <c r="G87">
        <v>1.48801013736811E-2</v>
      </c>
      <c r="H87">
        <v>1.09723812266672E-2</v>
      </c>
      <c r="I87">
        <v>1.83288820000052</v>
      </c>
      <c r="J87">
        <f t="shared" si="10"/>
        <v>42.832950187954545</v>
      </c>
      <c r="K87">
        <f t="shared" si="11"/>
        <v>1.6909206106455796</v>
      </c>
      <c r="L87">
        <f t="shared" si="12"/>
        <v>1.2468615030303638</v>
      </c>
    </row>
    <row r="88" spans="2:12" x14ac:dyDescent="0.25">
      <c r="B88">
        <v>87</v>
      </c>
      <c r="C88">
        <f t="shared" si="9"/>
        <v>7</v>
      </c>
      <c r="D88" t="s">
        <v>51</v>
      </c>
      <c r="E88">
        <v>7.1078195976639797</v>
      </c>
      <c r="F88">
        <v>0.14534082481771299</v>
      </c>
      <c r="G88">
        <v>3.2045960492507099E-3</v>
      </c>
      <c r="H88">
        <v>0.182330436039259</v>
      </c>
      <c r="I88">
        <v>3.1357504000006799</v>
      </c>
      <c r="J88">
        <f t="shared" si="10"/>
        <v>16.516002820194657</v>
      </c>
      <c r="K88">
        <f t="shared" si="11"/>
        <v>0.36415864196030795</v>
      </c>
      <c r="L88">
        <f t="shared" si="12"/>
        <v>20.719367731733978</v>
      </c>
    </row>
    <row r="89" spans="2:12" x14ac:dyDescent="0.25">
      <c r="B89">
        <v>88</v>
      </c>
      <c r="C89">
        <f t="shared" si="9"/>
        <v>8</v>
      </c>
      <c r="D89" t="s">
        <v>51</v>
      </c>
      <c r="E89">
        <v>51.135909591231403</v>
      </c>
      <c r="F89">
        <v>0.38601432864728402</v>
      </c>
      <c r="G89">
        <v>1.0179634632899601E-2</v>
      </c>
      <c r="H89">
        <v>1.13427697551275E-2</v>
      </c>
      <c r="I89">
        <v>2.1781981000003698</v>
      </c>
      <c r="J89">
        <f t="shared" si="10"/>
        <v>43.865264619009551</v>
      </c>
      <c r="K89">
        <f t="shared" si="11"/>
        <v>1.1567766628295002</v>
      </c>
      <c r="L89">
        <f t="shared" si="12"/>
        <v>1.2889511085372158</v>
      </c>
    </row>
    <row r="90" spans="2:12" x14ac:dyDescent="0.25">
      <c r="B90">
        <v>89</v>
      </c>
      <c r="C90">
        <f t="shared" si="9"/>
        <v>9</v>
      </c>
      <c r="D90" t="s">
        <v>51</v>
      </c>
      <c r="E90">
        <v>42.625854989300201</v>
      </c>
      <c r="F90">
        <v>0.38122681123463997</v>
      </c>
      <c r="G90">
        <v>1.13798497884754E-2</v>
      </c>
      <c r="H90">
        <v>1.12335349822661E-2</v>
      </c>
      <c r="I90">
        <v>2.03075060000082</v>
      </c>
      <c r="J90">
        <f t="shared" si="10"/>
        <v>43.321228549390909</v>
      </c>
      <c r="K90">
        <f t="shared" si="11"/>
        <v>1.2931647486903866</v>
      </c>
      <c r="L90">
        <f t="shared" si="12"/>
        <v>1.2765380661666024</v>
      </c>
    </row>
    <row r="91" spans="2:12" x14ac:dyDescent="0.25">
      <c r="B91">
        <v>90</v>
      </c>
      <c r="C91">
        <f t="shared" si="9"/>
        <v>10</v>
      </c>
      <c r="D91" t="s">
        <v>51</v>
      </c>
      <c r="E91">
        <v>1.1652530843322799</v>
      </c>
      <c r="F91">
        <v>0.106256067758581</v>
      </c>
      <c r="G91">
        <v>7.12402052817255E-3</v>
      </c>
      <c r="H91">
        <v>0.18245637691286501</v>
      </c>
      <c r="I91">
        <v>3.1413245999992698</v>
      </c>
      <c r="J91">
        <f t="shared" si="10"/>
        <v>12.074553154384205</v>
      </c>
      <c r="K91">
        <f t="shared" si="11"/>
        <v>0.80954778729233523</v>
      </c>
      <c r="L91">
        <f t="shared" si="12"/>
        <v>20.733679194643752</v>
      </c>
    </row>
    <row r="92" spans="2:12" x14ac:dyDescent="0.25">
      <c r="B92">
        <v>91</v>
      </c>
      <c r="C92">
        <f t="shared" si="9"/>
        <v>11</v>
      </c>
      <c r="D92" t="s">
        <v>51</v>
      </c>
      <c r="E92">
        <v>53.2990472053772</v>
      </c>
      <c r="F92">
        <v>0.387265231081032</v>
      </c>
      <c r="G92">
        <v>8.6725826504527904E-3</v>
      </c>
      <c r="H92">
        <v>1.1136400620533501E-2</v>
      </c>
      <c r="I92">
        <v>1.8363332999997499</v>
      </c>
      <c r="J92">
        <f t="shared" si="10"/>
        <v>44.007412622844548</v>
      </c>
      <c r="K92">
        <f t="shared" si="11"/>
        <v>0.98552075573327169</v>
      </c>
      <c r="L92">
        <f t="shared" si="12"/>
        <v>1.2655000705151707</v>
      </c>
    </row>
    <row r="93" spans="2:12" x14ac:dyDescent="0.25">
      <c r="B93">
        <v>92</v>
      </c>
      <c r="C93">
        <f t="shared" si="9"/>
        <v>12</v>
      </c>
      <c r="D93" t="s">
        <v>51</v>
      </c>
      <c r="E93">
        <v>50.4859081921308</v>
      </c>
      <c r="F93">
        <v>0.35348001574139198</v>
      </c>
      <c r="G93">
        <v>2.2313431969180599E-2</v>
      </c>
      <c r="H93">
        <v>1.3442572158790699E-2</v>
      </c>
      <c r="I93">
        <v>1.91688519999843</v>
      </c>
      <c r="J93">
        <f t="shared" si="10"/>
        <v>40.168183606976363</v>
      </c>
      <c r="K93">
        <f t="shared" si="11"/>
        <v>2.5356172692250682</v>
      </c>
      <c r="L93">
        <f t="shared" si="12"/>
        <v>1.5275650180443976</v>
      </c>
    </row>
    <row r="94" spans="2:12" x14ac:dyDescent="0.25">
      <c r="B94">
        <v>93</v>
      </c>
      <c r="C94">
        <f t="shared" si="9"/>
        <v>13</v>
      </c>
      <c r="D94" t="s">
        <v>51</v>
      </c>
      <c r="E94">
        <v>45.2123793449761</v>
      </c>
      <c r="F94">
        <v>0.38267524375661699</v>
      </c>
      <c r="G94">
        <v>1.23574446856224E-2</v>
      </c>
      <c r="H94">
        <v>1.1217754186566901E-2</v>
      </c>
      <c r="I94">
        <v>1.92645120000088</v>
      </c>
      <c r="J94">
        <f t="shared" si="10"/>
        <v>43.485823154161025</v>
      </c>
      <c r="K94">
        <f t="shared" si="11"/>
        <v>1.4042550779116363</v>
      </c>
      <c r="L94">
        <f t="shared" si="12"/>
        <v>1.274744793928057</v>
      </c>
    </row>
    <row r="95" spans="2:12" x14ac:dyDescent="0.25">
      <c r="B95">
        <v>94</v>
      </c>
      <c r="C95">
        <f t="shared" si="9"/>
        <v>14</v>
      </c>
      <c r="D95" t="s">
        <v>51</v>
      </c>
      <c r="E95">
        <v>50.271912232589003</v>
      </c>
      <c r="F95">
        <v>0.38169298873364099</v>
      </c>
      <c r="G95">
        <v>4.2620742645367599E-3</v>
      </c>
      <c r="H95">
        <v>1.8534843611764999E-2</v>
      </c>
      <c r="I95">
        <v>2.0502597000013298</v>
      </c>
      <c r="J95">
        <f t="shared" si="10"/>
        <v>43.37420326518648</v>
      </c>
      <c r="K95">
        <f t="shared" si="11"/>
        <v>0.48432662097008639</v>
      </c>
      <c r="L95">
        <f t="shared" si="12"/>
        <v>2.1062322286096591</v>
      </c>
    </row>
    <row r="96" spans="2:12" x14ac:dyDescent="0.25">
      <c r="B96">
        <v>95</v>
      </c>
      <c r="C96">
        <f t="shared" si="9"/>
        <v>15</v>
      </c>
      <c r="D96" t="s">
        <v>51</v>
      </c>
      <c r="E96">
        <v>45.246255610973002</v>
      </c>
      <c r="F96">
        <v>0.38258821217926797</v>
      </c>
      <c r="G96">
        <v>9.4770835965542703E-3</v>
      </c>
      <c r="H96">
        <v>1.10628722462417E-2</v>
      </c>
      <c r="I96">
        <v>1.9548650999986401</v>
      </c>
      <c r="J96">
        <f t="shared" si="10"/>
        <v>43.475933202189545</v>
      </c>
      <c r="K96">
        <f t="shared" si="11"/>
        <v>1.076941317790258</v>
      </c>
      <c r="L96">
        <f t="shared" si="12"/>
        <v>1.2571445734365569</v>
      </c>
    </row>
    <row r="97" spans="2:12" x14ac:dyDescent="0.25">
      <c r="B97">
        <v>96</v>
      </c>
      <c r="C97">
        <f t="shared" si="9"/>
        <v>16</v>
      </c>
      <c r="D97" t="s">
        <v>51</v>
      </c>
      <c r="E97">
        <v>45.443713448002399</v>
      </c>
      <c r="F97">
        <v>0.36513932277920202</v>
      </c>
      <c r="G97">
        <v>6.5176334025442402E-3</v>
      </c>
      <c r="H97">
        <v>2.0628755509074202E-2</v>
      </c>
      <c r="I97">
        <v>1.60632129999976</v>
      </c>
      <c r="J97">
        <f t="shared" si="10"/>
        <v>41.493104861272961</v>
      </c>
      <c r="K97">
        <f t="shared" si="11"/>
        <v>0.74064015938002736</v>
      </c>
      <c r="L97">
        <f t="shared" si="12"/>
        <v>2.3441767623947958</v>
      </c>
    </row>
    <row r="98" spans="2:12" x14ac:dyDescent="0.25">
      <c r="B98">
        <v>97</v>
      </c>
      <c r="C98">
        <f t="shared" si="9"/>
        <v>17</v>
      </c>
      <c r="D98" t="s">
        <v>51</v>
      </c>
      <c r="E98">
        <v>53.805630591789203</v>
      </c>
      <c r="F98">
        <v>0.38769083121477899</v>
      </c>
      <c r="G98">
        <v>9.4193608505745204E-3</v>
      </c>
      <c r="H98">
        <v>1.11437752542654E-2</v>
      </c>
      <c r="I98">
        <v>2.3008824000007699</v>
      </c>
      <c r="J98">
        <f t="shared" si="10"/>
        <v>44.055776274406703</v>
      </c>
      <c r="K98">
        <f t="shared" si="11"/>
        <v>1.0703819148380138</v>
      </c>
      <c r="L98">
        <f t="shared" si="12"/>
        <v>1.2663380970756137</v>
      </c>
    </row>
    <row r="99" spans="2:12" x14ac:dyDescent="0.25">
      <c r="B99">
        <v>98</v>
      </c>
      <c r="C99">
        <f t="shared" si="9"/>
        <v>18</v>
      </c>
      <c r="D99" t="s">
        <v>51</v>
      </c>
      <c r="E99">
        <v>36.797343494634802</v>
      </c>
      <c r="F99">
        <v>0.36235996460943598</v>
      </c>
      <c r="G99">
        <v>8.3815394463479104E-3</v>
      </c>
      <c r="H99">
        <v>1.9963869757557401E-2</v>
      </c>
      <c r="I99">
        <v>1.96081969999977</v>
      </c>
      <c r="J99">
        <f t="shared" si="10"/>
        <v>41.177268705617728</v>
      </c>
      <c r="K99">
        <f t="shared" si="11"/>
        <v>0.95244766435771711</v>
      </c>
      <c r="L99">
        <f t="shared" si="12"/>
        <v>2.2686215633587956</v>
      </c>
    </row>
    <row r="100" spans="2:12" x14ac:dyDescent="0.25">
      <c r="B100">
        <v>99</v>
      </c>
      <c r="C100">
        <f t="shared" si="9"/>
        <v>19</v>
      </c>
      <c r="D100" t="s">
        <v>51</v>
      </c>
      <c r="E100">
        <v>44.464436046372199</v>
      </c>
      <c r="F100">
        <v>0.38232752897726602</v>
      </c>
      <c r="G100">
        <v>1.19019053657971E-2</v>
      </c>
      <c r="H100">
        <v>1.12228190903839E-2</v>
      </c>
      <c r="I100">
        <v>1.9910877999991401</v>
      </c>
      <c r="J100">
        <f t="shared" si="10"/>
        <v>43.446310111052959</v>
      </c>
      <c r="K100">
        <f t="shared" si="11"/>
        <v>1.3524892461133069</v>
      </c>
      <c r="L100">
        <f t="shared" si="12"/>
        <v>1.2753203511799887</v>
      </c>
    </row>
    <row r="101" spans="2:12" x14ac:dyDescent="0.25">
      <c r="B101">
        <v>100</v>
      </c>
      <c r="C101">
        <f t="shared" si="9"/>
        <v>20</v>
      </c>
      <c r="D101" t="s">
        <v>51</v>
      </c>
      <c r="E101">
        <v>66.513707449800606</v>
      </c>
      <c r="F101">
        <v>0.36037127969425398</v>
      </c>
      <c r="G101">
        <v>9.7268005739968508E-3</v>
      </c>
      <c r="H101">
        <v>1.75282154769358E-2</v>
      </c>
      <c r="I101">
        <v>1.8530938000003501</v>
      </c>
      <c r="J101">
        <f t="shared" si="10"/>
        <v>40.951281783437956</v>
      </c>
      <c r="K101">
        <f t="shared" si="11"/>
        <v>1.1053182470450966</v>
      </c>
      <c r="L101">
        <f t="shared" si="12"/>
        <v>1.9918426678336136</v>
      </c>
    </row>
    <row r="102" spans="2:12" x14ac:dyDescent="0.25">
      <c r="B102">
        <v>101</v>
      </c>
      <c r="C102">
        <f t="shared" si="9"/>
        <v>1</v>
      </c>
      <c r="D102" t="s">
        <v>52</v>
      </c>
      <c r="E102">
        <v>37.986198307350897</v>
      </c>
      <c r="F102">
        <v>0.36282354442527798</v>
      </c>
      <c r="G102">
        <v>1.1226178484135299E-2</v>
      </c>
      <c r="H102">
        <v>1.6229070786663202E-2</v>
      </c>
      <c r="I102">
        <v>2.4244725000007699</v>
      </c>
      <c r="J102">
        <f t="shared" si="10"/>
        <v>41.229948230145226</v>
      </c>
      <c r="K102">
        <f t="shared" si="11"/>
        <v>1.2757021004699205</v>
      </c>
      <c r="L102">
        <f t="shared" si="12"/>
        <v>1.8442125893935457</v>
      </c>
    </row>
    <row r="103" spans="2:12" x14ac:dyDescent="0.25">
      <c r="B103">
        <v>102</v>
      </c>
      <c r="C103">
        <f t="shared" si="9"/>
        <v>2</v>
      </c>
      <c r="D103" t="s">
        <v>52</v>
      </c>
      <c r="E103">
        <v>45.5218841452877</v>
      </c>
      <c r="F103">
        <v>0.364977358766161</v>
      </c>
      <c r="G103">
        <v>1.09995451837847E-2</v>
      </c>
      <c r="H103">
        <v>1.52231630661486E-2</v>
      </c>
      <c r="I103">
        <v>2.3571819999997299</v>
      </c>
      <c r="J103">
        <f t="shared" si="10"/>
        <v>41.474699859791023</v>
      </c>
      <c r="K103">
        <f t="shared" si="11"/>
        <v>1.2499483163391705</v>
      </c>
      <c r="L103">
        <f t="shared" si="12"/>
        <v>1.7299048938805228</v>
      </c>
    </row>
    <row r="104" spans="2:12" x14ac:dyDescent="0.25">
      <c r="B104">
        <v>103</v>
      </c>
      <c r="C104">
        <f t="shared" si="9"/>
        <v>3</v>
      </c>
      <c r="D104" t="s">
        <v>52</v>
      </c>
      <c r="E104">
        <v>61.3778239107179</v>
      </c>
      <c r="F104">
        <v>0.35311304115006298</v>
      </c>
      <c r="G104">
        <v>8.10307969694362E-3</v>
      </c>
      <c r="H104">
        <v>2.0539616780763201E-2</v>
      </c>
      <c r="I104">
        <v>2.3336863000003998</v>
      </c>
      <c r="J104">
        <f t="shared" si="10"/>
        <v>40.126481948870797</v>
      </c>
      <c r="K104">
        <f t="shared" si="11"/>
        <v>0.92080451101632044</v>
      </c>
      <c r="L104">
        <f t="shared" si="12"/>
        <v>2.3340473614503638</v>
      </c>
    </row>
    <row r="105" spans="2:12" x14ac:dyDescent="0.25">
      <c r="B105">
        <v>104</v>
      </c>
      <c r="C105">
        <f t="shared" si="9"/>
        <v>4</v>
      </c>
      <c r="D105" t="s">
        <v>52</v>
      </c>
      <c r="E105">
        <v>54.613817551805703</v>
      </c>
      <c r="F105">
        <v>0.37216909792332298</v>
      </c>
      <c r="G105">
        <v>8.0406121672894296E-3</v>
      </c>
      <c r="H105">
        <v>1.38703158172328E-2</v>
      </c>
      <c r="I105">
        <v>2.28676509999968</v>
      </c>
      <c r="J105">
        <f t="shared" si="10"/>
        <v>42.291942945832155</v>
      </c>
      <c r="K105">
        <f t="shared" si="11"/>
        <v>0.91370592810107154</v>
      </c>
      <c r="L105">
        <f t="shared" si="12"/>
        <v>1.5761722519582728</v>
      </c>
    </row>
    <row r="106" spans="2:12" x14ac:dyDescent="0.25">
      <c r="B106">
        <v>105</v>
      </c>
      <c r="C106">
        <f t="shared" si="9"/>
        <v>5</v>
      </c>
      <c r="D106" t="s">
        <v>52</v>
      </c>
      <c r="E106">
        <v>64.314529001760803</v>
      </c>
      <c r="F106">
        <v>0.37158756721289399</v>
      </c>
      <c r="G106">
        <v>9.3313507082711401E-3</v>
      </c>
      <c r="H106">
        <v>1.4139837737373101E-2</v>
      </c>
      <c r="I106">
        <v>2.3022467999999199</v>
      </c>
      <c r="J106">
        <f t="shared" si="10"/>
        <v>42.225859910556139</v>
      </c>
      <c r="K106">
        <f t="shared" si="11"/>
        <v>1.0603807623035386</v>
      </c>
      <c r="L106">
        <f t="shared" si="12"/>
        <v>1.606799742883307</v>
      </c>
    </row>
    <row r="107" spans="2:12" x14ac:dyDescent="0.25">
      <c r="B107">
        <v>106</v>
      </c>
      <c r="C107">
        <f t="shared" si="9"/>
        <v>6</v>
      </c>
      <c r="D107" t="s">
        <v>52</v>
      </c>
      <c r="E107">
        <v>63.025267759691602</v>
      </c>
      <c r="F107">
        <v>0.36795017088223397</v>
      </c>
      <c r="G107">
        <v>1.7187229301500399E-2</v>
      </c>
      <c r="H107">
        <v>1.10389173413603E-2</v>
      </c>
      <c r="I107">
        <v>2.3651802999993299</v>
      </c>
      <c r="J107">
        <f t="shared" si="10"/>
        <v>41.812519418435677</v>
      </c>
      <c r="K107">
        <f t="shared" si="11"/>
        <v>1.9530942388068637</v>
      </c>
      <c r="L107">
        <f t="shared" si="12"/>
        <v>1.2544224251545797</v>
      </c>
    </row>
    <row r="108" spans="2:12" x14ac:dyDescent="0.25">
      <c r="B108">
        <v>107</v>
      </c>
      <c r="C108">
        <f t="shared" si="9"/>
        <v>7</v>
      </c>
      <c r="D108" t="s">
        <v>52</v>
      </c>
      <c r="E108">
        <v>40.739032480509202</v>
      </c>
      <c r="F108">
        <v>0.36392710057135302</v>
      </c>
      <c r="G108">
        <v>1.1974924947803601E-2</v>
      </c>
      <c r="H108">
        <v>1.48989109585174E-2</v>
      </c>
      <c r="I108">
        <v>2.37398550000034</v>
      </c>
      <c r="J108">
        <f t="shared" si="10"/>
        <v>41.355352337653756</v>
      </c>
      <c r="K108">
        <f t="shared" si="11"/>
        <v>1.3607869258867729</v>
      </c>
      <c r="L108">
        <f t="shared" si="12"/>
        <v>1.6930580634678865</v>
      </c>
    </row>
    <row r="109" spans="2:12" x14ac:dyDescent="0.25">
      <c r="B109">
        <v>108</v>
      </c>
      <c r="C109">
        <f t="shared" si="9"/>
        <v>8</v>
      </c>
      <c r="D109" t="s">
        <v>52</v>
      </c>
      <c r="E109">
        <v>40.944514073916302</v>
      </c>
      <c r="F109">
        <v>0.36364499711175702</v>
      </c>
      <c r="G109">
        <v>1.1040213963217801E-2</v>
      </c>
      <c r="H109">
        <v>1.45339313248264E-2</v>
      </c>
      <c r="I109">
        <v>2.4094459000007098</v>
      </c>
      <c r="J109">
        <f t="shared" si="10"/>
        <v>41.323295126336028</v>
      </c>
      <c r="K109">
        <f t="shared" si="11"/>
        <v>1.2545697685474775</v>
      </c>
      <c r="L109">
        <f t="shared" si="12"/>
        <v>1.6515831050939092</v>
      </c>
    </row>
    <row r="110" spans="2:12" x14ac:dyDescent="0.25">
      <c r="B110">
        <v>109</v>
      </c>
      <c r="C110">
        <f t="shared" si="9"/>
        <v>9</v>
      </c>
      <c r="D110" t="s">
        <v>52</v>
      </c>
      <c r="E110">
        <v>64.670592323173693</v>
      </c>
      <c r="F110">
        <v>0.37459333843036502</v>
      </c>
      <c r="G110">
        <v>1.0974959814404699E-2</v>
      </c>
      <c r="H110">
        <v>1.59986264775628E-2</v>
      </c>
      <c r="I110">
        <v>2.2844240000012999</v>
      </c>
      <c r="J110">
        <f t="shared" si="10"/>
        <v>42.567424821632393</v>
      </c>
      <c r="K110">
        <f t="shared" si="11"/>
        <v>1.2471545243641704</v>
      </c>
      <c r="L110">
        <f t="shared" si="12"/>
        <v>1.8180257360866818</v>
      </c>
    </row>
    <row r="111" spans="2:12" x14ac:dyDescent="0.25">
      <c r="B111">
        <v>110</v>
      </c>
      <c r="C111">
        <f t="shared" si="9"/>
        <v>10</v>
      </c>
      <c r="D111" t="s">
        <v>52</v>
      </c>
      <c r="E111">
        <v>63.365877890672003</v>
      </c>
      <c r="F111">
        <v>0.37125130752640401</v>
      </c>
      <c r="G111">
        <v>1.01690893025724E-2</v>
      </c>
      <c r="H111">
        <v>2.2708018197649001E-2</v>
      </c>
      <c r="I111">
        <v>2.4491203999987099</v>
      </c>
      <c r="J111">
        <f t="shared" si="10"/>
        <v>42.187648582545911</v>
      </c>
      <c r="K111">
        <f t="shared" si="11"/>
        <v>1.1555783298377729</v>
      </c>
      <c r="L111">
        <f t="shared" si="12"/>
        <v>2.5804566133692046</v>
      </c>
    </row>
    <row r="112" spans="2:12" x14ac:dyDescent="0.25">
      <c r="B112">
        <v>111</v>
      </c>
      <c r="C112">
        <f t="shared" si="9"/>
        <v>11</v>
      </c>
      <c r="D112" t="s">
        <v>52</v>
      </c>
      <c r="E112">
        <v>71.196696749497804</v>
      </c>
      <c r="F112">
        <v>0.353769248168257</v>
      </c>
      <c r="G112">
        <v>1.5939375089360702E-2</v>
      </c>
      <c r="H112">
        <v>9.4132974911068906E-3</v>
      </c>
      <c r="I112">
        <v>2.5236426999999799</v>
      </c>
      <c r="J112">
        <f t="shared" si="10"/>
        <v>40.201050928211025</v>
      </c>
      <c r="K112">
        <f t="shared" si="11"/>
        <v>1.8112926237909888</v>
      </c>
      <c r="L112">
        <f t="shared" si="12"/>
        <v>1.0696928967166921</v>
      </c>
    </row>
    <row r="113" spans="2:12" x14ac:dyDescent="0.25">
      <c r="B113">
        <v>112</v>
      </c>
      <c r="C113">
        <f t="shared" si="9"/>
        <v>12</v>
      </c>
      <c r="D113" t="s">
        <v>52</v>
      </c>
      <c r="E113">
        <v>45.9760760243596</v>
      </c>
      <c r="F113">
        <v>0.36557829439392397</v>
      </c>
      <c r="G113">
        <v>8.1089344687946801E-3</v>
      </c>
      <c r="H113">
        <v>1.40270149963008E-2</v>
      </c>
      <c r="I113">
        <v>2.51073159999941</v>
      </c>
      <c r="J113">
        <f t="shared" si="10"/>
        <v>41.542987999309545</v>
      </c>
      <c r="K113">
        <f t="shared" si="11"/>
        <v>0.92146982599939553</v>
      </c>
      <c r="L113">
        <f t="shared" si="12"/>
        <v>1.5939789768523636</v>
      </c>
    </row>
    <row r="114" spans="2:12" x14ac:dyDescent="0.25">
      <c r="B114">
        <v>113</v>
      </c>
      <c r="C114">
        <f t="shared" si="9"/>
        <v>13</v>
      </c>
      <c r="D114" t="s">
        <v>52</v>
      </c>
      <c r="E114">
        <v>58.0259916935726</v>
      </c>
      <c r="F114">
        <v>0.366766386935785</v>
      </c>
      <c r="G114">
        <v>1.1865681948970299E-2</v>
      </c>
      <c r="H114">
        <v>1.489559365028E-2</v>
      </c>
      <c r="I114">
        <v>2.2426704999998002</v>
      </c>
      <c r="J114">
        <f t="shared" si="10"/>
        <v>41.677998515430119</v>
      </c>
      <c r="K114">
        <f t="shared" si="11"/>
        <v>1.3483729487466249</v>
      </c>
      <c r="L114">
        <f t="shared" si="12"/>
        <v>1.6926810966227275</v>
      </c>
    </row>
    <row r="115" spans="2:12" x14ac:dyDescent="0.25">
      <c r="B115">
        <v>114</v>
      </c>
      <c r="C115">
        <f t="shared" si="9"/>
        <v>14</v>
      </c>
      <c r="D115" t="s">
        <v>52</v>
      </c>
      <c r="E115">
        <v>57.6065986468221</v>
      </c>
      <c r="F115">
        <v>0.36410220570843799</v>
      </c>
      <c r="G115">
        <v>1.1116565603565399E-2</v>
      </c>
      <c r="H115">
        <v>1.043734195448E-2</v>
      </c>
      <c r="I115">
        <v>2.5946543000009101</v>
      </c>
      <c r="J115">
        <f t="shared" si="10"/>
        <v>41.375250648686134</v>
      </c>
      <c r="K115">
        <f t="shared" si="11"/>
        <v>1.26324609131425</v>
      </c>
      <c r="L115">
        <f t="shared" si="12"/>
        <v>1.1860615857363637</v>
      </c>
    </row>
    <row r="116" spans="2:12" x14ac:dyDescent="0.25">
      <c r="B116">
        <v>115</v>
      </c>
      <c r="C116">
        <f t="shared" si="9"/>
        <v>15</v>
      </c>
      <c r="D116" t="s">
        <v>52</v>
      </c>
      <c r="E116">
        <v>51.900865025752502</v>
      </c>
      <c r="F116">
        <v>0.36918933603592902</v>
      </c>
      <c r="G116">
        <v>7.4913425018130701E-3</v>
      </c>
      <c r="H116">
        <v>1.38365039482603E-2</v>
      </c>
      <c r="I116">
        <v>2.4184524000011098</v>
      </c>
      <c r="J116">
        <f t="shared" si="10"/>
        <v>41.953333640446481</v>
      </c>
      <c r="K116">
        <f t="shared" si="11"/>
        <v>0.85128892066057615</v>
      </c>
      <c r="L116">
        <f t="shared" si="12"/>
        <v>1.5723299941204887</v>
      </c>
    </row>
    <row r="117" spans="2:12" x14ac:dyDescent="0.25">
      <c r="B117">
        <v>116</v>
      </c>
      <c r="C117">
        <f t="shared" si="9"/>
        <v>16</v>
      </c>
      <c r="D117" t="s">
        <v>52</v>
      </c>
      <c r="E117">
        <v>45.993357863722601</v>
      </c>
      <c r="F117">
        <v>0.36629383782167702</v>
      </c>
      <c r="G117">
        <v>1.0875210242944E-2</v>
      </c>
      <c r="H117">
        <v>1.51615957637815E-2</v>
      </c>
      <c r="I117">
        <v>2.0475829999995701</v>
      </c>
      <c r="J117">
        <f t="shared" si="10"/>
        <v>41.624299752463301</v>
      </c>
      <c r="K117">
        <f t="shared" si="11"/>
        <v>1.2358193457890909</v>
      </c>
      <c r="L117">
        <f t="shared" si="12"/>
        <v>1.722908609520625</v>
      </c>
    </row>
    <row r="118" spans="2:12" x14ac:dyDescent="0.25">
      <c r="B118">
        <v>117</v>
      </c>
      <c r="C118">
        <f t="shared" si="9"/>
        <v>17</v>
      </c>
      <c r="D118" t="s">
        <v>52</v>
      </c>
      <c r="E118">
        <v>48.631922354466901</v>
      </c>
      <c r="F118">
        <v>0.36759294583645302</v>
      </c>
      <c r="G118">
        <v>7.8535340695783905E-3</v>
      </c>
      <c r="H118">
        <v>1.41422098974207E-2</v>
      </c>
      <c r="I118">
        <v>2.3724103000004102</v>
      </c>
      <c r="J118">
        <f t="shared" si="10"/>
        <v>41.771925663233297</v>
      </c>
      <c r="K118">
        <f t="shared" si="11"/>
        <v>0.8924470533611808</v>
      </c>
      <c r="L118">
        <f t="shared" si="12"/>
        <v>1.6070693065250796</v>
      </c>
    </row>
    <row r="119" spans="2:12" x14ac:dyDescent="0.25">
      <c r="B119">
        <v>118</v>
      </c>
      <c r="C119">
        <f t="shared" si="9"/>
        <v>18</v>
      </c>
      <c r="D119" t="s">
        <v>52</v>
      </c>
      <c r="E119">
        <v>73.6100464593342</v>
      </c>
      <c r="F119">
        <v>0.35129167372152298</v>
      </c>
      <c r="G119">
        <v>1.4143649969659401E-2</v>
      </c>
      <c r="H119">
        <v>4.0273527296688802E-2</v>
      </c>
      <c r="I119">
        <v>2.3442734999989598</v>
      </c>
      <c r="J119">
        <f t="shared" si="10"/>
        <v>39.919508377445794</v>
      </c>
      <c r="K119">
        <f t="shared" si="11"/>
        <v>1.6072329510976593</v>
      </c>
      <c r="L119">
        <f t="shared" si="12"/>
        <v>4.5765371928055458</v>
      </c>
    </row>
    <row r="120" spans="2:12" x14ac:dyDescent="0.25">
      <c r="B120">
        <v>119</v>
      </c>
      <c r="C120">
        <f t="shared" si="9"/>
        <v>19</v>
      </c>
      <c r="D120" t="s">
        <v>52</v>
      </c>
      <c r="E120">
        <v>49.857779822118601</v>
      </c>
      <c r="F120">
        <v>0.368236235935407</v>
      </c>
      <c r="G120">
        <v>9.0115036637436405E-3</v>
      </c>
      <c r="H120">
        <v>1.3958378228338199E-2</v>
      </c>
      <c r="I120">
        <v>2.3301331999991799</v>
      </c>
      <c r="J120">
        <f t="shared" si="10"/>
        <v>41.845026810841709</v>
      </c>
      <c r="K120">
        <f t="shared" si="11"/>
        <v>1.0240345072435955</v>
      </c>
      <c r="L120">
        <f t="shared" si="12"/>
        <v>1.5861793441293408</v>
      </c>
    </row>
    <row r="121" spans="2:12" x14ac:dyDescent="0.25">
      <c r="B121">
        <v>120</v>
      </c>
      <c r="C121">
        <f t="shared" si="9"/>
        <v>20</v>
      </c>
      <c r="D121" t="s">
        <v>52</v>
      </c>
      <c r="E121">
        <v>73.753326975599094</v>
      </c>
      <c r="F121">
        <v>0.35478563320039103</v>
      </c>
      <c r="G121">
        <v>1.4682583890614101E-2</v>
      </c>
      <c r="H121">
        <v>3.9561772253538803E-2</v>
      </c>
      <c r="I121">
        <v>2.29169060000094</v>
      </c>
      <c r="J121">
        <f t="shared" si="10"/>
        <v>40.316549227317161</v>
      </c>
      <c r="K121">
        <f t="shared" si="11"/>
        <v>1.6684754421152388</v>
      </c>
      <c r="L121">
        <f t="shared" si="12"/>
        <v>4.4956559379021366</v>
      </c>
    </row>
    <row r="122" spans="2:12" x14ac:dyDescent="0.25">
      <c r="B122">
        <v>121</v>
      </c>
      <c r="C122">
        <f t="shared" si="9"/>
        <v>1</v>
      </c>
      <c r="D122" t="s">
        <v>53</v>
      </c>
      <c r="E122">
        <v>77.103082610011398</v>
      </c>
      <c r="F122">
        <v>0.35621934505335501</v>
      </c>
      <c r="G122">
        <v>7.2017895537601698E-3</v>
      </c>
      <c r="H122">
        <v>8.5914545405730205E-3</v>
      </c>
      <c r="I122">
        <v>3.0962667000003399</v>
      </c>
      <c r="J122">
        <f t="shared" si="10"/>
        <v>40.479471028790343</v>
      </c>
      <c r="K122">
        <f t="shared" si="11"/>
        <v>0.81838517656365573</v>
      </c>
      <c r="L122">
        <f t="shared" si="12"/>
        <v>0.97630165233784327</v>
      </c>
    </row>
    <row r="123" spans="2:12" x14ac:dyDescent="0.25">
      <c r="B123">
        <v>122</v>
      </c>
      <c r="C123">
        <f t="shared" si="9"/>
        <v>2</v>
      </c>
      <c r="D123" t="s">
        <v>53</v>
      </c>
      <c r="E123">
        <v>54.790091725788898</v>
      </c>
      <c r="F123">
        <v>0.37300075349858902</v>
      </c>
      <c r="G123">
        <v>6.4494897052137902E-3</v>
      </c>
      <c r="H123">
        <v>6.8997703689594502E-3</v>
      </c>
      <c r="I123">
        <v>2.64599090000047</v>
      </c>
      <c r="J123">
        <f t="shared" si="10"/>
        <v>42.386449261203296</v>
      </c>
      <c r="K123">
        <f t="shared" si="11"/>
        <v>0.73289655741065796</v>
      </c>
      <c r="L123">
        <f t="shared" si="12"/>
        <v>0.78406481465448297</v>
      </c>
    </row>
    <row r="124" spans="2:12" x14ac:dyDescent="0.25">
      <c r="B124">
        <v>123</v>
      </c>
      <c r="C124">
        <f t="shared" si="9"/>
        <v>3</v>
      </c>
      <c r="D124" t="s">
        <v>53</v>
      </c>
      <c r="E124">
        <v>43.686469840157002</v>
      </c>
      <c r="F124">
        <v>0.35547045300447799</v>
      </c>
      <c r="G124">
        <v>8.7689331789720798E-3</v>
      </c>
      <c r="H124">
        <v>1.0181355816095E-2</v>
      </c>
      <c r="I124">
        <v>2.8528603000013302</v>
      </c>
      <c r="J124">
        <f t="shared" si="10"/>
        <v>40.394369659599775</v>
      </c>
      <c r="K124">
        <f t="shared" si="11"/>
        <v>0.99646967942864551</v>
      </c>
      <c r="L124">
        <f t="shared" si="12"/>
        <v>1.1569722518289773</v>
      </c>
    </row>
    <row r="125" spans="2:12" x14ac:dyDescent="0.25">
      <c r="B125">
        <v>124</v>
      </c>
      <c r="C125">
        <f t="shared" si="9"/>
        <v>4</v>
      </c>
      <c r="D125" t="s">
        <v>53</v>
      </c>
      <c r="E125">
        <v>42.546294642816598</v>
      </c>
      <c r="F125">
        <v>0.35305585963650499</v>
      </c>
      <c r="G125">
        <v>8.7621667717250901E-3</v>
      </c>
      <c r="H125">
        <v>9.5720815927569508E-3</v>
      </c>
      <c r="I125">
        <v>3.8344797999998201</v>
      </c>
      <c r="J125">
        <f t="shared" si="10"/>
        <v>40.119984049602841</v>
      </c>
      <c r="K125">
        <f t="shared" si="11"/>
        <v>0.99570076951421482</v>
      </c>
      <c r="L125">
        <f t="shared" si="12"/>
        <v>1.0877365446314717</v>
      </c>
    </row>
    <row r="126" spans="2:12" x14ac:dyDescent="0.25">
      <c r="B126">
        <v>125</v>
      </c>
      <c r="C126">
        <f t="shared" si="9"/>
        <v>5</v>
      </c>
      <c r="D126" t="s">
        <v>53</v>
      </c>
      <c r="E126">
        <v>80.922300459091204</v>
      </c>
      <c r="F126">
        <v>0.36104238486095502</v>
      </c>
      <c r="G126">
        <v>7.7734770681122996E-3</v>
      </c>
      <c r="H126">
        <v>1.4234701529938601E-2</v>
      </c>
      <c r="I126">
        <v>2.9395027000009502</v>
      </c>
      <c r="J126">
        <f t="shared" si="10"/>
        <v>41.027543734199433</v>
      </c>
      <c r="K126">
        <f t="shared" si="11"/>
        <v>0.88334966683094318</v>
      </c>
      <c r="L126">
        <f t="shared" si="12"/>
        <v>1.6175797193112047</v>
      </c>
    </row>
    <row r="127" spans="2:12" x14ac:dyDescent="0.25">
      <c r="B127">
        <v>126</v>
      </c>
      <c r="C127">
        <f t="shared" si="9"/>
        <v>6</v>
      </c>
      <c r="D127" t="s">
        <v>53</v>
      </c>
      <c r="E127">
        <v>81.888362395069393</v>
      </c>
      <c r="F127">
        <v>0.35884582207930399</v>
      </c>
      <c r="G127">
        <v>7.7687517699155601E-3</v>
      </c>
      <c r="H127">
        <v>1.0873846425963099E-2</v>
      </c>
      <c r="I127">
        <v>3.2235173000008199</v>
      </c>
      <c r="J127">
        <f t="shared" si="10"/>
        <v>40.777934327193634</v>
      </c>
      <c r="K127">
        <f t="shared" si="11"/>
        <v>0.88281270112676824</v>
      </c>
      <c r="L127">
        <f t="shared" si="12"/>
        <v>1.235664366586716</v>
      </c>
    </row>
    <row r="128" spans="2:12" x14ac:dyDescent="0.25">
      <c r="B128">
        <v>127</v>
      </c>
      <c r="C128">
        <f t="shared" si="9"/>
        <v>7</v>
      </c>
      <c r="D128" t="s">
        <v>53</v>
      </c>
      <c r="E128">
        <v>78.074772533802502</v>
      </c>
      <c r="F128">
        <v>0.35885923241405199</v>
      </c>
      <c r="G128">
        <v>5.8502989848535801E-3</v>
      </c>
      <c r="H128">
        <v>1.32925973092551E-2</v>
      </c>
      <c r="I128">
        <v>3.0989203999997699</v>
      </c>
      <c r="J128">
        <f t="shared" si="10"/>
        <v>40.779458228869544</v>
      </c>
      <c r="K128">
        <f t="shared" si="11"/>
        <v>0.66480670282427046</v>
      </c>
      <c r="L128">
        <f t="shared" si="12"/>
        <v>1.5105224215062614</v>
      </c>
    </row>
    <row r="129" spans="2:12" x14ac:dyDescent="0.25">
      <c r="B129">
        <v>128</v>
      </c>
      <c r="C129">
        <f t="shared" si="9"/>
        <v>8</v>
      </c>
      <c r="D129" t="s">
        <v>53</v>
      </c>
      <c r="E129">
        <v>78.2924902175901</v>
      </c>
      <c r="F129">
        <v>0.381012352931559</v>
      </c>
      <c r="G129">
        <v>6.6950070823108901E-3</v>
      </c>
      <c r="H129">
        <v>8.4030536185428807E-3</v>
      </c>
      <c r="I129">
        <v>2.9947298999995802</v>
      </c>
      <c r="J129">
        <f t="shared" si="10"/>
        <v>43.296858287677161</v>
      </c>
      <c r="K129">
        <f t="shared" si="11"/>
        <v>0.76079625935351025</v>
      </c>
      <c r="L129">
        <f t="shared" si="12"/>
        <v>0.95489245665260014</v>
      </c>
    </row>
    <row r="130" spans="2:12" x14ac:dyDescent="0.25">
      <c r="B130">
        <v>129</v>
      </c>
      <c r="C130">
        <f t="shared" si="9"/>
        <v>9</v>
      </c>
      <c r="D130" t="s">
        <v>53</v>
      </c>
      <c r="E130">
        <v>68.944901086023506</v>
      </c>
      <c r="F130">
        <v>0.35432965836436298</v>
      </c>
      <c r="G130">
        <v>6.0595371873533596E-3</v>
      </c>
      <c r="H130">
        <v>8.1103163565828598E-3</v>
      </c>
      <c r="I130">
        <v>2.9282176000015099</v>
      </c>
      <c r="J130">
        <f t="shared" si="10"/>
        <v>40.264733905041247</v>
      </c>
      <c r="K130">
        <f t="shared" si="11"/>
        <v>0.68858377129015458</v>
      </c>
      <c r="L130">
        <f t="shared" si="12"/>
        <v>0.92162685870259775</v>
      </c>
    </row>
    <row r="131" spans="2:12" x14ac:dyDescent="0.25">
      <c r="B131">
        <v>130</v>
      </c>
      <c r="C131">
        <f t="shared" ref="C131:C194" si="13">MOD(B131-1,20)+1</f>
        <v>10</v>
      </c>
      <c r="D131" t="s">
        <v>53</v>
      </c>
      <c r="E131">
        <v>65.530768367175995</v>
      </c>
      <c r="F131">
        <v>0.36136685038126298</v>
      </c>
      <c r="G131">
        <v>6.8989252047131902E-3</v>
      </c>
      <c r="H131">
        <v>1.10963069093873E-2</v>
      </c>
      <c r="I131">
        <v>3.3180594000004899</v>
      </c>
      <c r="J131">
        <f t="shared" si="10"/>
        <v>41.064414816052611</v>
      </c>
      <c r="K131">
        <f t="shared" si="11"/>
        <v>0.78396877326286252</v>
      </c>
      <c r="L131">
        <f t="shared" si="12"/>
        <v>1.2609439669758296</v>
      </c>
    </row>
    <row r="132" spans="2:12" x14ac:dyDescent="0.25">
      <c r="B132">
        <v>131</v>
      </c>
      <c r="C132">
        <f t="shared" si="13"/>
        <v>11</v>
      </c>
      <c r="D132" t="s">
        <v>53</v>
      </c>
      <c r="E132">
        <v>60.997986796052302</v>
      </c>
      <c r="F132">
        <v>0.37663748846692802</v>
      </c>
      <c r="G132">
        <v>2.8487383318160302E-2</v>
      </c>
      <c r="H132">
        <v>3.33725626050674E-2</v>
      </c>
      <c r="I132">
        <v>3.2873435000001301</v>
      </c>
      <c r="J132">
        <f t="shared" ref="J132:J195" si="14">F132*$A$2</f>
        <v>42.799714598514548</v>
      </c>
      <c r="K132">
        <f t="shared" ref="K132:K195" si="15">G132*$A$2</f>
        <v>3.2372026497909436</v>
      </c>
      <c r="L132">
        <f t="shared" ref="L132:L195" si="16">H132*$A$2</f>
        <v>3.7923366596667503</v>
      </c>
    </row>
    <row r="133" spans="2:12" x14ac:dyDescent="0.25">
      <c r="B133">
        <v>132</v>
      </c>
      <c r="C133">
        <f t="shared" si="13"/>
        <v>12</v>
      </c>
      <c r="D133" t="s">
        <v>53</v>
      </c>
      <c r="E133">
        <v>66.117971877332593</v>
      </c>
      <c r="F133">
        <v>0.36950633216898399</v>
      </c>
      <c r="G133">
        <v>5.7118924177345896E-3</v>
      </c>
      <c r="H133">
        <v>8.4353215601105196E-3</v>
      </c>
      <c r="I133">
        <v>3.0376264000005899</v>
      </c>
      <c r="J133">
        <f t="shared" si="14"/>
        <v>41.989355928293634</v>
      </c>
      <c r="K133">
        <f t="shared" si="15"/>
        <v>0.64907868383347611</v>
      </c>
      <c r="L133">
        <f t="shared" si="16"/>
        <v>0.9585592681943772</v>
      </c>
    </row>
    <row r="134" spans="2:12" x14ac:dyDescent="0.25">
      <c r="B134">
        <v>133</v>
      </c>
      <c r="C134">
        <f t="shared" si="13"/>
        <v>13</v>
      </c>
      <c r="D134" t="s">
        <v>53</v>
      </c>
      <c r="E134">
        <v>59.601989644400902</v>
      </c>
      <c r="F134">
        <v>0.38735359727836099</v>
      </c>
      <c r="G134">
        <v>1.6011157932610699E-2</v>
      </c>
      <c r="H134">
        <v>2.0582243298563702E-2</v>
      </c>
      <c r="I134">
        <v>3.18473119999907</v>
      </c>
      <c r="J134">
        <f t="shared" si="14"/>
        <v>44.017454236177386</v>
      </c>
      <c r="K134">
        <f t="shared" si="15"/>
        <v>1.8194497650693977</v>
      </c>
      <c r="L134">
        <f t="shared" si="16"/>
        <v>2.3388912839276936</v>
      </c>
    </row>
    <row r="135" spans="2:12" x14ac:dyDescent="0.25">
      <c r="B135">
        <v>134</v>
      </c>
      <c r="C135">
        <f t="shared" si="13"/>
        <v>14</v>
      </c>
      <c r="D135" t="s">
        <v>53</v>
      </c>
      <c r="E135">
        <v>65.053715016350495</v>
      </c>
      <c r="F135">
        <v>0.367197342481695</v>
      </c>
      <c r="G135">
        <v>5.6737978236483704E-3</v>
      </c>
      <c r="H135">
        <v>8.3769208317549197E-3</v>
      </c>
      <c r="I135">
        <v>3.1808863999994998</v>
      </c>
      <c r="J135">
        <f t="shared" si="14"/>
        <v>41.726970736556254</v>
      </c>
      <c r="K135">
        <f t="shared" si="15"/>
        <v>0.64474975268731483</v>
      </c>
      <c r="L135">
        <f t="shared" si="16"/>
        <v>0.95192282179033183</v>
      </c>
    </row>
    <row r="136" spans="2:12" x14ac:dyDescent="0.25">
      <c r="B136">
        <v>135</v>
      </c>
      <c r="C136">
        <f t="shared" si="13"/>
        <v>15</v>
      </c>
      <c r="D136" t="s">
        <v>53</v>
      </c>
      <c r="E136">
        <v>51.081100636148797</v>
      </c>
      <c r="F136">
        <v>0.37189468964259398</v>
      </c>
      <c r="G136">
        <v>1.1450866362197699E-2</v>
      </c>
      <c r="H136">
        <v>1.1852757855025899E-2</v>
      </c>
      <c r="I136">
        <v>3.19019300000036</v>
      </c>
      <c r="J136">
        <f t="shared" si="14"/>
        <v>42.260760186658409</v>
      </c>
      <c r="K136">
        <f t="shared" si="15"/>
        <v>1.3012348138861023</v>
      </c>
      <c r="L136">
        <f t="shared" si="16"/>
        <v>1.3469043017074886</v>
      </c>
    </row>
    <row r="137" spans="2:12" x14ac:dyDescent="0.25">
      <c r="B137">
        <v>136</v>
      </c>
      <c r="C137">
        <f t="shared" si="13"/>
        <v>16</v>
      </c>
      <c r="D137" t="s">
        <v>53</v>
      </c>
      <c r="E137">
        <v>78.004170629918207</v>
      </c>
      <c r="F137">
        <v>0.35485150576179397</v>
      </c>
      <c r="G137">
        <v>7.3523716207728696E-3</v>
      </c>
      <c r="H137">
        <v>8.6521213528478799E-3</v>
      </c>
      <c r="I137">
        <v>3.5039434000009302</v>
      </c>
      <c r="J137">
        <f t="shared" si="14"/>
        <v>40.324034745658409</v>
      </c>
      <c r="K137">
        <f t="shared" si="15"/>
        <v>0.83549677508782616</v>
      </c>
      <c r="L137">
        <f t="shared" si="16"/>
        <v>0.98319560827816821</v>
      </c>
    </row>
    <row r="138" spans="2:12" x14ac:dyDescent="0.25">
      <c r="B138">
        <v>137</v>
      </c>
      <c r="C138">
        <f t="shared" si="13"/>
        <v>17</v>
      </c>
      <c r="D138" t="s">
        <v>53</v>
      </c>
      <c r="E138">
        <v>89.988313153766399</v>
      </c>
      <c r="F138">
        <v>0.354717794525652</v>
      </c>
      <c r="G138">
        <v>8.5855782610946407E-3</v>
      </c>
      <c r="H138">
        <v>1.8530088119062899E-2</v>
      </c>
      <c r="I138">
        <v>3.2171592000013298</v>
      </c>
      <c r="J138">
        <f t="shared" si="14"/>
        <v>40.308840287005907</v>
      </c>
      <c r="K138">
        <f t="shared" si="15"/>
        <v>0.9756338933062092</v>
      </c>
      <c r="L138">
        <f t="shared" si="16"/>
        <v>2.1056918317116931</v>
      </c>
    </row>
    <row r="139" spans="2:12" x14ac:dyDescent="0.25">
      <c r="B139">
        <v>138</v>
      </c>
      <c r="C139">
        <f t="shared" si="13"/>
        <v>18</v>
      </c>
      <c r="D139" t="s">
        <v>53</v>
      </c>
      <c r="E139">
        <v>83.1900016108318</v>
      </c>
      <c r="F139">
        <v>0.38426380033759699</v>
      </c>
      <c r="G139">
        <v>2.0512179363922901E-2</v>
      </c>
      <c r="H139">
        <v>1.9920070317795399E-2</v>
      </c>
      <c r="I139">
        <v>3.8567987000005801</v>
      </c>
      <c r="J139">
        <f t="shared" si="14"/>
        <v>43.666340947454202</v>
      </c>
      <c r="K139">
        <f t="shared" si="15"/>
        <v>2.330929473173057</v>
      </c>
      <c r="L139">
        <f t="shared" si="16"/>
        <v>2.2636443542949318</v>
      </c>
    </row>
    <row r="140" spans="2:12" x14ac:dyDescent="0.25">
      <c r="B140">
        <v>139</v>
      </c>
      <c r="C140">
        <f t="shared" si="13"/>
        <v>19</v>
      </c>
      <c r="D140" t="s">
        <v>53</v>
      </c>
      <c r="E140">
        <v>62.955401238221398</v>
      </c>
      <c r="F140">
        <v>0.35178914510826298</v>
      </c>
      <c r="G140">
        <v>2.0447383346194399E-2</v>
      </c>
      <c r="H140">
        <v>3.0221701099030902E-2</v>
      </c>
      <c r="I140">
        <v>3.0248725000001202</v>
      </c>
      <c r="J140">
        <f t="shared" si="14"/>
        <v>39.976039216848065</v>
      </c>
      <c r="K140">
        <f t="shared" si="15"/>
        <v>2.3235662893402727</v>
      </c>
      <c r="L140">
        <f t="shared" si="16"/>
        <v>3.4342842157989661</v>
      </c>
    </row>
    <row r="141" spans="2:12" x14ac:dyDescent="0.25">
      <c r="B141">
        <v>140</v>
      </c>
      <c r="C141">
        <f t="shared" si="13"/>
        <v>20</v>
      </c>
      <c r="D141" t="s">
        <v>53</v>
      </c>
      <c r="E141">
        <v>64.618787031860805</v>
      </c>
      <c r="F141">
        <v>0.368170771546804</v>
      </c>
      <c r="G141">
        <v>5.1750790647344799E-3</v>
      </c>
      <c r="H141">
        <v>8.17424837116347E-3</v>
      </c>
      <c r="I141">
        <v>2.7547560999992098</v>
      </c>
      <c r="J141">
        <f t="shared" si="14"/>
        <v>41.837587675773186</v>
      </c>
      <c r="K141">
        <f t="shared" si="15"/>
        <v>0.58807716644709995</v>
      </c>
      <c r="L141">
        <f t="shared" si="16"/>
        <v>0.92889186035948523</v>
      </c>
    </row>
    <row r="142" spans="2:12" x14ac:dyDescent="0.25">
      <c r="B142">
        <v>141</v>
      </c>
      <c r="C142">
        <f t="shared" si="13"/>
        <v>1</v>
      </c>
      <c r="D142" t="s">
        <v>54</v>
      </c>
      <c r="E142">
        <v>58.5284255448152</v>
      </c>
      <c r="F142">
        <v>0.120479378076898</v>
      </c>
      <c r="G142">
        <v>1.01044482262905E-2</v>
      </c>
      <c r="H142">
        <v>2.02880669162783E-2</v>
      </c>
      <c r="I142">
        <v>3.4230225000010202</v>
      </c>
      <c r="J142">
        <f t="shared" si="14"/>
        <v>13.690838417829319</v>
      </c>
      <c r="K142">
        <f t="shared" si="15"/>
        <v>1.1482327529875569</v>
      </c>
      <c r="L142">
        <f t="shared" si="16"/>
        <v>2.3054621495770795</v>
      </c>
    </row>
    <row r="143" spans="2:12" x14ac:dyDescent="0.25">
      <c r="B143">
        <v>142</v>
      </c>
      <c r="C143">
        <f t="shared" si="13"/>
        <v>2</v>
      </c>
      <c r="D143" t="s">
        <v>54</v>
      </c>
      <c r="E143">
        <v>1.4642533167229701</v>
      </c>
      <c r="F143">
        <v>9.8174107997983401E-2</v>
      </c>
      <c r="G143">
        <v>1.14904733767005E-2</v>
      </c>
      <c r="H143">
        <v>4.01582733017945E-2</v>
      </c>
      <c r="I143">
        <v>3.3885613000002102</v>
      </c>
      <c r="J143">
        <f t="shared" si="14"/>
        <v>11.156148636134478</v>
      </c>
      <c r="K143">
        <f t="shared" si="15"/>
        <v>1.3057356109886933</v>
      </c>
      <c r="L143">
        <f t="shared" si="16"/>
        <v>4.5634401479311935</v>
      </c>
    </row>
    <row r="144" spans="2:12" x14ac:dyDescent="0.25">
      <c r="B144">
        <v>143</v>
      </c>
      <c r="C144">
        <f t="shared" si="13"/>
        <v>3</v>
      </c>
      <c r="D144" t="s">
        <v>54</v>
      </c>
      <c r="E144">
        <v>41.450281119063199</v>
      </c>
      <c r="F144">
        <v>0.20945184163004299</v>
      </c>
      <c r="G144">
        <v>8.3196455077095294E-3</v>
      </c>
      <c r="H144">
        <v>1.6359829306328202E-2</v>
      </c>
      <c r="I144">
        <v>3.52702110000063</v>
      </c>
      <c r="J144">
        <f t="shared" si="14"/>
        <v>23.801345639777612</v>
      </c>
      <c r="K144">
        <f t="shared" si="15"/>
        <v>0.94541426223971925</v>
      </c>
      <c r="L144">
        <f t="shared" si="16"/>
        <v>1.8590715120827503</v>
      </c>
    </row>
    <row r="145" spans="2:12" x14ac:dyDescent="0.25">
      <c r="B145">
        <v>144</v>
      </c>
      <c r="C145">
        <f t="shared" si="13"/>
        <v>4</v>
      </c>
      <c r="D145" t="s">
        <v>54</v>
      </c>
      <c r="E145">
        <v>18.702734340008401</v>
      </c>
      <c r="F145">
        <v>0.13117586298437101</v>
      </c>
      <c r="G145">
        <v>9.1462044989526394E-3</v>
      </c>
      <c r="H145">
        <v>2.49624309650541E-2</v>
      </c>
      <c r="I145">
        <v>3.4201120999987298</v>
      </c>
      <c r="J145">
        <f t="shared" si="14"/>
        <v>14.906348066405796</v>
      </c>
      <c r="K145">
        <f t="shared" si="15"/>
        <v>1.0393414203355273</v>
      </c>
      <c r="L145">
        <f t="shared" si="16"/>
        <v>2.8366398823925114</v>
      </c>
    </row>
    <row r="146" spans="2:12" x14ac:dyDescent="0.25">
      <c r="B146">
        <v>145</v>
      </c>
      <c r="C146">
        <f t="shared" si="13"/>
        <v>5</v>
      </c>
      <c r="D146" t="s">
        <v>54</v>
      </c>
      <c r="E146">
        <v>25.919521756335399</v>
      </c>
      <c r="F146">
        <v>0.14343909103587801</v>
      </c>
      <c r="G146">
        <v>9.6625506005502404E-3</v>
      </c>
      <c r="H146">
        <v>1.9711751789486798E-2</v>
      </c>
      <c r="I146">
        <v>3.15553429999999</v>
      </c>
      <c r="J146">
        <f t="shared" si="14"/>
        <v>16.299896708622502</v>
      </c>
      <c r="K146">
        <f t="shared" si="15"/>
        <v>1.098017113698891</v>
      </c>
      <c r="L146">
        <f t="shared" si="16"/>
        <v>2.2399717942598634</v>
      </c>
    </row>
    <row r="147" spans="2:12" x14ac:dyDescent="0.25">
      <c r="B147">
        <v>146</v>
      </c>
      <c r="C147">
        <f t="shared" si="13"/>
        <v>6</v>
      </c>
      <c r="D147" t="s">
        <v>54</v>
      </c>
      <c r="E147">
        <v>7.19786002468995</v>
      </c>
      <c r="F147">
        <v>7.4398610382987895E-2</v>
      </c>
      <c r="G147">
        <v>1.6107282145526799E-2</v>
      </c>
      <c r="H147">
        <v>3.22803023801407E-2</v>
      </c>
      <c r="I147">
        <v>3.5555377000000501</v>
      </c>
      <c r="J147">
        <f t="shared" si="14"/>
        <v>8.4543875435213529</v>
      </c>
      <c r="K147">
        <f t="shared" si="15"/>
        <v>1.8303729710825909</v>
      </c>
      <c r="L147">
        <f t="shared" si="16"/>
        <v>3.6682161795614432</v>
      </c>
    </row>
    <row r="148" spans="2:12" x14ac:dyDescent="0.25">
      <c r="B148">
        <v>147</v>
      </c>
      <c r="C148">
        <f t="shared" si="13"/>
        <v>7</v>
      </c>
      <c r="D148" t="s">
        <v>54</v>
      </c>
      <c r="E148">
        <v>18.839087115679298</v>
      </c>
      <c r="F148">
        <v>0.12226022617943801</v>
      </c>
      <c r="G148">
        <v>9.6036833705972404E-3</v>
      </c>
      <c r="H148">
        <v>2.5848881114748298E-2</v>
      </c>
      <c r="I148">
        <v>3.5585499000007901</v>
      </c>
      <c r="J148">
        <f t="shared" si="14"/>
        <v>13.893207520390684</v>
      </c>
      <c r="K148">
        <f t="shared" si="15"/>
        <v>1.0913276557496865</v>
      </c>
      <c r="L148">
        <f t="shared" si="16"/>
        <v>2.9373728539486703</v>
      </c>
    </row>
    <row r="149" spans="2:12" x14ac:dyDescent="0.25">
      <c r="B149">
        <v>148</v>
      </c>
      <c r="C149">
        <f t="shared" si="13"/>
        <v>8</v>
      </c>
      <c r="D149" t="s">
        <v>54</v>
      </c>
      <c r="E149">
        <v>14.301897464443799</v>
      </c>
      <c r="F149">
        <v>0.13164944615396301</v>
      </c>
      <c r="G149">
        <v>1.0173573835848999E-2</v>
      </c>
      <c r="H149">
        <v>2.4816205400258199E-2</v>
      </c>
      <c r="I149">
        <v>3.2496328999986801</v>
      </c>
      <c r="J149">
        <f t="shared" si="14"/>
        <v>14.960164335677616</v>
      </c>
      <c r="K149">
        <f t="shared" si="15"/>
        <v>1.1560879358919318</v>
      </c>
      <c r="L149">
        <f t="shared" si="16"/>
        <v>2.8200233409384317</v>
      </c>
    </row>
    <row r="150" spans="2:12" x14ac:dyDescent="0.25">
      <c r="B150">
        <v>149</v>
      </c>
      <c r="C150">
        <f t="shared" si="13"/>
        <v>9</v>
      </c>
      <c r="D150" t="s">
        <v>54</v>
      </c>
      <c r="E150">
        <v>29.511899008363699</v>
      </c>
      <c r="F150">
        <v>0.16589386337803999</v>
      </c>
      <c r="G150">
        <v>1.0735591904013899E-2</v>
      </c>
      <c r="H150">
        <v>3.7135908028582403E-2</v>
      </c>
      <c r="I150">
        <v>3.2866912999997999</v>
      </c>
      <c r="J150">
        <f t="shared" si="14"/>
        <v>18.85157538386818</v>
      </c>
      <c r="K150">
        <f t="shared" si="15"/>
        <v>1.219953625456125</v>
      </c>
      <c r="L150">
        <f t="shared" si="16"/>
        <v>4.2199895487025456</v>
      </c>
    </row>
    <row r="151" spans="2:12" x14ac:dyDescent="0.25">
      <c r="B151">
        <v>150</v>
      </c>
      <c r="C151">
        <f t="shared" si="13"/>
        <v>10</v>
      </c>
      <c r="D151" t="s">
        <v>54</v>
      </c>
      <c r="E151">
        <v>13.597490654464201</v>
      </c>
      <c r="F151">
        <v>0.13176015155708001</v>
      </c>
      <c r="G151">
        <v>7.4722659684703799E-3</v>
      </c>
      <c r="H151">
        <v>2.4684720570894401E-2</v>
      </c>
      <c r="I151">
        <v>3.2719644999997399</v>
      </c>
      <c r="J151">
        <f t="shared" si="14"/>
        <v>14.972744495122729</v>
      </c>
      <c r="K151">
        <f t="shared" si="15"/>
        <v>0.84912113278072499</v>
      </c>
      <c r="L151">
        <f t="shared" si="16"/>
        <v>2.8050818830561819</v>
      </c>
    </row>
    <row r="152" spans="2:12" x14ac:dyDescent="0.25">
      <c r="B152">
        <v>151</v>
      </c>
      <c r="C152">
        <f t="shared" si="13"/>
        <v>11</v>
      </c>
      <c r="D152" t="s">
        <v>54</v>
      </c>
      <c r="E152">
        <v>25.128021866296301</v>
      </c>
      <c r="F152">
        <v>0.14956911223107</v>
      </c>
      <c r="G152">
        <v>8.4579666218582202E-3</v>
      </c>
      <c r="H152">
        <v>1.8543466538649401E-2</v>
      </c>
      <c r="I152">
        <v>3.7848623999998301</v>
      </c>
      <c r="J152">
        <f t="shared" si="14"/>
        <v>16.996490026257955</v>
      </c>
      <c r="K152">
        <f t="shared" si="15"/>
        <v>0.9611325706657069</v>
      </c>
      <c r="L152">
        <f t="shared" si="16"/>
        <v>2.1072121066647047</v>
      </c>
    </row>
    <row r="153" spans="2:12" x14ac:dyDescent="0.25">
      <c r="B153">
        <v>152</v>
      </c>
      <c r="C153">
        <f t="shared" si="13"/>
        <v>12</v>
      </c>
      <c r="D153" t="s">
        <v>54</v>
      </c>
      <c r="E153">
        <v>28.646114302104301</v>
      </c>
      <c r="F153">
        <v>9.8515742851905994E-2</v>
      </c>
      <c r="G153">
        <v>7.6641502883054904E-3</v>
      </c>
      <c r="H153">
        <v>2.8362116286037398E-2</v>
      </c>
      <c r="I153">
        <v>3.49223170000004</v>
      </c>
      <c r="J153">
        <f t="shared" si="14"/>
        <v>11.194970778625681</v>
      </c>
      <c r="K153">
        <f t="shared" si="15"/>
        <v>0.87092616912562393</v>
      </c>
      <c r="L153">
        <f t="shared" si="16"/>
        <v>3.222967759776977</v>
      </c>
    </row>
    <row r="154" spans="2:12" x14ac:dyDescent="0.25">
      <c r="B154">
        <v>153</v>
      </c>
      <c r="C154">
        <f t="shared" si="13"/>
        <v>13</v>
      </c>
      <c r="D154" t="s">
        <v>54</v>
      </c>
      <c r="E154">
        <v>40.048261093993801</v>
      </c>
      <c r="F154">
        <v>0.15076352322178799</v>
      </c>
      <c r="G154">
        <v>8.7976295217675003E-3</v>
      </c>
      <c r="H154">
        <v>1.8113328938658298E-2</v>
      </c>
      <c r="I154">
        <v>3.5024006999992698</v>
      </c>
      <c r="J154">
        <f t="shared" si="14"/>
        <v>17.132218547930453</v>
      </c>
      <c r="K154">
        <f t="shared" si="15"/>
        <v>0.99973062747357966</v>
      </c>
      <c r="L154">
        <f t="shared" si="16"/>
        <v>2.0583328339384432</v>
      </c>
    </row>
    <row r="155" spans="2:12" x14ac:dyDescent="0.25">
      <c r="B155">
        <v>154</v>
      </c>
      <c r="C155">
        <f t="shared" si="13"/>
        <v>14</v>
      </c>
      <c r="D155" t="s">
        <v>54</v>
      </c>
      <c r="E155">
        <v>26.8213056771521</v>
      </c>
      <c r="F155">
        <v>9.8399537519947095E-2</v>
      </c>
      <c r="G155">
        <v>1.16934531946923E-2</v>
      </c>
      <c r="H155">
        <v>2.8197982541482699E-2</v>
      </c>
      <c r="I155">
        <v>3.3791022000004798</v>
      </c>
      <c r="J155">
        <f t="shared" si="14"/>
        <v>11.181765627266715</v>
      </c>
      <c r="K155">
        <f t="shared" si="15"/>
        <v>1.3288014993968522</v>
      </c>
      <c r="L155">
        <f t="shared" si="16"/>
        <v>3.2043161978957615</v>
      </c>
    </row>
    <row r="156" spans="2:12" x14ac:dyDescent="0.25">
      <c r="B156">
        <v>155</v>
      </c>
      <c r="C156">
        <f t="shared" si="13"/>
        <v>15</v>
      </c>
      <c r="D156" t="s">
        <v>54</v>
      </c>
      <c r="E156">
        <v>34.185028354320401</v>
      </c>
      <c r="F156">
        <v>7.4726770473289697E-2</v>
      </c>
      <c r="G156">
        <v>1.65605637904967E-2</v>
      </c>
      <c r="H156">
        <v>3.2666932343598201E-2</v>
      </c>
      <c r="I156">
        <v>3.4106869999995899</v>
      </c>
      <c r="J156">
        <f t="shared" si="14"/>
        <v>8.4916784628738302</v>
      </c>
      <c r="K156">
        <f t="shared" si="15"/>
        <v>1.8818822489200795</v>
      </c>
      <c r="L156">
        <f t="shared" si="16"/>
        <v>3.7121514026816138</v>
      </c>
    </row>
    <row r="157" spans="2:12" x14ac:dyDescent="0.25">
      <c r="B157">
        <v>156</v>
      </c>
      <c r="C157">
        <f t="shared" si="13"/>
        <v>16</v>
      </c>
      <c r="D157" t="s">
        <v>54</v>
      </c>
      <c r="E157">
        <v>25.7609734326489</v>
      </c>
      <c r="F157">
        <v>0.19152350539221599</v>
      </c>
      <c r="G157">
        <v>5.4585342548072596E-3</v>
      </c>
      <c r="H157">
        <v>2.2582915616419098E-2</v>
      </c>
      <c r="I157">
        <v>3.3911714999994702</v>
      </c>
      <c r="J157">
        <f t="shared" si="14"/>
        <v>21.764034703660908</v>
      </c>
      <c r="K157">
        <f t="shared" si="15"/>
        <v>0.62028798350082492</v>
      </c>
      <c r="L157">
        <f t="shared" si="16"/>
        <v>2.5662404109567158</v>
      </c>
    </row>
    <row r="158" spans="2:12" x14ac:dyDescent="0.25">
      <c r="B158">
        <v>157</v>
      </c>
      <c r="C158">
        <f t="shared" si="13"/>
        <v>17</v>
      </c>
      <c r="D158" t="s">
        <v>54</v>
      </c>
      <c r="E158">
        <v>47.469006069715597</v>
      </c>
      <c r="F158">
        <v>0.169175187208187</v>
      </c>
      <c r="G158">
        <v>1.19062470396958E-2</v>
      </c>
      <c r="H158">
        <v>3.7158613292301197E-2</v>
      </c>
      <c r="I158">
        <v>3.1286099999997501</v>
      </c>
      <c r="J158">
        <f t="shared" si="14"/>
        <v>19.224453091839433</v>
      </c>
      <c r="K158">
        <f t="shared" si="15"/>
        <v>1.3529826181472502</v>
      </c>
      <c r="L158">
        <f t="shared" si="16"/>
        <v>4.222569692306954</v>
      </c>
    </row>
    <row r="159" spans="2:12" x14ac:dyDescent="0.25">
      <c r="B159">
        <v>158</v>
      </c>
      <c r="C159">
        <f t="shared" si="13"/>
        <v>18</v>
      </c>
      <c r="D159" t="s">
        <v>54</v>
      </c>
      <c r="E159">
        <v>1.52196391061914</v>
      </c>
      <c r="F159">
        <v>9.60706951839575E-2</v>
      </c>
      <c r="G159">
        <v>1.2094212833857899E-2</v>
      </c>
      <c r="H159">
        <v>4.0661516626756197E-2</v>
      </c>
      <c r="I159">
        <v>3.2208664999998202</v>
      </c>
      <c r="J159">
        <f t="shared" si="14"/>
        <v>10.917124452722444</v>
      </c>
      <c r="K159">
        <f t="shared" si="15"/>
        <v>1.3743423674838522</v>
      </c>
      <c r="L159">
        <f t="shared" si="16"/>
        <v>4.6206268894041136</v>
      </c>
    </row>
    <row r="160" spans="2:12" x14ac:dyDescent="0.25">
      <c r="B160">
        <v>159</v>
      </c>
      <c r="C160">
        <f t="shared" si="13"/>
        <v>19</v>
      </c>
      <c r="D160" t="s">
        <v>54</v>
      </c>
      <c r="E160">
        <v>26.518694705623101</v>
      </c>
      <c r="F160">
        <v>0.13213677029898099</v>
      </c>
      <c r="G160">
        <v>3.1867856533191801E-3</v>
      </c>
      <c r="H160">
        <v>2.4031830642520999E-2</v>
      </c>
      <c r="I160">
        <v>3.1088034000003901</v>
      </c>
      <c r="J160">
        <f t="shared" si="14"/>
        <v>15.015542079429659</v>
      </c>
      <c r="K160">
        <f t="shared" si="15"/>
        <v>0.36213473333172502</v>
      </c>
      <c r="L160">
        <f t="shared" si="16"/>
        <v>2.7308898457410229</v>
      </c>
    </row>
    <row r="161" spans="2:12" x14ac:dyDescent="0.25">
      <c r="B161">
        <v>160</v>
      </c>
      <c r="C161">
        <f t="shared" si="13"/>
        <v>20</v>
      </c>
      <c r="D161" t="s">
        <v>54</v>
      </c>
      <c r="E161">
        <v>6.15072736385296</v>
      </c>
      <c r="F161">
        <v>9.8514604074254594E-2</v>
      </c>
      <c r="G161">
        <v>1.28982291950701E-2</v>
      </c>
      <c r="H161">
        <v>2.8591721931074201E-2</v>
      </c>
      <c r="I161">
        <v>3.4532517000006901</v>
      </c>
      <c r="J161">
        <f t="shared" si="14"/>
        <v>11.194841372074386</v>
      </c>
      <c r="K161">
        <f t="shared" si="15"/>
        <v>1.4657078630761478</v>
      </c>
      <c r="L161">
        <f t="shared" si="16"/>
        <v>3.2490593103493413</v>
      </c>
    </row>
    <row r="162" spans="2:12" x14ac:dyDescent="0.25">
      <c r="B162">
        <v>161</v>
      </c>
      <c r="C162">
        <f t="shared" si="13"/>
        <v>1</v>
      </c>
      <c r="D162" t="s">
        <v>55</v>
      </c>
      <c r="E162">
        <v>48.2924614063337</v>
      </c>
      <c r="F162">
        <v>0.36715430352265999</v>
      </c>
      <c r="G162">
        <v>4.2520675245338096E-3</v>
      </c>
      <c r="H162">
        <v>1.9666893485676001E-2</v>
      </c>
      <c r="I162">
        <v>1.4911852000004699</v>
      </c>
      <c r="J162">
        <f t="shared" si="14"/>
        <v>41.722079945756818</v>
      </c>
      <c r="K162">
        <f t="shared" si="15"/>
        <v>0.48318949142429657</v>
      </c>
      <c r="L162">
        <f t="shared" si="16"/>
        <v>2.2348742597359093</v>
      </c>
    </row>
    <row r="163" spans="2:12" x14ac:dyDescent="0.25">
      <c r="B163">
        <v>162</v>
      </c>
      <c r="C163">
        <f t="shared" si="13"/>
        <v>2</v>
      </c>
      <c r="D163" t="s">
        <v>55</v>
      </c>
      <c r="E163">
        <v>47.704823458911598</v>
      </c>
      <c r="F163">
        <v>0.38261693319789097</v>
      </c>
      <c r="G163">
        <v>4.2335403082991597E-3</v>
      </c>
      <c r="H163">
        <v>1.8499681034900899E-2</v>
      </c>
      <c r="I163">
        <v>1.5353919999997701</v>
      </c>
      <c r="J163">
        <f t="shared" si="14"/>
        <v>43.479196954305792</v>
      </c>
      <c r="K163">
        <f t="shared" si="15"/>
        <v>0.48108412594308636</v>
      </c>
      <c r="L163">
        <f t="shared" si="16"/>
        <v>2.1022364812387386</v>
      </c>
    </row>
    <row r="164" spans="2:12" x14ac:dyDescent="0.25">
      <c r="B164">
        <v>163</v>
      </c>
      <c r="C164">
        <f t="shared" si="13"/>
        <v>3</v>
      </c>
      <c r="D164" t="s">
        <v>55</v>
      </c>
      <c r="E164">
        <v>48.016417113232698</v>
      </c>
      <c r="F164">
        <v>0.382888232404903</v>
      </c>
      <c r="G164">
        <v>4.8220576749289402E-3</v>
      </c>
      <c r="H164">
        <v>1.85502305082915E-2</v>
      </c>
      <c r="I164">
        <v>1.7104212000012899</v>
      </c>
      <c r="J164">
        <f t="shared" si="14"/>
        <v>43.51002640964807</v>
      </c>
      <c r="K164">
        <f t="shared" si="15"/>
        <v>0.54796109942374327</v>
      </c>
      <c r="L164">
        <f t="shared" si="16"/>
        <v>2.1079807395785797</v>
      </c>
    </row>
    <row r="165" spans="2:12" x14ac:dyDescent="0.25">
      <c r="B165">
        <v>164</v>
      </c>
      <c r="C165">
        <f t="shared" si="13"/>
        <v>4</v>
      </c>
      <c r="D165" t="s">
        <v>55</v>
      </c>
      <c r="E165">
        <v>45.915514925945899</v>
      </c>
      <c r="F165">
        <v>0.38049305740904998</v>
      </c>
      <c r="G165">
        <v>3.7754184330866399E-3</v>
      </c>
      <c r="H165">
        <v>1.9127408377476601E-2</v>
      </c>
      <c r="I165">
        <v>1.4589560999993401</v>
      </c>
      <c r="J165">
        <f t="shared" si="14"/>
        <v>43.237847432846593</v>
      </c>
      <c r="K165">
        <f t="shared" si="15"/>
        <v>0.42902482194166364</v>
      </c>
      <c r="L165">
        <f t="shared" si="16"/>
        <v>2.1735691338041594</v>
      </c>
    </row>
    <row r="166" spans="2:12" x14ac:dyDescent="0.25">
      <c r="B166">
        <v>165</v>
      </c>
      <c r="C166">
        <f t="shared" si="13"/>
        <v>5</v>
      </c>
      <c r="D166" t="s">
        <v>55</v>
      </c>
      <c r="E166">
        <v>41.5161369771388</v>
      </c>
      <c r="F166">
        <v>0.37928166903259197</v>
      </c>
      <c r="G166">
        <v>5.6950999402758697E-3</v>
      </c>
      <c r="H166">
        <v>2.0106312581188099E-2</v>
      </c>
      <c r="I166">
        <v>1.62741089999872</v>
      </c>
      <c r="J166">
        <f t="shared" si="14"/>
        <v>43.100189662794541</v>
      </c>
      <c r="K166">
        <f t="shared" si="15"/>
        <v>0.64717044775862154</v>
      </c>
      <c r="L166">
        <f t="shared" si="16"/>
        <v>2.284808247862284</v>
      </c>
    </row>
    <row r="167" spans="2:12" x14ac:dyDescent="0.25">
      <c r="B167">
        <v>166</v>
      </c>
      <c r="C167">
        <f t="shared" si="13"/>
        <v>6</v>
      </c>
      <c r="D167" t="s">
        <v>55</v>
      </c>
      <c r="E167">
        <v>39.541614368225702</v>
      </c>
      <c r="F167">
        <v>0.37843435064549602</v>
      </c>
      <c r="G167">
        <v>4.6780385312177701E-3</v>
      </c>
      <c r="H167">
        <v>1.8545311292003999E-2</v>
      </c>
      <c r="I167">
        <v>1.35135420000005</v>
      </c>
      <c r="J167">
        <f t="shared" si="14"/>
        <v>43.00390348244273</v>
      </c>
      <c r="K167">
        <f t="shared" si="15"/>
        <v>0.53159528763838293</v>
      </c>
      <c r="L167">
        <f t="shared" si="16"/>
        <v>2.1074217377277273</v>
      </c>
    </row>
    <row r="168" spans="2:12" x14ac:dyDescent="0.25">
      <c r="B168">
        <v>167</v>
      </c>
      <c r="C168">
        <f t="shared" si="13"/>
        <v>7</v>
      </c>
      <c r="D168" t="s">
        <v>55</v>
      </c>
      <c r="E168">
        <v>44.269636793293799</v>
      </c>
      <c r="F168">
        <v>0.37975444528037799</v>
      </c>
      <c r="G168">
        <v>5.0854360177824002E-3</v>
      </c>
      <c r="H168">
        <v>1.8598150622769601E-2</v>
      </c>
      <c r="I168">
        <v>1.4013169999998301</v>
      </c>
      <c r="J168">
        <f t="shared" si="14"/>
        <v>43.153914236406592</v>
      </c>
      <c r="K168">
        <f t="shared" si="15"/>
        <v>0.57789045656618188</v>
      </c>
      <c r="L168">
        <f t="shared" si="16"/>
        <v>2.1134262071329091</v>
      </c>
    </row>
    <row r="169" spans="2:12" x14ac:dyDescent="0.25">
      <c r="B169">
        <v>168</v>
      </c>
      <c r="C169">
        <f t="shared" si="13"/>
        <v>8</v>
      </c>
      <c r="D169" t="s">
        <v>55</v>
      </c>
      <c r="E169">
        <v>42.834480971504703</v>
      </c>
      <c r="F169">
        <v>0.37788431659814498</v>
      </c>
      <c r="G169">
        <v>3.87685671588459E-3</v>
      </c>
      <c r="H169">
        <v>1.8665962612659098E-2</v>
      </c>
      <c r="I169">
        <v>1.5208339000000699</v>
      </c>
      <c r="J169">
        <f t="shared" si="14"/>
        <v>42.941399613425567</v>
      </c>
      <c r="K169">
        <f t="shared" si="15"/>
        <v>0.44055189953233981</v>
      </c>
      <c r="L169">
        <f t="shared" si="16"/>
        <v>2.1211321150748974</v>
      </c>
    </row>
    <row r="170" spans="2:12" x14ac:dyDescent="0.25">
      <c r="B170">
        <v>169</v>
      </c>
      <c r="C170">
        <f t="shared" si="13"/>
        <v>9</v>
      </c>
      <c r="D170" t="s">
        <v>55</v>
      </c>
      <c r="E170">
        <v>37.771697873118299</v>
      </c>
      <c r="F170">
        <v>0.37707585194445598</v>
      </c>
      <c r="G170">
        <v>6.9568222229978802E-3</v>
      </c>
      <c r="H170">
        <v>1.8443660038087499E-2</v>
      </c>
      <c r="I170">
        <v>1.46334340000066</v>
      </c>
      <c r="J170">
        <f t="shared" si="14"/>
        <v>42.849528630051815</v>
      </c>
      <c r="K170">
        <f t="shared" si="15"/>
        <v>0.7905479798861228</v>
      </c>
      <c r="L170">
        <f t="shared" si="16"/>
        <v>2.0958704588735797</v>
      </c>
    </row>
    <row r="171" spans="2:12" x14ac:dyDescent="0.25">
      <c r="B171">
        <v>170</v>
      </c>
      <c r="C171">
        <f t="shared" si="13"/>
        <v>10</v>
      </c>
      <c r="D171" t="s">
        <v>55</v>
      </c>
      <c r="E171">
        <v>46.101879894994397</v>
      </c>
      <c r="F171">
        <v>0.38090079491440498</v>
      </c>
      <c r="G171">
        <v>4.0004362783642401E-3</v>
      </c>
      <c r="H171">
        <v>1.8906547427099799E-2</v>
      </c>
      <c r="I171">
        <v>1.53957350000018</v>
      </c>
      <c r="J171">
        <f t="shared" si="14"/>
        <v>43.284181240273298</v>
      </c>
      <c r="K171">
        <f t="shared" si="15"/>
        <v>0.45459503163230003</v>
      </c>
      <c r="L171">
        <f t="shared" si="16"/>
        <v>2.1484712985340684</v>
      </c>
    </row>
    <row r="172" spans="2:12" x14ac:dyDescent="0.25">
      <c r="B172">
        <v>171</v>
      </c>
      <c r="C172">
        <f t="shared" si="13"/>
        <v>11</v>
      </c>
      <c r="D172" t="s">
        <v>55</v>
      </c>
      <c r="E172">
        <v>58.373593582327402</v>
      </c>
      <c r="F172">
        <v>0.37376833191235598</v>
      </c>
      <c r="G172">
        <v>8.7988248906946606E-3</v>
      </c>
      <c r="H172">
        <v>2.00466243948231E-2</v>
      </c>
      <c r="I172">
        <v>1.48592900000039</v>
      </c>
      <c r="J172">
        <f t="shared" si="14"/>
        <v>42.473674080949543</v>
      </c>
      <c r="K172">
        <f t="shared" si="15"/>
        <v>0.99986646485166597</v>
      </c>
      <c r="L172">
        <f t="shared" si="16"/>
        <v>2.2780254994117159</v>
      </c>
    </row>
    <row r="173" spans="2:12" x14ac:dyDescent="0.25">
      <c r="B173">
        <v>172</v>
      </c>
      <c r="C173">
        <f t="shared" si="13"/>
        <v>12</v>
      </c>
      <c r="D173" t="s">
        <v>55</v>
      </c>
      <c r="E173">
        <v>41.0314483144627</v>
      </c>
      <c r="F173">
        <v>0.37909332944094898</v>
      </c>
      <c r="G173">
        <v>5.8634912167736097E-3</v>
      </c>
      <c r="H173">
        <v>2.0203189406758901E-2</v>
      </c>
      <c r="I173">
        <v>1.4774244999989601</v>
      </c>
      <c r="J173">
        <f t="shared" si="14"/>
        <v>43.07878743647148</v>
      </c>
      <c r="K173">
        <f t="shared" si="15"/>
        <v>0.66630582008791017</v>
      </c>
      <c r="L173">
        <f t="shared" si="16"/>
        <v>2.2958169780407842</v>
      </c>
    </row>
    <row r="174" spans="2:12" x14ac:dyDescent="0.25">
      <c r="B174">
        <v>173</v>
      </c>
      <c r="C174">
        <f t="shared" si="13"/>
        <v>13</v>
      </c>
      <c r="D174" t="s">
        <v>55</v>
      </c>
      <c r="E174">
        <v>49.068304133582203</v>
      </c>
      <c r="F174">
        <v>0.38301340734457401</v>
      </c>
      <c r="G174">
        <v>4.2929054528001902E-3</v>
      </c>
      <c r="H174">
        <v>1.88748682663262E-2</v>
      </c>
      <c r="I174">
        <v>1.54347640000014</v>
      </c>
      <c r="J174">
        <f t="shared" si="14"/>
        <v>43.524250834610683</v>
      </c>
      <c r="K174">
        <f t="shared" si="15"/>
        <v>0.48783016509093075</v>
      </c>
      <c r="L174">
        <f t="shared" si="16"/>
        <v>2.1448713939007047</v>
      </c>
    </row>
    <row r="175" spans="2:12" x14ac:dyDescent="0.25">
      <c r="B175">
        <v>174</v>
      </c>
      <c r="C175">
        <f t="shared" si="13"/>
        <v>14</v>
      </c>
      <c r="D175" t="s">
        <v>55</v>
      </c>
      <c r="E175">
        <v>43.032438387356301</v>
      </c>
      <c r="F175">
        <v>0.38005535416908598</v>
      </c>
      <c r="G175">
        <v>4.09399363384452E-3</v>
      </c>
      <c r="H175">
        <v>1.8770181558982701E-2</v>
      </c>
      <c r="I175">
        <v>1.53790120000121</v>
      </c>
      <c r="J175">
        <f t="shared" si="14"/>
        <v>43.188108428305227</v>
      </c>
      <c r="K175">
        <f t="shared" si="15"/>
        <v>0.46522654930051366</v>
      </c>
      <c r="L175">
        <f t="shared" si="16"/>
        <v>2.132975177157125</v>
      </c>
    </row>
    <row r="176" spans="2:12" x14ac:dyDescent="0.25">
      <c r="B176">
        <v>175</v>
      </c>
      <c r="C176">
        <f t="shared" si="13"/>
        <v>15</v>
      </c>
      <c r="D176" t="s">
        <v>55</v>
      </c>
      <c r="E176">
        <v>42.680986457258903</v>
      </c>
      <c r="F176">
        <v>0.37852681274537903</v>
      </c>
      <c r="G176">
        <v>5.43246648958282E-3</v>
      </c>
      <c r="H176">
        <v>1.8799356055677899E-2</v>
      </c>
      <c r="I176">
        <v>1.5537327000001799</v>
      </c>
      <c r="J176">
        <f t="shared" si="14"/>
        <v>43.014410539247621</v>
      </c>
      <c r="K176">
        <f t="shared" si="15"/>
        <v>0.61732573745259323</v>
      </c>
      <c r="L176">
        <f t="shared" si="16"/>
        <v>2.1362904608724889</v>
      </c>
    </row>
    <row r="177" spans="2:12" x14ac:dyDescent="0.25">
      <c r="B177">
        <v>176</v>
      </c>
      <c r="C177">
        <f t="shared" si="13"/>
        <v>16</v>
      </c>
      <c r="D177" t="s">
        <v>55</v>
      </c>
      <c r="E177">
        <v>42.754962103961802</v>
      </c>
      <c r="F177">
        <v>0.37807403120341598</v>
      </c>
      <c r="G177">
        <v>3.8715860477477201E-3</v>
      </c>
      <c r="H177">
        <v>1.8841569011435501E-2</v>
      </c>
      <c r="I177">
        <v>1.4906843999997299</v>
      </c>
      <c r="J177">
        <f t="shared" si="14"/>
        <v>42.962958091297274</v>
      </c>
      <c r="K177">
        <f t="shared" si="15"/>
        <v>0.43995295997133183</v>
      </c>
      <c r="L177">
        <f t="shared" si="16"/>
        <v>2.1410873876631253</v>
      </c>
    </row>
    <row r="178" spans="2:12" x14ac:dyDescent="0.25">
      <c r="B178">
        <v>177</v>
      </c>
      <c r="C178">
        <f t="shared" si="13"/>
        <v>17</v>
      </c>
      <c r="D178" t="s">
        <v>55</v>
      </c>
      <c r="E178">
        <v>41.860831856139299</v>
      </c>
      <c r="F178">
        <v>0.37823122250087199</v>
      </c>
      <c r="G178">
        <v>6.5902955912770103E-3</v>
      </c>
      <c r="H178">
        <v>2.0067540529566E-2</v>
      </c>
      <c r="I178">
        <v>1.54923400000006</v>
      </c>
      <c r="J178">
        <f t="shared" si="14"/>
        <v>42.980820738735453</v>
      </c>
      <c r="K178">
        <f t="shared" si="15"/>
        <v>0.74889722628147848</v>
      </c>
      <c r="L178">
        <f t="shared" si="16"/>
        <v>2.2804023329052274</v>
      </c>
    </row>
    <row r="179" spans="2:12" x14ac:dyDescent="0.25">
      <c r="B179">
        <v>178</v>
      </c>
      <c r="C179">
        <f t="shared" si="13"/>
        <v>18</v>
      </c>
      <c r="D179" t="s">
        <v>55</v>
      </c>
      <c r="E179">
        <v>52.741945908125203</v>
      </c>
      <c r="F179">
        <v>0.36903175332174498</v>
      </c>
      <c r="G179">
        <v>7.0100628324798204E-3</v>
      </c>
      <c r="H179">
        <v>1.9491498672340301E-2</v>
      </c>
      <c r="I179">
        <v>1.4671164000010299</v>
      </c>
      <c r="J179">
        <f t="shared" si="14"/>
        <v>41.935426513834656</v>
      </c>
      <c r="K179">
        <f t="shared" si="15"/>
        <v>0.79659804914543419</v>
      </c>
      <c r="L179">
        <f t="shared" si="16"/>
        <v>2.2149430309477616</v>
      </c>
    </row>
    <row r="180" spans="2:12" x14ac:dyDescent="0.25">
      <c r="B180">
        <v>179</v>
      </c>
      <c r="C180">
        <f t="shared" si="13"/>
        <v>19</v>
      </c>
      <c r="D180" t="s">
        <v>55</v>
      </c>
      <c r="E180">
        <v>45.203894550576898</v>
      </c>
      <c r="F180">
        <v>0.38070547839665397</v>
      </c>
      <c r="G180">
        <v>3.6482681025156402E-3</v>
      </c>
      <c r="H180">
        <v>1.8672069344656098E-2</v>
      </c>
      <c r="I180">
        <v>1.62113850000059</v>
      </c>
      <c r="J180">
        <f t="shared" si="14"/>
        <v>43.261986181437955</v>
      </c>
      <c r="K180">
        <f t="shared" si="15"/>
        <v>0.41457592074041366</v>
      </c>
      <c r="L180">
        <f t="shared" si="16"/>
        <v>2.1218260618927385</v>
      </c>
    </row>
    <row r="181" spans="2:12" x14ac:dyDescent="0.25">
      <c r="B181">
        <v>180</v>
      </c>
      <c r="C181">
        <f t="shared" si="13"/>
        <v>20</v>
      </c>
      <c r="D181" t="s">
        <v>55</v>
      </c>
      <c r="E181">
        <v>43.600133284011697</v>
      </c>
      <c r="F181">
        <v>0.38031133297356101</v>
      </c>
      <c r="G181">
        <v>4.2722546752260596E-3</v>
      </c>
      <c r="H181">
        <v>1.8607283980592498E-2</v>
      </c>
      <c r="I181">
        <v>1.6008225000005001</v>
      </c>
      <c r="J181">
        <f t="shared" si="14"/>
        <v>43.217196928813756</v>
      </c>
      <c r="K181">
        <f t="shared" si="15"/>
        <v>0.48548348582114315</v>
      </c>
      <c r="L181">
        <f t="shared" si="16"/>
        <v>2.1144640887036932</v>
      </c>
    </row>
    <row r="182" spans="2:12" x14ac:dyDescent="0.25">
      <c r="B182">
        <v>181</v>
      </c>
      <c r="C182">
        <f t="shared" si="13"/>
        <v>1</v>
      </c>
      <c r="D182" t="s">
        <v>56</v>
      </c>
      <c r="E182">
        <v>12.392475124456499</v>
      </c>
      <c r="F182">
        <v>9.3493855861566194E-2</v>
      </c>
      <c r="G182">
        <v>3.0062989108490699E-3</v>
      </c>
      <c r="H182">
        <v>0.226640019905259</v>
      </c>
      <c r="I182">
        <v>2.3901385999997702</v>
      </c>
      <c r="J182">
        <f t="shared" si="14"/>
        <v>10.624301802450704</v>
      </c>
      <c r="K182">
        <f t="shared" si="15"/>
        <v>0.34162487623284887</v>
      </c>
      <c r="L182">
        <f t="shared" si="16"/>
        <v>25.754547716506707</v>
      </c>
    </row>
    <row r="183" spans="2:12" x14ac:dyDescent="0.25">
      <c r="B183">
        <v>182</v>
      </c>
      <c r="C183">
        <f t="shared" si="13"/>
        <v>2</v>
      </c>
      <c r="D183" t="s">
        <v>56</v>
      </c>
      <c r="E183">
        <v>9.3484332653497706</v>
      </c>
      <c r="F183">
        <v>9.1103779329525805E-2</v>
      </c>
      <c r="G183">
        <v>1.59125437617849E-2</v>
      </c>
      <c r="H183">
        <v>0.20390842529197001</v>
      </c>
      <c r="I183">
        <v>2.64635129999987</v>
      </c>
      <c r="J183">
        <f t="shared" si="14"/>
        <v>10.352702196537024</v>
      </c>
      <c r="K183">
        <f t="shared" si="15"/>
        <v>1.8082436092937386</v>
      </c>
      <c r="L183">
        <f t="shared" si="16"/>
        <v>23.171411964996594</v>
      </c>
    </row>
    <row r="184" spans="2:12" x14ac:dyDescent="0.25">
      <c r="B184">
        <v>183</v>
      </c>
      <c r="C184">
        <f t="shared" si="13"/>
        <v>3</v>
      </c>
      <c r="D184" t="s">
        <v>56</v>
      </c>
      <c r="E184">
        <v>6.31498454413462</v>
      </c>
      <c r="F184">
        <v>0.17010723895275301</v>
      </c>
      <c r="G184">
        <v>2.1505510279764802E-3</v>
      </c>
      <c r="H184">
        <v>0.17041330910080699</v>
      </c>
      <c r="I184">
        <v>2.4113942999993001</v>
      </c>
      <c r="J184">
        <f t="shared" si="14"/>
        <v>19.330368062812841</v>
      </c>
      <c r="K184">
        <f t="shared" si="15"/>
        <v>0.24438079863369094</v>
      </c>
      <c r="L184">
        <f t="shared" si="16"/>
        <v>19.365148761455341</v>
      </c>
    </row>
    <row r="185" spans="2:12" x14ac:dyDescent="0.25">
      <c r="B185">
        <v>184</v>
      </c>
      <c r="C185">
        <f t="shared" si="13"/>
        <v>4</v>
      </c>
      <c r="D185" t="s">
        <v>56</v>
      </c>
      <c r="E185">
        <v>8.89878095866605</v>
      </c>
      <c r="F185">
        <v>8.9655159358637604E-2</v>
      </c>
      <c r="G185">
        <v>1.3282957347481699E-2</v>
      </c>
      <c r="H185">
        <v>0.19269532347249699</v>
      </c>
      <c r="I185">
        <v>2.6135505000001999</v>
      </c>
      <c r="J185">
        <f t="shared" si="14"/>
        <v>10.188086290754274</v>
      </c>
      <c r="K185">
        <f t="shared" si="15"/>
        <v>1.5094269713047386</v>
      </c>
      <c r="L185">
        <f t="shared" si="16"/>
        <v>21.897195849147387</v>
      </c>
    </row>
    <row r="186" spans="2:12" x14ac:dyDescent="0.25">
      <c r="B186">
        <v>185</v>
      </c>
      <c r="C186">
        <f t="shared" si="13"/>
        <v>5</v>
      </c>
      <c r="D186" t="s">
        <v>56</v>
      </c>
      <c r="E186">
        <v>63.1082078414615</v>
      </c>
      <c r="F186">
        <v>0.357141646106163</v>
      </c>
      <c r="G186">
        <v>1.3494467498844601E-2</v>
      </c>
      <c r="H186">
        <v>1.8375027709625201E-2</v>
      </c>
      <c r="I186">
        <v>1.22932109999965</v>
      </c>
      <c r="J186">
        <f t="shared" si="14"/>
        <v>40.584277966609434</v>
      </c>
      <c r="K186">
        <f t="shared" si="15"/>
        <v>1.5334622157777955</v>
      </c>
      <c r="L186">
        <f t="shared" si="16"/>
        <v>2.0880713306392273</v>
      </c>
    </row>
    <row r="187" spans="2:12" x14ac:dyDescent="0.25">
      <c r="B187">
        <v>186</v>
      </c>
      <c r="C187">
        <f t="shared" si="13"/>
        <v>6</v>
      </c>
      <c r="D187" t="s">
        <v>56</v>
      </c>
      <c r="E187">
        <v>64.663025442608202</v>
      </c>
      <c r="F187">
        <v>0.352313774830326</v>
      </c>
      <c r="G187">
        <v>1.32672840208818E-2</v>
      </c>
      <c r="H187">
        <v>1.90420024550557E-2</v>
      </c>
      <c r="I187">
        <v>1.4214599999995601</v>
      </c>
      <c r="J187">
        <f t="shared" si="14"/>
        <v>40.035656230718864</v>
      </c>
      <c r="K187">
        <f t="shared" si="15"/>
        <v>1.507645911463841</v>
      </c>
      <c r="L187">
        <f t="shared" si="16"/>
        <v>2.1638639153472385</v>
      </c>
    </row>
    <row r="188" spans="2:12" x14ac:dyDescent="0.25">
      <c r="B188">
        <v>187</v>
      </c>
      <c r="C188">
        <f t="shared" si="13"/>
        <v>7</v>
      </c>
      <c r="D188" t="s">
        <v>56</v>
      </c>
      <c r="E188">
        <v>2.5231499043623602</v>
      </c>
      <c r="F188">
        <v>9.3842391204541103E-2</v>
      </c>
      <c r="G188">
        <v>7.7674760546294396E-3</v>
      </c>
      <c r="H188">
        <v>0.226425028920342</v>
      </c>
      <c r="I188">
        <v>2.43525150000095</v>
      </c>
      <c r="J188">
        <f t="shared" si="14"/>
        <v>10.663908091425126</v>
      </c>
      <c r="K188">
        <f t="shared" si="15"/>
        <v>0.88266773348061811</v>
      </c>
      <c r="L188">
        <f t="shared" si="16"/>
        <v>25.730116922766136</v>
      </c>
    </row>
    <row r="189" spans="2:12" x14ac:dyDescent="0.25">
      <c r="B189">
        <v>188</v>
      </c>
      <c r="C189">
        <f t="shared" si="13"/>
        <v>8</v>
      </c>
      <c r="D189" t="s">
        <v>56</v>
      </c>
      <c r="E189">
        <v>10.1365766233833</v>
      </c>
      <c r="F189">
        <v>7.2710858263919195E-2</v>
      </c>
      <c r="G189">
        <v>1.9440279525737101E-2</v>
      </c>
      <c r="H189">
        <v>0.20706474371168199</v>
      </c>
      <c r="I189">
        <v>2.6076233000003399</v>
      </c>
      <c r="J189">
        <f t="shared" si="14"/>
        <v>8.2625975299908188</v>
      </c>
      <c r="K189">
        <f t="shared" si="15"/>
        <v>2.2091226733792162</v>
      </c>
      <c r="L189">
        <f t="shared" si="16"/>
        <v>23.530084512691136</v>
      </c>
    </row>
    <row r="190" spans="2:12" x14ac:dyDescent="0.25">
      <c r="B190">
        <v>189</v>
      </c>
      <c r="C190">
        <f t="shared" si="13"/>
        <v>9</v>
      </c>
      <c r="D190" t="s">
        <v>56</v>
      </c>
      <c r="E190">
        <v>8.9627227030618108</v>
      </c>
      <c r="F190">
        <v>0.111468880795779</v>
      </c>
      <c r="G190">
        <v>9.6790042470195903E-3</v>
      </c>
      <c r="H190">
        <v>0.19030237563653701</v>
      </c>
      <c r="I190">
        <v>2.5533133999997499</v>
      </c>
      <c r="J190">
        <f t="shared" si="14"/>
        <v>12.666918272247615</v>
      </c>
      <c r="K190">
        <f t="shared" si="15"/>
        <v>1.0998868462522262</v>
      </c>
      <c r="L190">
        <f t="shared" si="16"/>
        <v>21.625269958697388</v>
      </c>
    </row>
    <row r="191" spans="2:12" x14ac:dyDescent="0.25">
      <c r="B191">
        <v>190</v>
      </c>
      <c r="C191">
        <f t="shared" si="13"/>
        <v>10</v>
      </c>
      <c r="D191" t="s">
        <v>56</v>
      </c>
      <c r="E191">
        <v>8.8493661240227794</v>
      </c>
      <c r="F191">
        <v>0.141371363728549</v>
      </c>
      <c r="G191">
        <v>1.0600054266639101E-2</v>
      </c>
      <c r="H191">
        <v>0.17278590432514601</v>
      </c>
      <c r="I191">
        <v>2.6988955999986501</v>
      </c>
      <c r="J191">
        <f t="shared" si="14"/>
        <v>16.064927696426022</v>
      </c>
      <c r="K191">
        <f t="shared" si="15"/>
        <v>1.2045516212089888</v>
      </c>
      <c r="L191">
        <f t="shared" si="16"/>
        <v>19.634761855130229</v>
      </c>
    </row>
    <row r="192" spans="2:12" x14ac:dyDescent="0.25">
      <c r="B192">
        <v>191</v>
      </c>
      <c r="C192">
        <f t="shared" si="13"/>
        <v>11</v>
      </c>
      <c r="D192" t="s">
        <v>56</v>
      </c>
      <c r="E192">
        <v>55.069775160459699</v>
      </c>
      <c r="F192">
        <v>0.11321216917208</v>
      </c>
      <c r="G192">
        <v>1.7732678346457802E-2</v>
      </c>
      <c r="H192">
        <v>0.237005101086077</v>
      </c>
      <c r="I192">
        <v>2.4580402000010499</v>
      </c>
      <c r="J192">
        <f t="shared" si="14"/>
        <v>12.865019224100001</v>
      </c>
      <c r="K192">
        <f t="shared" si="15"/>
        <v>2.0150770848247501</v>
      </c>
      <c r="L192">
        <f t="shared" si="16"/>
        <v>26.93239785069057</v>
      </c>
    </row>
    <row r="193" spans="2:12" x14ac:dyDescent="0.25">
      <c r="B193">
        <v>192</v>
      </c>
      <c r="C193">
        <f t="shared" si="13"/>
        <v>12</v>
      </c>
      <c r="D193" t="s">
        <v>56</v>
      </c>
      <c r="E193">
        <v>13.349071032997699</v>
      </c>
      <c r="F193">
        <v>9.8585919904295896E-2</v>
      </c>
      <c r="G193">
        <v>1.6186746266746599E-3</v>
      </c>
      <c r="H193">
        <v>0.22270606481607999</v>
      </c>
      <c r="I193">
        <v>2.4263111000000199</v>
      </c>
      <c r="J193">
        <f t="shared" si="14"/>
        <v>11.202945443669989</v>
      </c>
      <c r="K193">
        <f t="shared" si="15"/>
        <v>0.18394029848575683</v>
      </c>
      <c r="L193">
        <f t="shared" si="16"/>
        <v>25.307507365463636</v>
      </c>
    </row>
    <row r="194" spans="2:12" x14ac:dyDescent="0.25">
      <c r="B194">
        <v>193</v>
      </c>
      <c r="C194">
        <f t="shared" si="13"/>
        <v>13</v>
      </c>
      <c r="D194" t="s">
        <v>56</v>
      </c>
      <c r="E194">
        <v>11.6536083462007</v>
      </c>
      <c r="F194">
        <v>6.056554101943E-2</v>
      </c>
      <c r="G194">
        <v>1.48504937724857E-2</v>
      </c>
      <c r="H194">
        <v>0.22775923356644701</v>
      </c>
      <c r="I194">
        <v>2.5520756999994698</v>
      </c>
      <c r="J194">
        <f t="shared" si="14"/>
        <v>6.8824478431170455</v>
      </c>
      <c r="K194">
        <f t="shared" si="15"/>
        <v>1.6875561105097387</v>
      </c>
      <c r="L194">
        <f t="shared" si="16"/>
        <v>25.881731087096252</v>
      </c>
    </row>
    <row r="195" spans="2:12" x14ac:dyDescent="0.25">
      <c r="B195">
        <v>194</v>
      </c>
      <c r="C195">
        <f t="shared" ref="C195:C258" si="17">MOD(B195-1,20)+1</f>
        <v>14</v>
      </c>
      <c r="D195" t="s">
        <v>56</v>
      </c>
      <c r="E195">
        <v>58.701730766840697</v>
      </c>
      <c r="F195">
        <v>0.379899858516419</v>
      </c>
      <c r="G195">
        <v>6.7562919922512302E-3</v>
      </c>
      <c r="H195">
        <v>1.8016007126131401E-2</v>
      </c>
      <c r="I195">
        <v>1.29889010000079</v>
      </c>
      <c r="J195">
        <f t="shared" si="14"/>
        <v>43.170438467774886</v>
      </c>
      <c r="K195">
        <f t="shared" si="15"/>
        <v>0.76776045366491252</v>
      </c>
      <c r="L195">
        <f t="shared" si="16"/>
        <v>2.0472735370603865</v>
      </c>
    </row>
    <row r="196" spans="2:12" x14ac:dyDescent="0.25">
      <c r="B196">
        <v>195</v>
      </c>
      <c r="C196">
        <f t="shared" si="17"/>
        <v>15</v>
      </c>
      <c r="D196" t="s">
        <v>56</v>
      </c>
      <c r="E196">
        <v>7.5428659869752703</v>
      </c>
      <c r="F196">
        <v>8.8482890679370096E-2</v>
      </c>
      <c r="G196">
        <v>1.9236896918076299E-2</v>
      </c>
      <c r="H196">
        <v>0.19259265887117</v>
      </c>
      <c r="I196">
        <v>2.6315068000003499</v>
      </c>
      <c r="J196">
        <f t="shared" ref="J196:J259" si="18">F196*$A$2</f>
        <v>10.054873940837512</v>
      </c>
      <c r="K196">
        <f t="shared" ref="K196:K259" si="19">G196*$A$2</f>
        <v>2.1860110134177613</v>
      </c>
      <c r="L196">
        <f t="shared" ref="L196:L259" si="20">H196*$A$2</f>
        <v>21.885529417178411</v>
      </c>
    </row>
    <row r="197" spans="2:12" x14ac:dyDescent="0.25">
      <c r="B197">
        <v>196</v>
      </c>
      <c r="C197">
        <f t="shared" si="17"/>
        <v>16</v>
      </c>
      <c r="D197" t="s">
        <v>56</v>
      </c>
      <c r="E197">
        <v>66.145422834579406</v>
      </c>
      <c r="F197">
        <v>0.118732527537489</v>
      </c>
      <c r="G197">
        <v>1.03441356717615E-2</v>
      </c>
      <c r="H197">
        <v>0.22543762066805301</v>
      </c>
      <c r="I197">
        <v>2.6775648999991901</v>
      </c>
      <c r="J197">
        <f t="shared" si="18"/>
        <v>13.49233267471466</v>
      </c>
      <c r="K197">
        <f t="shared" si="19"/>
        <v>1.1754699627001706</v>
      </c>
      <c r="L197">
        <f t="shared" si="20"/>
        <v>25.617911439551477</v>
      </c>
    </row>
    <row r="198" spans="2:12" x14ac:dyDescent="0.25">
      <c r="B198">
        <v>197</v>
      </c>
      <c r="C198">
        <f t="shared" si="17"/>
        <v>17</v>
      </c>
      <c r="D198" t="s">
        <v>56</v>
      </c>
      <c r="E198">
        <v>68.743491669991201</v>
      </c>
      <c r="F198">
        <v>0.11648011195628601</v>
      </c>
      <c r="G198">
        <v>5.5520282743106398E-3</v>
      </c>
      <c r="H198">
        <v>0.22774590848711301</v>
      </c>
      <c r="I198">
        <v>2.44741690000046</v>
      </c>
      <c r="J198">
        <f t="shared" si="18"/>
        <v>13.236376358668865</v>
      </c>
      <c r="K198">
        <f t="shared" si="19"/>
        <v>0.63091230389893638</v>
      </c>
      <c r="L198">
        <f t="shared" si="20"/>
        <v>25.88021687353557</v>
      </c>
    </row>
    <row r="199" spans="2:12" x14ac:dyDescent="0.25">
      <c r="B199">
        <v>198</v>
      </c>
      <c r="C199">
        <f t="shared" si="17"/>
        <v>18</v>
      </c>
      <c r="D199" t="s">
        <v>56</v>
      </c>
      <c r="E199">
        <v>11.684793189581701</v>
      </c>
      <c r="F199">
        <v>0.17005249679529899</v>
      </c>
      <c r="G199">
        <v>2.3231674492770801E-3</v>
      </c>
      <c r="H199">
        <v>0.16984741489167801</v>
      </c>
      <c r="I199">
        <v>2.3613010999997601</v>
      </c>
      <c r="J199">
        <f t="shared" si="18"/>
        <v>19.32414736310216</v>
      </c>
      <c r="K199">
        <f t="shared" si="19"/>
        <v>0.26399630105421368</v>
      </c>
      <c r="L199">
        <f t="shared" si="20"/>
        <v>19.300842601327048</v>
      </c>
    </row>
    <row r="200" spans="2:12" x14ac:dyDescent="0.25">
      <c r="B200">
        <v>199</v>
      </c>
      <c r="C200">
        <f t="shared" si="17"/>
        <v>19</v>
      </c>
      <c r="D200" t="s">
        <v>56</v>
      </c>
      <c r="E200">
        <v>18.398531613484302</v>
      </c>
      <c r="F200">
        <v>0.116120744046986</v>
      </c>
      <c r="G200">
        <v>1.90851678969815E-2</v>
      </c>
      <c r="H200">
        <v>0.17257297293179699</v>
      </c>
      <c r="I200">
        <v>2.4980771999998899</v>
      </c>
      <c r="J200">
        <f t="shared" si="18"/>
        <v>13.195539096248408</v>
      </c>
      <c r="K200">
        <f t="shared" si="19"/>
        <v>2.168769079202443</v>
      </c>
      <c r="L200">
        <f t="shared" si="20"/>
        <v>19.610565105886021</v>
      </c>
    </row>
    <row r="201" spans="2:12" x14ac:dyDescent="0.25">
      <c r="B201">
        <v>200</v>
      </c>
      <c r="C201">
        <f t="shared" si="17"/>
        <v>20</v>
      </c>
      <c r="D201" t="s">
        <v>56</v>
      </c>
      <c r="E201">
        <v>83.207354218772593</v>
      </c>
      <c r="F201">
        <v>0.12672722384018201</v>
      </c>
      <c r="G201">
        <v>8.6129763421154294E-3</v>
      </c>
      <c r="H201">
        <v>0.22949733277551099</v>
      </c>
      <c r="I201">
        <v>2.59016230000088</v>
      </c>
      <c r="J201">
        <f t="shared" si="18"/>
        <v>14.400820890929774</v>
      </c>
      <c r="K201">
        <f t="shared" si="19"/>
        <v>0.97874731160402606</v>
      </c>
      <c r="L201">
        <f t="shared" si="20"/>
        <v>26.079242360853524</v>
      </c>
    </row>
    <row r="202" spans="2:12" x14ac:dyDescent="0.25">
      <c r="B202">
        <v>201</v>
      </c>
      <c r="C202">
        <f t="shared" si="17"/>
        <v>1</v>
      </c>
      <c r="D202" t="s">
        <v>57</v>
      </c>
      <c r="E202">
        <v>26.7806488138636</v>
      </c>
      <c r="F202">
        <v>0.35849582181001199</v>
      </c>
      <c r="G202">
        <v>2.1931482266980201E-2</v>
      </c>
      <c r="H202">
        <v>3.3541249634571398E-2</v>
      </c>
      <c r="I202">
        <v>3.6900115999996999</v>
      </c>
      <c r="J202">
        <f t="shared" si="18"/>
        <v>40.738161569319544</v>
      </c>
      <c r="K202">
        <f t="shared" si="19"/>
        <v>2.4922138939750229</v>
      </c>
      <c r="L202">
        <f t="shared" si="20"/>
        <v>3.8115056402922045</v>
      </c>
    </row>
    <row r="203" spans="2:12" x14ac:dyDescent="0.25">
      <c r="B203">
        <v>202</v>
      </c>
      <c r="C203">
        <f t="shared" si="17"/>
        <v>2</v>
      </c>
      <c r="D203" t="s">
        <v>57</v>
      </c>
      <c r="E203">
        <v>45.154159885973598</v>
      </c>
      <c r="F203">
        <v>0.35482253601555003</v>
      </c>
      <c r="G203">
        <v>7.2660164680584003E-3</v>
      </c>
      <c r="H203">
        <v>1.01485465816592E-2</v>
      </c>
      <c r="I203">
        <v>4.5947108000000298</v>
      </c>
      <c r="J203">
        <f t="shared" si="18"/>
        <v>40.320742729039779</v>
      </c>
      <c r="K203">
        <f t="shared" si="19"/>
        <v>0.82568368955209093</v>
      </c>
      <c r="L203">
        <f t="shared" si="20"/>
        <v>1.153243929734</v>
      </c>
    </row>
    <row r="204" spans="2:12" x14ac:dyDescent="0.25">
      <c r="B204">
        <v>203</v>
      </c>
      <c r="C204">
        <f t="shared" si="17"/>
        <v>3</v>
      </c>
      <c r="D204" t="s">
        <v>57</v>
      </c>
      <c r="E204">
        <v>51.895887502247497</v>
      </c>
      <c r="F204">
        <v>0.35822131527048701</v>
      </c>
      <c r="G204">
        <v>9.5611727732917897E-3</v>
      </c>
      <c r="H204">
        <v>1.21783316284832E-2</v>
      </c>
      <c r="I204">
        <v>3.2801389999985902</v>
      </c>
      <c r="J204">
        <f t="shared" si="18"/>
        <v>40.706967644373528</v>
      </c>
      <c r="K204">
        <f t="shared" si="19"/>
        <v>1.0864969060558853</v>
      </c>
      <c r="L204">
        <f t="shared" si="20"/>
        <v>1.3839013214185456</v>
      </c>
    </row>
    <row r="205" spans="2:12" x14ac:dyDescent="0.25">
      <c r="B205">
        <v>204</v>
      </c>
      <c r="C205">
        <f t="shared" si="17"/>
        <v>4</v>
      </c>
      <c r="D205" t="s">
        <v>57</v>
      </c>
      <c r="E205">
        <v>26.109289768895302</v>
      </c>
      <c r="F205">
        <v>0.37167281906701399</v>
      </c>
      <c r="G205">
        <v>1.9741959393608701E-2</v>
      </c>
      <c r="H205">
        <v>3.2578598126805199E-2</v>
      </c>
      <c r="I205">
        <v>4.0385096000009</v>
      </c>
      <c r="J205">
        <f t="shared" si="18"/>
        <v>42.235547621251591</v>
      </c>
      <c r="K205">
        <f t="shared" si="19"/>
        <v>2.2434044765464436</v>
      </c>
      <c r="L205">
        <f t="shared" si="20"/>
        <v>3.7021134235005908</v>
      </c>
    </row>
    <row r="206" spans="2:12" x14ac:dyDescent="0.25">
      <c r="B206">
        <v>205</v>
      </c>
      <c r="C206">
        <f t="shared" si="17"/>
        <v>5</v>
      </c>
      <c r="D206" t="s">
        <v>57</v>
      </c>
      <c r="E206">
        <v>54.965578933902997</v>
      </c>
      <c r="F206">
        <v>0.35427683949440503</v>
      </c>
      <c r="G206">
        <v>7.3580093220338696E-3</v>
      </c>
      <c r="H206">
        <v>1.02657952825958E-2</v>
      </c>
      <c r="I206">
        <v>4.8538007999995898</v>
      </c>
      <c r="J206">
        <f t="shared" si="18"/>
        <v>40.258731760727848</v>
      </c>
      <c r="K206">
        <f t="shared" si="19"/>
        <v>0.83613742295839433</v>
      </c>
      <c r="L206">
        <f t="shared" si="20"/>
        <v>1.1665676457495229</v>
      </c>
    </row>
    <row r="207" spans="2:12" x14ac:dyDescent="0.25">
      <c r="B207">
        <v>206</v>
      </c>
      <c r="C207">
        <f t="shared" si="17"/>
        <v>6</v>
      </c>
      <c r="D207" t="s">
        <v>57</v>
      </c>
      <c r="E207">
        <v>39.075168698009797</v>
      </c>
      <c r="F207">
        <v>0.381172841646859</v>
      </c>
      <c r="G207">
        <v>7.2667455332774099E-3</v>
      </c>
      <c r="H207">
        <v>9.8338221847119305E-3</v>
      </c>
      <c r="I207">
        <v>3.2547164999996299</v>
      </c>
      <c r="J207">
        <f t="shared" si="18"/>
        <v>43.315095641688522</v>
      </c>
      <c r="K207">
        <f t="shared" si="19"/>
        <v>0.82576653787243293</v>
      </c>
      <c r="L207">
        <f t="shared" si="20"/>
        <v>1.1174797937172649</v>
      </c>
    </row>
    <row r="208" spans="2:12" x14ac:dyDescent="0.25">
      <c r="B208">
        <v>207</v>
      </c>
      <c r="C208">
        <f t="shared" si="17"/>
        <v>7</v>
      </c>
      <c r="D208" t="s">
        <v>57</v>
      </c>
      <c r="E208">
        <v>45.066645216923</v>
      </c>
      <c r="F208">
        <v>0.35518272698584302</v>
      </c>
      <c r="G208">
        <v>7.34014889610909E-3</v>
      </c>
      <c r="H208">
        <v>1.04347103012014E-2</v>
      </c>
      <c r="I208">
        <v>3.3069505000003101</v>
      </c>
      <c r="J208">
        <f t="shared" si="18"/>
        <v>40.361673521118526</v>
      </c>
      <c r="K208">
        <f t="shared" si="19"/>
        <v>0.83410782910330572</v>
      </c>
      <c r="L208">
        <f t="shared" si="20"/>
        <v>1.1857625342274318</v>
      </c>
    </row>
    <row r="209" spans="2:12" x14ac:dyDescent="0.25">
      <c r="B209">
        <v>208</v>
      </c>
      <c r="C209">
        <f t="shared" si="17"/>
        <v>8</v>
      </c>
      <c r="D209" t="s">
        <v>57</v>
      </c>
      <c r="E209">
        <v>18.6583594678462</v>
      </c>
      <c r="F209">
        <v>0.36919209730313401</v>
      </c>
      <c r="G209">
        <v>2.2796227809150901E-2</v>
      </c>
      <c r="H209">
        <v>3.2006929709375097E-2</v>
      </c>
      <c r="I209">
        <v>4.12981910000053</v>
      </c>
      <c r="J209">
        <f t="shared" si="18"/>
        <v>41.953647420810682</v>
      </c>
      <c r="K209">
        <f t="shared" si="19"/>
        <v>2.5904804328580568</v>
      </c>
      <c r="L209">
        <f t="shared" si="20"/>
        <v>3.6371511033380792</v>
      </c>
    </row>
    <row r="210" spans="2:12" x14ac:dyDescent="0.25">
      <c r="B210">
        <v>209</v>
      </c>
      <c r="C210">
        <f t="shared" si="17"/>
        <v>9</v>
      </c>
      <c r="D210" t="s">
        <v>57</v>
      </c>
      <c r="E210">
        <v>59.154890462130197</v>
      </c>
      <c r="F210">
        <v>0.35734565345591601</v>
      </c>
      <c r="G210">
        <v>8.3644019176178606E-3</v>
      </c>
      <c r="H210">
        <v>1.12822996380479E-2</v>
      </c>
      <c r="I210">
        <v>3.7982525000006699</v>
      </c>
      <c r="J210">
        <f t="shared" si="18"/>
        <v>40.607460619990455</v>
      </c>
      <c r="K210">
        <f t="shared" si="19"/>
        <v>0.9505002179111206</v>
      </c>
      <c r="L210">
        <f t="shared" si="20"/>
        <v>1.2820795043236251</v>
      </c>
    </row>
    <row r="211" spans="2:12" x14ac:dyDescent="0.25">
      <c r="B211">
        <v>210</v>
      </c>
      <c r="C211">
        <f t="shared" si="17"/>
        <v>10</v>
      </c>
      <c r="D211" t="s">
        <v>57</v>
      </c>
      <c r="E211">
        <v>22.660297991813799</v>
      </c>
      <c r="F211">
        <v>0.35734774607925401</v>
      </c>
      <c r="G211">
        <v>1.98537953685913E-2</v>
      </c>
      <c r="H211">
        <v>3.2370751299118601E-2</v>
      </c>
      <c r="I211">
        <v>3.3564346000002798</v>
      </c>
      <c r="J211">
        <f t="shared" si="18"/>
        <v>40.607698418097051</v>
      </c>
      <c r="K211">
        <f t="shared" si="19"/>
        <v>2.2561131100671932</v>
      </c>
      <c r="L211">
        <f t="shared" si="20"/>
        <v>3.678494465808932</v>
      </c>
    </row>
    <row r="212" spans="2:12" x14ac:dyDescent="0.25">
      <c r="B212">
        <v>211</v>
      </c>
      <c r="C212">
        <f t="shared" si="17"/>
        <v>11</v>
      </c>
      <c r="D212" t="s">
        <v>57</v>
      </c>
      <c r="E212">
        <v>21.654163432822202</v>
      </c>
      <c r="F212">
        <v>0.35649171017057302</v>
      </c>
      <c r="G212">
        <v>1.89217601188903E-2</v>
      </c>
      <c r="H212">
        <v>3.2322708958225803E-2</v>
      </c>
      <c r="I212">
        <v>5.6830918999985398</v>
      </c>
      <c r="J212">
        <f t="shared" si="18"/>
        <v>40.51042161029239</v>
      </c>
      <c r="K212">
        <f t="shared" si="19"/>
        <v>2.1502000135102612</v>
      </c>
      <c r="L212">
        <f t="shared" si="20"/>
        <v>3.6730351088892959</v>
      </c>
    </row>
    <row r="213" spans="2:12" x14ac:dyDescent="0.25">
      <c r="B213">
        <v>212</v>
      </c>
      <c r="C213">
        <f t="shared" si="17"/>
        <v>12</v>
      </c>
      <c r="D213" t="s">
        <v>57</v>
      </c>
      <c r="E213">
        <v>25.1573161807177</v>
      </c>
      <c r="F213">
        <v>0.372205662348018</v>
      </c>
      <c r="G213">
        <v>2.1158170467886199E-2</v>
      </c>
      <c r="H213">
        <v>3.2423659830307698E-2</v>
      </c>
      <c r="I213">
        <v>3.2806181999985702</v>
      </c>
      <c r="J213">
        <f t="shared" si="18"/>
        <v>42.296097994092953</v>
      </c>
      <c r="K213">
        <f t="shared" si="19"/>
        <v>2.4043375531688862</v>
      </c>
      <c r="L213">
        <f t="shared" si="20"/>
        <v>3.6845067988986022</v>
      </c>
    </row>
    <row r="214" spans="2:12" x14ac:dyDescent="0.25">
      <c r="B214">
        <v>213</v>
      </c>
      <c r="C214">
        <f t="shared" si="17"/>
        <v>13</v>
      </c>
      <c r="D214" t="s">
        <v>57</v>
      </c>
      <c r="E214">
        <v>55.4869016808805</v>
      </c>
      <c r="F214">
        <v>0.35151935571940801</v>
      </c>
      <c r="G214">
        <v>5.4793852536739497E-3</v>
      </c>
      <c r="H214">
        <v>7.62102318945881E-3</v>
      </c>
      <c r="I214">
        <v>3.1074160000007298</v>
      </c>
      <c r="J214">
        <f t="shared" si="18"/>
        <v>39.945381331750909</v>
      </c>
      <c r="K214">
        <f t="shared" si="19"/>
        <v>0.62265741519022155</v>
      </c>
      <c r="L214">
        <f t="shared" si="20"/>
        <v>0.86602536243850115</v>
      </c>
    </row>
    <row r="215" spans="2:12" x14ac:dyDescent="0.25">
      <c r="B215">
        <v>214</v>
      </c>
      <c r="C215">
        <f t="shared" si="17"/>
        <v>14</v>
      </c>
      <c r="D215" t="s">
        <v>57</v>
      </c>
      <c r="E215">
        <v>53.581819866081503</v>
      </c>
      <c r="F215">
        <v>0.35932683062994503</v>
      </c>
      <c r="G215">
        <v>9.7739748723007294E-3</v>
      </c>
      <c r="H215">
        <v>1.2005382253266901E-2</v>
      </c>
      <c r="I215">
        <v>5.4199900000003201</v>
      </c>
      <c r="J215">
        <f t="shared" si="18"/>
        <v>40.832594389766484</v>
      </c>
      <c r="K215">
        <f t="shared" si="19"/>
        <v>1.1106789627614466</v>
      </c>
      <c r="L215">
        <f t="shared" si="20"/>
        <v>1.3642479833257841</v>
      </c>
    </row>
    <row r="216" spans="2:12" x14ac:dyDescent="0.25">
      <c r="B216">
        <v>215</v>
      </c>
      <c r="C216">
        <f t="shared" si="17"/>
        <v>15</v>
      </c>
      <c r="D216" t="s">
        <v>57</v>
      </c>
      <c r="E216">
        <v>52.404377017690102</v>
      </c>
      <c r="F216">
        <v>0.36056155098606402</v>
      </c>
      <c r="G216">
        <v>9.9975933964198196E-3</v>
      </c>
      <c r="H216">
        <v>1.2056874402880301E-2</v>
      </c>
      <c r="I216">
        <v>3.3711293000014799</v>
      </c>
      <c r="J216">
        <f t="shared" si="18"/>
        <v>40.972903521143643</v>
      </c>
      <c r="K216">
        <f t="shared" si="19"/>
        <v>1.1360901586840704</v>
      </c>
      <c r="L216">
        <f t="shared" si="20"/>
        <v>1.3700993639636705</v>
      </c>
    </row>
    <row r="217" spans="2:12" x14ac:dyDescent="0.25">
      <c r="B217">
        <v>216</v>
      </c>
      <c r="C217">
        <f t="shared" si="17"/>
        <v>16</v>
      </c>
      <c r="D217" t="s">
        <v>57</v>
      </c>
      <c r="E217">
        <v>24.426558652064401</v>
      </c>
      <c r="F217">
        <v>0.37299319285501398</v>
      </c>
      <c r="G217">
        <v>2.1893065170388901E-2</v>
      </c>
      <c r="H217">
        <v>3.2708253648448898E-2</v>
      </c>
      <c r="I217">
        <v>4.39336580000053</v>
      </c>
      <c r="J217">
        <f t="shared" si="18"/>
        <v>42.38559009716068</v>
      </c>
      <c r="K217">
        <f t="shared" si="19"/>
        <v>2.4878483148169206</v>
      </c>
      <c r="L217">
        <f t="shared" si="20"/>
        <v>3.7168470055055569</v>
      </c>
    </row>
    <row r="218" spans="2:12" x14ac:dyDescent="0.25">
      <c r="B218">
        <v>217</v>
      </c>
      <c r="C218">
        <f t="shared" si="17"/>
        <v>17</v>
      </c>
      <c r="D218" t="s">
        <v>57</v>
      </c>
      <c r="E218">
        <v>13.4406756444141</v>
      </c>
      <c r="F218">
        <v>0.35547568163333898</v>
      </c>
      <c r="G218">
        <v>1.6133293106946701E-2</v>
      </c>
      <c r="H218">
        <v>2.6198685713611801E-2</v>
      </c>
      <c r="I218">
        <v>4.6329002000002202</v>
      </c>
      <c r="J218">
        <f t="shared" si="18"/>
        <v>40.394963821970343</v>
      </c>
      <c r="K218">
        <f t="shared" si="19"/>
        <v>1.8333287621530343</v>
      </c>
      <c r="L218">
        <f t="shared" si="20"/>
        <v>2.9771233765467957</v>
      </c>
    </row>
    <row r="219" spans="2:12" x14ac:dyDescent="0.25">
      <c r="B219">
        <v>218</v>
      </c>
      <c r="C219">
        <f t="shared" si="17"/>
        <v>18</v>
      </c>
      <c r="D219" t="s">
        <v>57</v>
      </c>
      <c r="E219">
        <v>16.944091904095799</v>
      </c>
      <c r="F219">
        <v>0.35855888104438</v>
      </c>
      <c r="G219">
        <v>2.12861257477883E-2</v>
      </c>
      <c r="H219">
        <v>3.2136927818667102E-2</v>
      </c>
      <c r="I219">
        <v>4.6135809000006702</v>
      </c>
      <c r="J219">
        <f t="shared" si="18"/>
        <v>40.745327391406818</v>
      </c>
      <c r="K219">
        <f t="shared" si="19"/>
        <v>2.4188779258850341</v>
      </c>
      <c r="L219">
        <f t="shared" si="20"/>
        <v>3.6519236157576254</v>
      </c>
    </row>
    <row r="220" spans="2:12" x14ac:dyDescent="0.25">
      <c r="B220">
        <v>219</v>
      </c>
      <c r="C220">
        <f t="shared" si="17"/>
        <v>19</v>
      </c>
      <c r="D220" t="s">
        <v>57</v>
      </c>
      <c r="E220">
        <v>25.743245594451299</v>
      </c>
      <c r="F220">
        <v>0.370375935594564</v>
      </c>
      <c r="G220">
        <v>2.40599267272401E-2</v>
      </c>
      <c r="H220">
        <v>3.2472876512686398E-2</v>
      </c>
      <c r="I220">
        <v>3.4839776000007898</v>
      </c>
      <c r="J220">
        <f t="shared" si="18"/>
        <v>42.088174499382276</v>
      </c>
      <c r="K220">
        <f t="shared" si="19"/>
        <v>2.7340825826409207</v>
      </c>
      <c r="L220">
        <f t="shared" si="20"/>
        <v>3.6900996037143634</v>
      </c>
    </row>
    <row r="221" spans="2:12" x14ac:dyDescent="0.25">
      <c r="B221">
        <v>220</v>
      </c>
      <c r="C221">
        <f t="shared" si="17"/>
        <v>20</v>
      </c>
      <c r="D221" t="s">
        <v>57</v>
      </c>
      <c r="E221">
        <v>72.307283219358595</v>
      </c>
      <c r="F221">
        <v>0.37063579514683997</v>
      </c>
      <c r="G221">
        <v>8.74344217073008E-3</v>
      </c>
      <c r="H221">
        <v>1.0610424676824701E-2</v>
      </c>
      <c r="I221">
        <v>3.5000632999999599</v>
      </c>
      <c r="J221">
        <f t="shared" si="18"/>
        <v>42.11770399395909</v>
      </c>
      <c r="K221">
        <f t="shared" si="19"/>
        <v>0.99357297394660005</v>
      </c>
      <c r="L221">
        <f t="shared" si="20"/>
        <v>1.2057300769118979</v>
      </c>
    </row>
    <row r="222" spans="2:12" x14ac:dyDescent="0.25">
      <c r="B222">
        <v>221</v>
      </c>
      <c r="C222">
        <f t="shared" si="17"/>
        <v>1</v>
      </c>
      <c r="D222" t="s">
        <v>58</v>
      </c>
      <c r="E222">
        <v>68.520137874589594</v>
      </c>
      <c r="F222">
        <v>0.353464518464843</v>
      </c>
      <c r="G222">
        <v>9.1392447073245404E-3</v>
      </c>
      <c r="H222">
        <v>1.34329438737076E-2</v>
      </c>
      <c r="I222">
        <v>3.6214761999999601</v>
      </c>
      <c r="J222">
        <f t="shared" si="18"/>
        <v>40.166422552823072</v>
      </c>
      <c r="K222">
        <f t="shared" si="19"/>
        <v>1.0385505349232433</v>
      </c>
      <c r="L222">
        <f t="shared" si="20"/>
        <v>1.5264708947395</v>
      </c>
    </row>
    <row r="223" spans="2:12" x14ac:dyDescent="0.25">
      <c r="B223">
        <v>222</v>
      </c>
      <c r="C223">
        <f t="shared" si="17"/>
        <v>2</v>
      </c>
      <c r="D223" t="s">
        <v>58</v>
      </c>
      <c r="E223">
        <v>52.063501255700302</v>
      </c>
      <c r="F223">
        <v>0.36055457078327402</v>
      </c>
      <c r="G223">
        <v>7.7139680900951101E-3</v>
      </c>
      <c r="H223">
        <v>9.4012126743570606E-3</v>
      </c>
      <c r="I223">
        <v>4.7187348999996104</v>
      </c>
      <c r="J223">
        <f t="shared" si="18"/>
        <v>40.972110316281139</v>
      </c>
      <c r="K223">
        <f t="shared" si="19"/>
        <v>0.87658728296535349</v>
      </c>
      <c r="L223">
        <f t="shared" si="20"/>
        <v>1.0683196220860296</v>
      </c>
    </row>
    <row r="224" spans="2:12" x14ac:dyDescent="0.25">
      <c r="B224">
        <v>223</v>
      </c>
      <c r="C224">
        <f t="shared" si="17"/>
        <v>3</v>
      </c>
      <c r="D224" t="s">
        <v>58</v>
      </c>
      <c r="E224">
        <v>32.413814952649901</v>
      </c>
      <c r="F224">
        <v>0.35268719853590302</v>
      </c>
      <c r="G224">
        <v>6.8105034183097296E-3</v>
      </c>
      <c r="H224">
        <v>8.3272858037327004E-3</v>
      </c>
      <c r="I224">
        <v>3.3656138999995102</v>
      </c>
      <c r="J224">
        <f t="shared" si="18"/>
        <v>40.078090742716256</v>
      </c>
      <c r="K224">
        <f t="shared" si="19"/>
        <v>0.77392084298974206</v>
      </c>
      <c r="L224">
        <f t="shared" si="20"/>
        <v>0.94628247769689777</v>
      </c>
    </row>
    <row r="225" spans="2:12" x14ac:dyDescent="0.25">
      <c r="B225">
        <v>224</v>
      </c>
      <c r="C225">
        <f t="shared" si="17"/>
        <v>4</v>
      </c>
      <c r="D225" t="s">
        <v>58</v>
      </c>
      <c r="E225">
        <v>45.336572059569598</v>
      </c>
      <c r="F225">
        <v>0.35807110988014701</v>
      </c>
      <c r="G225">
        <v>6.2219286443278097E-3</v>
      </c>
      <c r="H225">
        <v>8.3587801466039197E-3</v>
      </c>
      <c r="I225">
        <v>3.3780059000000602</v>
      </c>
      <c r="J225">
        <f t="shared" si="18"/>
        <v>40.689898850016704</v>
      </c>
      <c r="K225">
        <f t="shared" si="19"/>
        <v>0.70703734594634204</v>
      </c>
      <c r="L225">
        <f t="shared" si="20"/>
        <v>0.94986138029589995</v>
      </c>
    </row>
    <row r="226" spans="2:12" x14ac:dyDescent="0.25">
      <c r="B226">
        <v>225</v>
      </c>
      <c r="C226">
        <f t="shared" si="17"/>
        <v>5</v>
      </c>
      <c r="D226" t="s">
        <v>58</v>
      </c>
      <c r="E226">
        <v>45.490932005515901</v>
      </c>
      <c r="F226">
        <v>0.35394614396813101</v>
      </c>
      <c r="G226">
        <v>5.6084495657281299E-3</v>
      </c>
      <c r="H226">
        <v>7.5286138592632898E-3</v>
      </c>
      <c r="I226">
        <v>2.9338618999991</v>
      </c>
      <c r="J226">
        <f t="shared" si="18"/>
        <v>40.221152723651251</v>
      </c>
      <c r="K226">
        <f t="shared" si="19"/>
        <v>0.63732381428728746</v>
      </c>
      <c r="L226">
        <f t="shared" si="20"/>
        <v>0.85552430218901021</v>
      </c>
    </row>
    <row r="227" spans="2:12" x14ac:dyDescent="0.25">
      <c r="B227">
        <v>226</v>
      </c>
      <c r="C227">
        <f t="shared" si="17"/>
        <v>6</v>
      </c>
      <c r="D227" t="s">
        <v>58</v>
      </c>
      <c r="E227">
        <v>7.6636099044784398</v>
      </c>
      <c r="F227">
        <v>0.355136635592608</v>
      </c>
      <c r="G227">
        <v>2.7888475987889599E-2</v>
      </c>
      <c r="H227">
        <v>5.2952269422855899E-2</v>
      </c>
      <c r="I227">
        <v>4.4362315999987896</v>
      </c>
      <c r="J227">
        <f t="shared" si="18"/>
        <v>40.356435862796367</v>
      </c>
      <c r="K227">
        <f t="shared" si="19"/>
        <v>3.169144998623818</v>
      </c>
      <c r="L227">
        <f t="shared" si="20"/>
        <v>6.0173033435063523</v>
      </c>
    </row>
    <row r="228" spans="2:12" x14ac:dyDescent="0.25">
      <c r="B228">
        <v>227</v>
      </c>
      <c r="C228">
        <f t="shared" si="17"/>
        <v>7</v>
      </c>
      <c r="D228" t="s">
        <v>58</v>
      </c>
      <c r="E228">
        <v>33.269703758160603</v>
      </c>
      <c r="F228">
        <v>0.35527219660102599</v>
      </c>
      <c r="G228">
        <v>8.5598772630648204E-3</v>
      </c>
      <c r="H228">
        <v>1.01969844392031E-2</v>
      </c>
      <c r="I228">
        <v>4.8619662000000901</v>
      </c>
      <c r="J228">
        <f t="shared" si="18"/>
        <v>40.371840522843861</v>
      </c>
      <c r="K228">
        <f t="shared" si="19"/>
        <v>0.97271332534827504</v>
      </c>
      <c r="L228">
        <f t="shared" si="20"/>
        <v>1.158748231727625</v>
      </c>
    </row>
    <row r="229" spans="2:12" x14ac:dyDescent="0.25">
      <c r="B229">
        <v>228</v>
      </c>
      <c r="C229">
        <f t="shared" si="17"/>
        <v>8</v>
      </c>
      <c r="D229" t="s">
        <v>58</v>
      </c>
      <c r="E229">
        <v>45.240289620426502</v>
      </c>
      <c r="F229">
        <v>0.35716733212818802</v>
      </c>
      <c r="G229">
        <v>6.59684755518186E-3</v>
      </c>
      <c r="H229">
        <v>8.4292011307165599E-3</v>
      </c>
      <c r="I229">
        <v>3.6797925999999199</v>
      </c>
      <c r="J229">
        <f t="shared" si="18"/>
        <v>40.587196832748639</v>
      </c>
      <c r="K229">
        <f t="shared" si="19"/>
        <v>0.74964176763430235</v>
      </c>
      <c r="L229">
        <f t="shared" si="20"/>
        <v>0.95786376485415459</v>
      </c>
    </row>
    <row r="230" spans="2:12" x14ac:dyDescent="0.25">
      <c r="B230">
        <v>229</v>
      </c>
      <c r="C230">
        <f t="shared" si="17"/>
        <v>9</v>
      </c>
      <c r="D230" t="s">
        <v>58</v>
      </c>
      <c r="E230">
        <v>43.735884729967999</v>
      </c>
      <c r="F230">
        <v>0.35303460157039401</v>
      </c>
      <c r="G230">
        <v>7.9788287187614604E-3</v>
      </c>
      <c r="H230">
        <v>1.01608057039318E-2</v>
      </c>
      <c r="I230">
        <v>4.1890437000001803</v>
      </c>
      <c r="J230">
        <f t="shared" si="18"/>
        <v>40.117568360272045</v>
      </c>
      <c r="K230">
        <f t="shared" si="19"/>
        <v>0.90668508167743866</v>
      </c>
      <c r="L230">
        <f t="shared" si="20"/>
        <v>1.1546370118104319</v>
      </c>
    </row>
    <row r="231" spans="2:12" x14ac:dyDescent="0.25">
      <c r="B231">
        <v>230</v>
      </c>
      <c r="C231">
        <f t="shared" si="17"/>
        <v>10</v>
      </c>
      <c r="D231" t="s">
        <v>58</v>
      </c>
      <c r="E231">
        <v>83.835387298829701</v>
      </c>
      <c r="F231">
        <v>0.37777605804822201</v>
      </c>
      <c r="G231">
        <v>1.25445233130136E-2</v>
      </c>
      <c r="H231">
        <v>1.34129235711592E-2</v>
      </c>
      <c r="I231">
        <v>4.4337927000014998</v>
      </c>
      <c r="J231">
        <f t="shared" si="18"/>
        <v>42.929097505479774</v>
      </c>
      <c r="K231">
        <f t="shared" si="19"/>
        <v>1.4255140128424546</v>
      </c>
      <c r="L231">
        <f t="shared" si="20"/>
        <v>1.524195860359</v>
      </c>
    </row>
    <row r="232" spans="2:12" x14ac:dyDescent="0.25">
      <c r="B232">
        <v>231</v>
      </c>
      <c r="C232">
        <f t="shared" si="17"/>
        <v>11</v>
      </c>
      <c r="D232" t="s">
        <v>58</v>
      </c>
      <c r="E232">
        <v>81.374333473374094</v>
      </c>
      <c r="F232">
        <v>0.35698361784667898</v>
      </c>
      <c r="G232">
        <v>1.82105945177417E-2</v>
      </c>
      <c r="H232">
        <v>2.05426567244574E-2</v>
      </c>
      <c r="I232">
        <v>4.3194363000002296</v>
      </c>
      <c r="J232">
        <f t="shared" si="18"/>
        <v>40.566320209849884</v>
      </c>
      <c r="K232">
        <f t="shared" si="19"/>
        <v>2.0693857406524661</v>
      </c>
      <c r="L232">
        <f t="shared" si="20"/>
        <v>2.334392809597432</v>
      </c>
    </row>
    <row r="233" spans="2:12" x14ac:dyDescent="0.25">
      <c r="B233">
        <v>232</v>
      </c>
      <c r="C233">
        <f t="shared" si="17"/>
        <v>12</v>
      </c>
      <c r="D233" t="s">
        <v>58</v>
      </c>
      <c r="E233">
        <v>56.026196484415699</v>
      </c>
      <c r="F233">
        <v>0.360494332950137</v>
      </c>
      <c r="G233">
        <v>7.6832057058272302E-3</v>
      </c>
      <c r="H233">
        <v>8.6577755243259294E-3</v>
      </c>
      <c r="I233">
        <v>3.5679869000014102</v>
      </c>
      <c r="J233">
        <f t="shared" si="18"/>
        <v>40.965265107970112</v>
      </c>
      <c r="K233">
        <f t="shared" si="19"/>
        <v>0.87309155748036715</v>
      </c>
      <c r="L233">
        <f t="shared" si="20"/>
        <v>0.98383812776431023</v>
      </c>
    </row>
    <row r="234" spans="2:12" x14ac:dyDescent="0.25">
      <c r="B234">
        <v>233</v>
      </c>
      <c r="C234">
        <f t="shared" si="17"/>
        <v>13</v>
      </c>
      <c r="D234" t="s">
        <v>58</v>
      </c>
      <c r="E234">
        <v>89.577614662541293</v>
      </c>
      <c r="F234">
        <v>0.35183959679696197</v>
      </c>
      <c r="G234">
        <v>1.27878680541131E-2</v>
      </c>
      <c r="H234">
        <v>1.8615771007427201E-2</v>
      </c>
      <c r="I234">
        <v>4.7709359999989802</v>
      </c>
      <c r="J234">
        <f t="shared" si="18"/>
        <v>39.981772363291135</v>
      </c>
      <c r="K234">
        <f t="shared" si="19"/>
        <v>1.4531668243310343</v>
      </c>
      <c r="L234">
        <f t="shared" si="20"/>
        <v>2.1154285235712731</v>
      </c>
    </row>
    <row r="235" spans="2:12" x14ac:dyDescent="0.25">
      <c r="B235">
        <v>234</v>
      </c>
      <c r="C235">
        <f t="shared" si="17"/>
        <v>14</v>
      </c>
      <c r="D235" t="s">
        <v>58</v>
      </c>
      <c r="E235">
        <v>46.536472534483899</v>
      </c>
      <c r="F235">
        <v>0.357515598978912</v>
      </c>
      <c r="G235">
        <v>5.3627604500857502E-3</v>
      </c>
      <c r="H235">
        <v>8.4409796977724799E-3</v>
      </c>
      <c r="I235">
        <v>3.2802354999985202</v>
      </c>
      <c r="J235">
        <f t="shared" si="18"/>
        <v>40.62677261124</v>
      </c>
      <c r="K235">
        <f t="shared" si="19"/>
        <v>0.60940459660065349</v>
      </c>
      <c r="L235">
        <f t="shared" si="20"/>
        <v>0.95920223838323637</v>
      </c>
    </row>
    <row r="236" spans="2:12" x14ac:dyDescent="0.25">
      <c r="B236">
        <v>235</v>
      </c>
      <c r="C236">
        <f t="shared" si="17"/>
        <v>15</v>
      </c>
      <c r="D236" t="s">
        <v>58</v>
      </c>
      <c r="E236">
        <v>49.1195244710918</v>
      </c>
      <c r="F236">
        <v>0.35909614642825899</v>
      </c>
      <c r="G236">
        <v>8.5802913535486507E-3</v>
      </c>
      <c r="H236">
        <v>9.2502763414244408E-3</v>
      </c>
      <c r="I236">
        <v>3.45653659999879</v>
      </c>
      <c r="J236">
        <f t="shared" si="18"/>
        <v>40.806380275938523</v>
      </c>
      <c r="K236">
        <f t="shared" si="19"/>
        <v>0.97503310835780121</v>
      </c>
      <c r="L236">
        <f t="shared" si="20"/>
        <v>1.0511677660709593</v>
      </c>
    </row>
    <row r="237" spans="2:12" x14ac:dyDescent="0.25">
      <c r="B237">
        <v>236</v>
      </c>
      <c r="C237">
        <f t="shared" si="17"/>
        <v>16</v>
      </c>
      <c r="D237" t="s">
        <v>58</v>
      </c>
      <c r="E237">
        <v>43.996444568751997</v>
      </c>
      <c r="F237">
        <v>0.35637957526393599</v>
      </c>
      <c r="G237">
        <v>6.2077742812925198E-3</v>
      </c>
      <c r="H237">
        <v>8.3811197089231505E-3</v>
      </c>
      <c r="I237">
        <v>3.4707462999995098</v>
      </c>
      <c r="J237">
        <f t="shared" si="18"/>
        <v>40.497679007265454</v>
      </c>
      <c r="K237">
        <f t="shared" si="19"/>
        <v>0.70542889560142275</v>
      </c>
      <c r="L237">
        <f t="shared" si="20"/>
        <v>0.95239996692308526</v>
      </c>
    </row>
    <row r="238" spans="2:12" x14ac:dyDescent="0.25">
      <c r="B238">
        <v>237</v>
      </c>
      <c r="C238">
        <f t="shared" si="17"/>
        <v>17</v>
      </c>
      <c r="D238" t="s">
        <v>58</v>
      </c>
      <c r="E238">
        <v>48.648109819703699</v>
      </c>
      <c r="F238">
        <v>0.35583797838754999</v>
      </c>
      <c r="G238">
        <v>5.4679124806244102E-3</v>
      </c>
      <c r="H238">
        <v>7.6977051458257803E-3</v>
      </c>
      <c r="I238">
        <v>3.0226979999988499</v>
      </c>
      <c r="J238">
        <f t="shared" si="18"/>
        <v>40.436133907676137</v>
      </c>
      <c r="K238">
        <f t="shared" si="19"/>
        <v>0.62135369098004667</v>
      </c>
      <c r="L238">
        <f t="shared" si="20"/>
        <v>0.87473922111656599</v>
      </c>
    </row>
    <row r="239" spans="2:12" x14ac:dyDescent="0.25">
      <c r="B239">
        <v>238</v>
      </c>
      <c r="C239">
        <f t="shared" si="17"/>
        <v>18</v>
      </c>
      <c r="D239" t="s">
        <v>58</v>
      </c>
      <c r="E239">
        <v>43.190377200040899</v>
      </c>
      <c r="F239">
        <v>0.35621578726577202</v>
      </c>
      <c r="G239">
        <v>6.5717142242434096E-3</v>
      </c>
      <c r="H239">
        <v>8.1127849120114608E-3</v>
      </c>
      <c r="I239">
        <v>3.33677739999984</v>
      </c>
      <c r="J239">
        <f t="shared" si="18"/>
        <v>40.479066734746823</v>
      </c>
      <c r="K239">
        <f t="shared" si="19"/>
        <v>0.74678570730038751</v>
      </c>
      <c r="L239">
        <f t="shared" si="20"/>
        <v>0.9219073763649388</v>
      </c>
    </row>
    <row r="240" spans="2:12" x14ac:dyDescent="0.25">
      <c r="B240">
        <v>239</v>
      </c>
      <c r="C240">
        <f t="shared" si="17"/>
        <v>19</v>
      </c>
      <c r="D240" t="s">
        <v>58</v>
      </c>
      <c r="E240">
        <v>58.053832643723403</v>
      </c>
      <c r="F240">
        <v>0.36514316282155201</v>
      </c>
      <c r="G240">
        <v>9.1648884089523697E-3</v>
      </c>
      <c r="H240">
        <v>1.09858406605397E-2</v>
      </c>
      <c r="I240">
        <v>4.4587701000000299</v>
      </c>
      <c r="J240">
        <f t="shared" si="18"/>
        <v>41.493541229721821</v>
      </c>
      <c r="K240">
        <f t="shared" si="19"/>
        <v>1.0414645919264056</v>
      </c>
      <c r="L240">
        <f t="shared" si="20"/>
        <v>1.2483909841522387</v>
      </c>
    </row>
    <row r="241" spans="2:12" x14ac:dyDescent="0.25">
      <c r="B241">
        <v>240</v>
      </c>
      <c r="C241">
        <f t="shared" si="17"/>
        <v>20</v>
      </c>
      <c r="D241" t="s">
        <v>58</v>
      </c>
      <c r="E241">
        <v>45.740044830003697</v>
      </c>
      <c r="F241">
        <v>0.35674645678016498</v>
      </c>
      <c r="G241">
        <v>5.6716500475967203E-3</v>
      </c>
      <c r="H241">
        <v>8.3036913085575599E-3</v>
      </c>
      <c r="I241">
        <v>3.11695300000064</v>
      </c>
      <c r="J241">
        <f t="shared" si="18"/>
        <v>40.539370088655112</v>
      </c>
      <c r="K241">
        <f t="shared" si="19"/>
        <v>0.64450568722690005</v>
      </c>
      <c r="L241">
        <f t="shared" si="20"/>
        <v>0.94360128506335916</v>
      </c>
    </row>
    <row r="242" spans="2:12" x14ac:dyDescent="0.25">
      <c r="B242">
        <v>241</v>
      </c>
      <c r="C242">
        <f t="shared" si="17"/>
        <v>1</v>
      </c>
      <c r="D242" t="s">
        <v>59</v>
      </c>
      <c r="E242">
        <v>61.533415496399201</v>
      </c>
      <c r="F242">
        <v>0.37900870010745302</v>
      </c>
      <c r="G242">
        <v>7.0022144861742498E-3</v>
      </c>
      <c r="H242">
        <v>1.0355029516668999E-2</v>
      </c>
      <c r="I242">
        <v>3.2716848000000001</v>
      </c>
      <c r="J242">
        <f t="shared" si="18"/>
        <v>43.069170466756027</v>
      </c>
      <c r="K242">
        <f t="shared" si="19"/>
        <v>0.79570619161071021</v>
      </c>
      <c r="L242">
        <f t="shared" si="20"/>
        <v>1.1767078996214773</v>
      </c>
    </row>
    <row r="243" spans="2:12" x14ac:dyDescent="0.25">
      <c r="B243">
        <v>242</v>
      </c>
      <c r="C243">
        <f t="shared" si="17"/>
        <v>2</v>
      </c>
      <c r="D243" t="s">
        <v>59</v>
      </c>
      <c r="E243">
        <v>44.061848915212202</v>
      </c>
      <c r="F243">
        <v>0.36193451133874999</v>
      </c>
      <c r="G243">
        <v>6.4249919450475798E-3</v>
      </c>
      <c r="H243">
        <v>6.8219540941925798E-3</v>
      </c>
      <c r="I243">
        <v>3.57911090000015</v>
      </c>
      <c r="J243">
        <f t="shared" si="18"/>
        <v>41.128921743039776</v>
      </c>
      <c r="K243">
        <f t="shared" si="19"/>
        <v>0.73011272102813407</v>
      </c>
      <c r="L243">
        <f t="shared" si="20"/>
        <v>0.77522205615824769</v>
      </c>
    </row>
    <row r="244" spans="2:12" x14ac:dyDescent="0.25">
      <c r="B244">
        <v>243</v>
      </c>
      <c r="C244">
        <f t="shared" si="17"/>
        <v>3</v>
      </c>
      <c r="D244" t="s">
        <v>59</v>
      </c>
      <c r="E244">
        <v>32.954094985170798</v>
      </c>
      <c r="F244">
        <v>0.38662189000223701</v>
      </c>
      <c r="G244">
        <v>6.5235282724923601E-3</v>
      </c>
      <c r="H244">
        <v>7.0257795665331297E-3</v>
      </c>
      <c r="I244">
        <v>3.27906040000016</v>
      </c>
      <c r="J244">
        <f t="shared" si="18"/>
        <v>43.934305682072392</v>
      </c>
      <c r="K244">
        <f t="shared" si="19"/>
        <v>0.74131003096504089</v>
      </c>
      <c r="L244">
        <f t="shared" si="20"/>
        <v>0.79838404165149202</v>
      </c>
    </row>
    <row r="245" spans="2:12" x14ac:dyDescent="0.25">
      <c r="B245">
        <v>244</v>
      </c>
      <c r="C245">
        <f t="shared" si="17"/>
        <v>4</v>
      </c>
      <c r="D245" t="s">
        <v>59</v>
      </c>
      <c r="E245">
        <v>40.2692979634122</v>
      </c>
      <c r="F245">
        <v>0.37422679176097001</v>
      </c>
      <c r="G245">
        <v>5.6034407636666997E-3</v>
      </c>
      <c r="H245">
        <v>5.9036552664652299E-3</v>
      </c>
      <c r="I245">
        <v>3.2621311000002602</v>
      </c>
      <c r="J245">
        <f t="shared" si="18"/>
        <v>42.525771791019324</v>
      </c>
      <c r="K245">
        <f t="shared" si="19"/>
        <v>0.63675463223485229</v>
      </c>
      <c r="L245">
        <f t="shared" si="20"/>
        <v>0.67086991664377615</v>
      </c>
    </row>
    <row r="246" spans="2:12" x14ac:dyDescent="0.25">
      <c r="B246">
        <v>245</v>
      </c>
      <c r="C246">
        <f t="shared" si="17"/>
        <v>5</v>
      </c>
      <c r="D246" t="s">
        <v>59</v>
      </c>
      <c r="E246">
        <v>58.2923420401833</v>
      </c>
      <c r="F246">
        <v>0.387464578360529</v>
      </c>
      <c r="G246">
        <v>7.018513975871E-3</v>
      </c>
      <c r="H246">
        <v>6.89148148530836E-3</v>
      </c>
      <c r="I246">
        <v>3.1935823000003398</v>
      </c>
      <c r="J246">
        <f t="shared" si="18"/>
        <v>44.030065722787391</v>
      </c>
      <c r="K246">
        <f t="shared" si="19"/>
        <v>0.79755840634897734</v>
      </c>
      <c r="L246">
        <f t="shared" si="20"/>
        <v>0.78312289605776819</v>
      </c>
    </row>
    <row r="247" spans="2:12" x14ac:dyDescent="0.25">
      <c r="B247">
        <v>246</v>
      </c>
      <c r="C247">
        <f t="shared" si="17"/>
        <v>6</v>
      </c>
      <c r="D247" t="s">
        <v>59</v>
      </c>
      <c r="E247">
        <v>46.711383509415697</v>
      </c>
      <c r="F247">
        <v>0.36117317046223002</v>
      </c>
      <c r="G247">
        <v>7.7449065094670104E-3</v>
      </c>
      <c r="H247">
        <v>5.8577635722372196E-3</v>
      </c>
      <c r="I247">
        <v>3.3116955000004902</v>
      </c>
      <c r="J247">
        <f t="shared" si="18"/>
        <v>41.042405734344321</v>
      </c>
      <c r="K247">
        <f t="shared" si="19"/>
        <v>0.88010301243943301</v>
      </c>
      <c r="L247">
        <f t="shared" si="20"/>
        <v>0.66565495139059316</v>
      </c>
    </row>
    <row r="248" spans="2:12" x14ac:dyDescent="0.25">
      <c r="B248">
        <v>247</v>
      </c>
      <c r="C248">
        <f t="shared" si="17"/>
        <v>7</v>
      </c>
      <c r="D248" t="s">
        <v>59</v>
      </c>
      <c r="E248">
        <v>56.616308123467</v>
      </c>
      <c r="F248">
        <v>0.35149235524975098</v>
      </c>
      <c r="G248">
        <v>7.0809102614146401E-3</v>
      </c>
      <c r="H248">
        <v>7.3867261593451201E-3</v>
      </c>
      <c r="I248">
        <v>3.25131900000087</v>
      </c>
      <c r="J248">
        <f t="shared" si="18"/>
        <v>39.942313096562614</v>
      </c>
      <c r="K248">
        <f t="shared" si="19"/>
        <v>0.80464889334257272</v>
      </c>
      <c r="L248">
        <f t="shared" si="20"/>
        <v>0.83940069992558186</v>
      </c>
    </row>
    <row r="249" spans="2:12" x14ac:dyDescent="0.25">
      <c r="B249">
        <v>248</v>
      </c>
      <c r="C249">
        <f t="shared" si="17"/>
        <v>8</v>
      </c>
      <c r="D249" t="s">
        <v>59</v>
      </c>
      <c r="E249">
        <v>36.041709223749102</v>
      </c>
      <c r="F249">
        <v>0.35343099096761199</v>
      </c>
      <c r="G249">
        <v>7.3453776553432997E-3</v>
      </c>
      <c r="H249">
        <v>1.040246622467E-2</v>
      </c>
      <c r="I249">
        <v>3.09423249999963</v>
      </c>
      <c r="J249">
        <f t="shared" si="18"/>
        <v>40.162612609955907</v>
      </c>
      <c r="K249">
        <f t="shared" si="19"/>
        <v>0.83470200628901137</v>
      </c>
      <c r="L249">
        <f t="shared" si="20"/>
        <v>1.182098434621591</v>
      </c>
    </row>
    <row r="250" spans="2:12" x14ac:dyDescent="0.25">
      <c r="B250">
        <v>249</v>
      </c>
      <c r="C250">
        <f t="shared" si="17"/>
        <v>9</v>
      </c>
      <c r="D250" t="s">
        <v>59</v>
      </c>
      <c r="E250">
        <v>55.845469553759202</v>
      </c>
      <c r="F250">
        <v>0.368672934677018</v>
      </c>
      <c r="G250">
        <v>6.8620253492981103E-3</v>
      </c>
      <c r="H250">
        <v>6.20449988340235E-3</v>
      </c>
      <c r="I250">
        <v>3.4523673000003301</v>
      </c>
      <c r="J250">
        <f t="shared" si="18"/>
        <v>41.894651667842957</v>
      </c>
      <c r="K250">
        <f t="shared" si="19"/>
        <v>0.77977560787478528</v>
      </c>
      <c r="L250">
        <f t="shared" si="20"/>
        <v>0.70505680493208522</v>
      </c>
    </row>
    <row r="251" spans="2:12" x14ac:dyDescent="0.25">
      <c r="B251">
        <v>250</v>
      </c>
      <c r="C251">
        <f t="shared" si="17"/>
        <v>10</v>
      </c>
      <c r="D251" t="s">
        <v>59</v>
      </c>
      <c r="E251">
        <v>40.771319910448597</v>
      </c>
      <c r="F251">
        <v>0.35977318208555398</v>
      </c>
      <c r="G251">
        <v>6.2180569699868101E-3</v>
      </c>
      <c r="H251">
        <v>8.2203525882298296E-3</v>
      </c>
      <c r="I251">
        <v>3.3777097000001901</v>
      </c>
      <c r="J251">
        <f t="shared" si="18"/>
        <v>40.883316146085683</v>
      </c>
      <c r="K251">
        <f t="shared" si="19"/>
        <v>0.70659738295304664</v>
      </c>
      <c r="L251">
        <f t="shared" si="20"/>
        <v>0.934130975935208</v>
      </c>
    </row>
    <row r="252" spans="2:12" x14ac:dyDescent="0.25">
      <c r="B252">
        <v>251</v>
      </c>
      <c r="C252">
        <f t="shared" si="17"/>
        <v>11</v>
      </c>
      <c r="D252" t="s">
        <v>59</v>
      </c>
      <c r="E252">
        <v>63.217720175986202</v>
      </c>
      <c r="F252">
        <v>0.38537950780560598</v>
      </c>
      <c r="G252">
        <v>1.9093517797128701E-2</v>
      </c>
      <c r="H252">
        <v>2.2013575648664799E-2</v>
      </c>
      <c r="I252">
        <v>4.1287434000005296</v>
      </c>
      <c r="J252">
        <f t="shared" si="18"/>
        <v>43.793125887000684</v>
      </c>
      <c r="K252">
        <f t="shared" si="19"/>
        <v>2.1697179314918977</v>
      </c>
      <c r="L252">
        <f t="shared" si="20"/>
        <v>2.5015426873482727</v>
      </c>
    </row>
    <row r="253" spans="2:12" x14ac:dyDescent="0.25">
      <c r="B253">
        <v>252</v>
      </c>
      <c r="C253">
        <f t="shared" si="17"/>
        <v>12</v>
      </c>
      <c r="D253" t="s">
        <v>59</v>
      </c>
      <c r="E253">
        <v>48.211701944925103</v>
      </c>
      <c r="F253">
        <v>0.35777060429712099</v>
      </c>
      <c r="G253">
        <v>6.1421174394946402E-3</v>
      </c>
      <c r="H253">
        <v>6.4642436085154296E-3</v>
      </c>
      <c r="I253">
        <v>3.1907272999997001</v>
      </c>
      <c r="J253">
        <f t="shared" si="18"/>
        <v>40.655750488309202</v>
      </c>
      <c r="K253">
        <f t="shared" si="19"/>
        <v>0.69796789085166366</v>
      </c>
      <c r="L253">
        <f t="shared" si="20"/>
        <v>0.73457313733129881</v>
      </c>
    </row>
    <row r="254" spans="2:12" x14ac:dyDescent="0.25">
      <c r="B254">
        <v>253</v>
      </c>
      <c r="C254">
        <f t="shared" si="17"/>
        <v>13</v>
      </c>
      <c r="D254" t="s">
        <v>59</v>
      </c>
      <c r="E254">
        <v>64.583862481148898</v>
      </c>
      <c r="F254">
        <v>0.36972656691327099</v>
      </c>
      <c r="G254">
        <v>1.09514177535542E-2</v>
      </c>
      <c r="H254">
        <v>1.3423660623975301E-2</v>
      </c>
      <c r="I254">
        <v>3.32650909999938</v>
      </c>
      <c r="J254">
        <f t="shared" si="18"/>
        <v>42.014382603780795</v>
      </c>
      <c r="K254">
        <f t="shared" si="19"/>
        <v>1.2444792901766137</v>
      </c>
      <c r="L254">
        <f t="shared" si="20"/>
        <v>1.5254159799971934</v>
      </c>
    </row>
    <row r="255" spans="2:12" x14ac:dyDescent="0.25">
      <c r="B255">
        <v>254</v>
      </c>
      <c r="C255">
        <f t="shared" si="17"/>
        <v>14</v>
      </c>
      <c r="D255" t="s">
        <v>59</v>
      </c>
      <c r="E255">
        <v>46.7016678046149</v>
      </c>
      <c r="F255">
        <v>0.37086448861984</v>
      </c>
      <c r="G255">
        <v>3.51664324032181E-3</v>
      </c>
      <c r="H255">
        <v>5.5989039431953097E-3</v>
      </c>
      <c r="I255">
        <v>3.0467963999999399</v>
      </c>
      <c r="J255">
        <f t="shared" si="18"/>
        <v>42.143691888618186</v>
      </c>
      <c r="K255">
        <f t="shared" si="19"/>
        <v>0.39961855003656932</v>
      </c>
      <c r="L255">
        <f t="shared" si="20"/>
        <v>0.63623908445401245</v>
      </c>
    </row>
    <row r="256" spans="2:12" x14ac:dyDescent="0.25">
      <c r="B256">
        <v>255</v>
      </c>
      <c r="C256">
        <f t="shared" si="17"/>
        <v>15</v>
      </c>
      <c r="D256" t="s">
        <v>59</v>
      </c>
      <c r="E256">
        <v>53.865205740729898</v>
      </c>
      <c r="F256">
        <v>0.37927170042061498</v>
      </c>
      <c r="G256">
        <v>7.1368915978505601E-3</v>
      </c>
      <c r="H256">
        <v>1.0109696348710701E-2</v>
      </c>
      <c r="I256">
        <v>3.3971221000010701</v>
      </c>
      <c r="J256">
        <f t="shared" si="18"/>
        <v>43.099056865978973</v>
      </c>
      <c r="K256">
        <f t="shared" si="19"/>
        <v>0.81101040884665454</v>
      </c>
      <c r="L256">
        <f t="shared" si="20"/>
        <v>1.1488291305353069</v>
      </c>
    </row>
    <row r="257" spans="2:12" x14ac:dyDescent="0.25">
      <c r="B257">
        <v>256</v>
      </c>
      <c r="C257">
        <f t="shared" si="17"/>
        <v>16</v>
      </c>
      <c r="D257" t="s">
        <v>59</v>
      </c>
      <c r="E257">
        <v>61.919615975904101</v>
      </c>
      <c r="F257">
        <v>0.36978000861775601</v>
      </c>
      <c r="G257">
        <v>4.3266930340209496E-3</v>
      </c>
      <c r="H257">
        <v>7.9021297126880292E-3</v>
      </c>
      <c r="I257">
        <v>3.3197873999997598</v>
      </c>
      <c r="J257">
        <f t="shared" si="18"/>
        <v>42.020455524745003</v>
      </c>
      <c r="K257">
        <f t="shared" si="19"/>
        <v>0.4916696629569261</v>
      </c>
      <c r="L257">
        <f t="shared" si="20"/>
        <v>0.89796928553273059</v>
      </c>
    </row>
    <row r="258" spans="2:12" x14ac:dyDescent="0.25">
      <c r="B258">
        <v>257</v>
      </c>
      <c r="C258">
        <f t="shared" si="17"/>
        <v>17</v>
      </c>
      <c r="D258" t="s">
        <v>59</v>
      </c>
      <c r="E258">
        <v>60.7911012372534</v>
      </c>
      <c r="F258">
        <v>0.385690133386135</v>
      </c>
      <c r="G258">
        <v>5.2968401137948396E-3</v>
      </c>
      <c r="H258">
        <v>6.1281974721973699E-3</v>
      </c>
      <c r="I258">
        <v>3.1152422999984899</v>
      </c>
      <c r="J258">
        <f t="shared" si="18"/>
        <v>43.828424248424433</v>
      </c>
      <c r="K258">
        <f t="shared" si="19"/>
        <v>0.60191364929486812</v>
      </c>
      <c r="L258">
        <f t="shared" si="20"/>
        <v>0.69638607638606476</v>
      </c>
    </row>
    <row r="259" spans="2:12" x14ac:dyDescent="0.25">
      <c r="B259">
        <v>258</v>
      </c>
      <c r="C259">
        <f t="shared" ref="C259:C301" si="21">MOD(B259-1,20)+1</f>
        <v>18</v>
      </c>
      <c r="D259" t="s">
        <v>59</v>
      </c>
      <c r="E259">
        <v>50.786111341311603</v>
      </c>
      <c r="F259">
        <v>0.37716011896137402</v>
      </c>
      <c r="G259">
        <v>1.0239834315697799E-2</v>
      </c>
      <c r="H259">
        <v>1.09455484862627E-2</v>
      </c>
      <c r="I259">
        <v>3.2001804999999801</v>
      </c>
      <c r="J259">
        <f t="shared" si="18"/>
        <v>42.859104427428868</v>
      </c>
      <c r="K259">
        <f t="shared" si="19"/>
        <v>1.16361753587475</v>
      </c>
      <c r="L259">
        <f t="shared" si="20"/>
        <v>1.2438123279843978</v>
      </c>
    </row>
    <row r="260" spans="2:12" x14ac:dyDescent="0.25">
      <c r="B260">
        <v>259</v>
      </c>
      <c r="C260">
        <f t="shared" si="21"/>
        <v>19</v>
      </c>
      <c r="D260" t="s">
        <v>59</v>
      </c>
      <c r="E260">
        <v>60.839975794418201</v>
      </c>
      <c r="F260">
        <v>0.36367861803629697</v>
      </c>
      <c r="G260">
        <v>5.6558658356947499E-3</v>
      </c>
      <c r="H260">
        <v>8.2240031179265302E-3</v>
      </c>
      <c r="I260">
        <v>2.9937496000002199</v>
      </c>
      <c r="J260">
        <f t="shared" ref="J260:J301" si="22">F260*$A$2</f>
        <v>41.327115685942836</v>
      </c>
      <c r="K260">
        <f t="shared" ref="K260:K301" si="23">G260*$A$2</f>
        <v>0.64271202678349437</v>
      </c>
      <c r="L260">
        <f t="shared" ref="L260:L301" si="24">H260*$A$2</f>
        <v>0.9345458088552876</v>
      </c>
    </row>
    <row r="261" spans="2:12" x14ac:dyDescent="0.25">
      <c r="B261">
        <v>260</v>
      </c>
      <c r="C261">
        <f t="shared" si="21"/>
        <v>20</v>
      </c>
      <c r="D261" t="s">
        <v>59</v>
      </c>
      <c r="E261">
        <v>44.474490712427801</v>
      </c>
      <c r="F261">
        <v>0.35535267379498803</v>
      </c>
      <c r="G261">
        <v>6.2347190658298699E-3</v>
      </c>
      <c r="H261">
        <v>6.3879548069356697E-3</v>
      </c>
      <c r="I261">
        <v>3.2126781000006299</v>
      </c>
      <c r="J261">
        <f t="shared" si="22"/>
        <v>40.380985658521368</v>
      </c>
      <c r="K261">
        <f t="shared" si="23"/>
        <v>0.70849080293521249</v>
      </c>
      <c r="L261">
        <f t="shared" si="24"/>
        <v>0.72590395533359886</v>
      </c>
    </row>
    <row r="262" spans="2:12" x14ac:dyDescent="0.25">
      <c r="B262">
        <v>261</v>
      </c>
      <c r="C262">
        <f t="shared" si="21"/>
        <v>1</v>
      </c>
      <c r="D262" t="s">
        <v>60</v>
      </c>
      <c r="E262">
        <v>36.493374775565997</v>
      </c>
      <c r="F262">
        <v>0.36483819629228897</v>
      </c>
      <c r="G262">
        <v>8.2513266147396305E-3</v>
      </c>
      <c r="H262">
        <v>8.2950062192358592E-3</v>
      </c>
      <c r="I262">
        <v>3.6474435000000001</v>
      </c>
      <c r="J262">
        <f t="shared" si="22"/>
        <v>41.458885942305564</v>
      </c>
      <c r="K262">
        <f t="shared" si="23"/>
        <v>0.93765075167495804</v>
      </c>
      <c r="L262">
        <f t="shared" si="24"/>
        <v>0.94261434309498404</v>
      </c>
    </row>
    <row r="263" spans="2:12" x14ac:dyDescent="0.25">
      <c r="B263">
        <v>262</v>
      </c>
      <c r="C263">
        <f t="shared" si="21"/>
        <v>2</v>
      </c>
      <c r="D263" t="s">
        <v>60</v>
      </c>
      <c r="E263">
        <v>12.937117925225801</v>
      </c>
      <c r="F263">
        <v>0.35282620761845601</v>
      </c>
      <c r="G263">
        <v>1.55038910162256E-2</v>
      </c>
      <c r="H263">
        <v>1.3101212817090599E-2</v>
      </c>
      <c r="I263">
        <v>4.76683760000014</v>
      </c>
      <c r="J263">
        <f t="shared" si="22"/>
        <v>40.093887229370004</v>
      </c>
      <c r="K263">
        <f t="shared" si="23"/>
        <v>1.7618057972983636</v>
      </c>
      <c r="L263">
        <f t="shared" si="24"/>
        <v>1.4887741837602955</v>
      </c>
    </row>
    <row r="264" spans="2:12" x14ac:dyDescent="0.25">
      <c r="B264">
        <v>263</v>
      </c>
      <c r="C264">
        <f t="shared" si="21"/>
        <v>3</v>
      </c>
      <c r="D264" t="s">
        <v>60</v>
      </c>
      <c r="E264">
        <v>49.825991284261498</v>
      </c>
      <c r="F264">
        <v>0.35177608582752501</v>
      </c>
      <c r="G264">
        <v>6.07847778935582E-3</v>
      </c>
      <c r="H264">
        <v>7.0804261798031896E-3</v>
      </c>
      <c r="I264">
        <v>3.8037824000002698</v>
      </c>
      <c r="J264">
        <f t="shared" si="22"/>
        <v>39.974555207673298</v>
      </c>
      <c r="K264">
        <f t="shared" si="23"/>
        <v>0.69073611242679778</v>
      </c>
      <c r="L264">
        <f t="shared" si="24"/>
        <v>0.80459388406854426</v>
      </c>
    </row>
    <row r="265" spans="2:12" x14ac:dyDescent="0.25">
      <c r="B265">
        <v>264</v>
      </c>
      <c r="C265">
        <f t="shared" si="21"/>
        <v>4</v>
      </c>
      <c r="D265" t="s">
        <v>60</v>
      </c>
      <c r="E265">
        <v>24.145187316711599</v>
      </c>
      <c r="F265">
        <v>0.38573312037241397</v>
      </c>
      <c r="G265">
        <v>1.0291261767122801E-2</v>
      </c>
      <c r="H265">
        <v>1.0666930367276201E-2</v>
      </c>
      <c r="I265">
        <v>5.1190531000011097</v>
      </c>
      <c r="J265">
        <f t="shared" si="22"/>
        <v>43.833309133228859</v>
      </c>
      <c r="K265">
        <f t="shared" si="23"/>
        <v>1.1694615644457729</v>
      </c>
      <c r="L265">
        <f t="shared" si="24"/>
        <v>1.2121511780995682</v>
      </c>
    </row>
    <row r="266" spans="2:12" x14ac:dyDescent="0.25">
      <c r="B266">
        <v>265</v>
      </c>
      <c r="C266">
        <f t="shared" si="21"/>
        <v>5</v>
      </c>
      <c r="D266" t="s">
        <v>60</v>
      </c>
      <c r="E266">
        <v>59.682868260617802</v>
      </c>
      <c r="F266">
        <v>0.37287610125883502</v>
      </c>
      <c r="G266">
        <v>4.7486689896333104E-3</v>
      </c>
      <c r="H266">
        <v>6.5145617729120602E-3</v>
      </c>
      <c r="I266">
        <v>3.6938126000004501</v>
      </c>
      <c r="J266">
        <f t="shared" si="22"/>
        <v>42.372284233958524</v>
      </c>
      <c r="K266">
        <f t="shared" si="23"/>
        <v>0.53962147609469435</v>
      </c>
      <c r="L266">
        <f t="shared" si="24"/>
        <v>0.74029111055818864</v>
      </c>
    </row>
    <row r="267" spans="2:12" x14ac:dyDescent="0.25">
      <c r="B267">
        <v>266</v>
      </c>
      <c r="C267">
        <f t="shared" si="21"/>
        <v>6</v>
      </c>
      <c r="D267" t="s">
        <v>60</v>
      </c>
      <c r="E267">
        <v>20.038137760887</v>
      </c>
      <c r="F267">
        <v>0.37253554677481199</v>
      </c>
      <c r="G267">
        <v>1.00686689482466E-2</v>
      </c>
      <c r="H267">
        <v>1.11050068164934E-2</v>
      </c>
      <c r="I267">
        <v>3.8410558000014099</v>
      </c>
      <c r="J267">
        <f t="shared" si="22"/>
        <v>42.333584860774089</v>
      </c>
      <c r="K267">
        <f t="shared" si="23"/>
        <v>1.1441669259371137</v>
      </c>
      <c r="L267">
        <f t="shared" si="24"/>
        <v>1.2619325927833409</v>
      </c>
    </row>
    <row r="268" spans="2:12" x14ac:dyDescent="0.25">
      <c r="B268">
        <v>267</v>
      </c>
      <c r="C268">
        <f t="shared" si="21"/>
        <v>7</v>
      </c>
      <c r="D268" t="s">
        <v>60</v>
      </c>
      <c r="E268">
        <v>16.959679100116301</v>
      </c>
      <c r="F268">
        <v>0.383056717871265</v>
      </c>
      <c r="G268">
        <v>1.3524139772512199E-2</v>
      </c>
      <c r="H268">
        <v>1.33956813037627E-2</v>
      </c>
      <c r="I268">
        <v>4.3109507000008298</v>
      </c>
      <c r="J268">
        <f t="shared" si="22"/>
        <v>43.529172485371021</v>
      </c>
      <c r="K268">
        <f t="shared" si="23"/>
        <v>1.5368340650582044</v>
      </c>
      <c r="L268">
        <f t="shared" si="24"/>
        <v>1.522236511791216</v>
      </c>
    </row>
    <row r="269" spans="2:12" x14ac:dyDescent="0.25">
      <c r="B269">
        <v>268</v>
      </c>
      <c r="C269">
        <f t="shared" si="21"/>
        <v>8</v>
      </c>
      <c r="D269" t="s">
        <v>60</v>
      </c>
      <c r="E269">
        <v>44.799066060286698</v>
      </c>
      <c r="F269">
        <v>0.363711846621395</v>
      </c>
      <c r="G269">
        <v>4.5234252231365598E-3</v>
      </c>
      <c r="H269">
        <v>7.3151448153800404E-3</v>
      </c>
      <c r="I269">
        <v>3.8787193999996799</v>
      </c>
      <c r="J269">
        <f t="shared" si="22"/>
        <v>41.330891661522159</v>
      </c>
      <c r="K269">
        <f t="shared" si="23"/>
        <v>0.5140255935382454</v>
      </c>
      <c r="L269">
        <f t="shared" si="24"/>
        <v>0.83126645629318641</v>
      </c>
    </row>
    <row r="270" spans="2:12" x14ac:dyDescent="0.25">
      <c r="B270">
        <v>269</v>
      </c>
      <c r="C270">
        <f t="shared" si="21"/>
        <v>9</v>
      </c>
      <c r="D270" t="s">
        <v>60</v>
      </c>
      <c r="E270">
        <v>76.116038459347394</v>
      </c>
      <c r="F270">
        <v>0.38385171508902799</v>
      </c>
      <c r="G270">
        <v>1.4021057730210699E-2</v>
      </c>
      <c r="H270">
        <v>1.7290604233990502E-2</v>
      </c>
      <c r="I270">
        <v>5.2055201999992198</v>
      </c>
      <c r="J270">
        <f t="shared" si="22"/>
        <v>43.619513078298638</v>
      </c>
      <c r="K270">
        <f t="shared" si="23"/>
        <v>1.5933020147966703</v>
      </c>
      <c r="L270">
        <f t="shared" si="24"/>
        <v>1.9648413902261934</v>
      </c>
    </row>
    <row r="271" spans="2:12" x14ac:dyDescent="0.25">
      <c r="B271">
        <v>270</v>
      </c>
      <c r="C271">
        <f t="shared" si="21"/>
        <v>10</v>
      </c>
      <c r="D271" t="s">
        <v>60</v>
      </c>
      <c r="E271">
        <v>49.261149967302003</v>
      </c>
      <c r="F271">
        <v>0.36761177434062597</v>
      </c>
      <c r="G271">
        <v>5.2778263668165496E-3</v>
      </c>
      <c r="H271">
        <v>6.79848212849604E-3</v>
      </c>
      <c r="I271">
        <v>5.17348539999875</v>
      </c>
      <c r="J271">
        <f t="shared" si="22"/>
        <v>41.774065265980227</v>
      </c>
      <c r="K271">
        <f t="shared" si="23"/>
        <v>0.59975299622915335</v>
      </c>
      <c r="L271">
        <f t="shared" si="24"/>
        <v>0.77255478732909544</v>
      </c>
    </row>
    <row r="272" spans="2:12" x14ac:dyDescent="0.25">
      <c r="B272">
        <v>271</v>
      </c>
      <c r="C272">
        <f t="shared" si="21"/>
        <v>11</v>
      </c>
      <c r="D272" t="s">
        <v>60</v>
      </c>
      <c r="E272">
        <v>16.7086126266306</v>
      </c>
      <c r="F272">
        <v>0.38283875020035801</v>
      </c>
      <c r="G272">
        <v>1.37093504745558E-2</v>
      </c>
      <c r="H272">
        <v>1.33560216798178E-2</v>
      </c>
      <c r="I272">
        <v>6.7153625999999296</v>
      </c>
      <c r="J272">
        <f t="shared" si="22"/>
        <v>43.504403431858869</v>
      </c>
      <c r="K272">
        <f t="shared" si="23"/>
        <v>1.5578807357449773</v>
      </c>
      <c r="L272">
        <f t="shared" si="24"/>
        <v>1.5177297363429318</v>
      </c>
    </row>
    <row r="273" spans="2:12" x14ac:dyDescent="0.25">
      <c r="B273">
        <v>272</v>
      </c>
      <c r="C273">
        <f t="shared" si="21"/>
        <v>12</v>
      </c>
      <c r="D273" t="s">
        <v>60</v>
      </c>
      <c r="E273">
        <v>20.336745964001501</v>
      </c>
      <c r="F273">
        <v>0.37979400213978998</v>
      </c>
      <c r="G273">
        <v>9.9964384086571392E-3</v>
      </c>
      <c r="H273">
        <v>1.0863510233534801E-2</v>
      </c>
      <c r="I273">
        <v>4.0672617000000102</v>
      </c>
      <c r="J273">
        <f t="shared" si="22"/>
        <v>43.158409334067045</v>
      </c>
      <c r="K273">
        <f t="shared" si="23"/>
        <v>1.135958910074675</v>
      </c>
      <c r="L273">
        <f t="shared" si="24"/>
        <v>1.2344897992653183</v>
      </c>
    </row>
    <row r="274" spans="2:12" x14ac:dyDescent="0.25">
      <c r="B274">
        <v>273</v>
      </c>
      <c r="C274">
        <f t="shared" si="21"/>
        <v>13</v>
      </c>
      <c r="D274" t="s">
        <v>60</v>
      </c>
      <c r="E274">
        <v>59.951448364978198</v>
      </c>
      <c r="F274">
        <v>0.35552077312622499</v>
      </c>
      <c r="G274">
        <v>7.5860340209556098E-3</v>
      </c>
      <c r="H274">
        <v>9.1542197221527195E-3</v>
      </c>
      <c r="I274">
        <v>5.6056257000000098</v>
      </c>
      <c r="J274">
        <f t="shared" si="22"/>
        <v>40.400087855252842</v>
      </c>
      <c r="K274">
        <f t="shared" si="23"/>
        <v>0.86204932056313754</v>
      </c>
      <c r="L274">
        <f t="shared" si="24"/>
        <v>1.0402522411537181</v>
      </c>
    </row>
    <row r="275" spans="2:12" x14ac:dyDescent="0.25">
      <c r="B275">
        <v>274</v>
      </c>
      <c r="C275">
        <f t="shared" si="21"/>
        <v>14</v>
      </c>
      <c r="D275" t="s">
        <v>60</v>
      </c>
      <c r="E275">
        <v>27.659634654995401</v>
      </c>
      <c r="F275">
        <v>0.35682439775149299</v>
      </c>
      <c r="G275">
        <v>1.38909933047494E-2</v>
      </c>
      <c r="H275">
        <v>1.41007082037421E-2</v>
      </c>
      <c r="I275">
        <v>6.5902593000009801</v>
      </c>
      <c r="J275">
        <f t="shared" si="22"/>
        <v>40.548227017215112</v>
      </c>
      <c r="K275">
        <f t="shared" si="23"/>
        <v>1.5785219664487955</v>
      </c>
      <c r="L275">
        <f t="shared" si="24"/>
        <v>1.6023532049706932</v>
      </c>
    </row>
    <row r="276" spans="2:12" x14ac:dyDescent="0.25">
      <c r="B276">
        <v>275</v>
      </c>
      <c r="C276">
        <f t="shared" si="21"/>
        <v>15</v>
      </c>
      <c r="D276" t="s">
        <v>60</v>
      </c>
      <c r="E276">
        <v>58.533513475607997</v>
      </c>
      <c r="F276">
        <v>0.37535213793482503</v>
      </c>
      <c r="G276">
        <v>8.3719277723529693E-3</v>
      </c>
      <c r="H276">
        <v>1.0436783381098901E-2</v>
      </c>
      <c r="I276">
        <v>4.0653164000013904</v>
      </c>
      <c r="J276">
        <f t="shared" si="22"/>
        <v>42.6536520380483</v>
      </c>
      <c r="K276">
        <f t="shared" si="23"/>
        <v>0.95135542867647382</v>
      </c>
      <c r="L276">
        <f t="shared" si="24"/>
        <v>1.1859981114885114</v>
      </c>
    </row>
    <row r="277" spans="2:12" x14ac:dyDescent="0.25">
      <c r="B277">
        <v>276</v>
      </c>
      <c r="C277">
        <f t="shared" si="21"/>
        <v>16</v>
      </c>
      <c r="D277" t="s">
        <v>60</v>
      </c>
      <c r="E277">
        <v>56.1118241046874</v>
      </c>
      <c r="F277">
        <v>0.310764637395189</v>
      </c>
      <c r="G277">
        <v>6.0125081699321098E-3</v>
      </c>
      <c r="H277">
        <v>1.29687162513283E-2</v>
      </c>
      <c r="I277">
        <v>6.8373585000008399</v>
      </c>
      <c r="J277">
        <f t="shared" si="22"/>
        <v>35.314163340362391</v>
      </c>
      <c r="K277">
        <f t="shared" si="23"/>
        <v>0.68323956476501246</v>
      </c>
      <c r="L277">
        <f t="shared" si="24"/>
        <v>1.4737177558327614</v>
      </c>
    </row>
    <row r="278" spans="2:12" x14ac:dyDescent="0.25">
      <c r="B278">
        <v>277</v>
      </c>
      <c r="C278">
        <f t="shared" si="21"/>
        <v>17</v>
      </c>
      <c r="D278" t="s">
        <v>60</v>
      </c>
      <c r="E278">
        <v>50.646108608997203</v>
      </c>
      <c r="F278">
        <v>0.36892339409847502</v>
      </c>
      <c r="G278">
        <v>5.1662624550502601E-3</v>
      </c>
      <c r="H278">
        <v>6.5533450226250203E-3</v>
      </c>
      <c r="I278">
        <v>5.0799267000002102</v>
      </c>
      <c r="J278">
        <f t="shared" si="22"/>
        <v>41.923112965735797</v>
      </c>
      <c r="K278">
        <f t="shared" si="23"/>
        <v>0.58707527898298417</v>
      </c>
      <c r="L278">
        <f t="shared" si="24"/>
        <v>0.74469829802557053</v>
      </c>
    </row>
    <row r="279" spans="2:12" x14ac:dyDescent="0.25">
      <c r="B279">
        <v>278</v>
      </c>
      <c r="C279">
        <f t="shared" si="21"/>
        <v>18</v>
      </c>
      <c r="D279" t="s">
        <v>60</v>
      </c>
      <c r="E279">
        <v>64.919322345380607</v>
      </c>
      <c r="F279">
        <v>0.35324515680913698</v>
      </c>
      <c r="G279">
        <v>5.4574269600676899E-3</v>
      </c>
      <c r="H279">
        <v>8.9618871774882602E-3</v>
      </c>
      <c r="I279">
        <v>3.9732773000014201</v>
      </c>
      <c r="J279">
        <f t="shared" si="22"/>
        <v>40.141495091947384</v>
      </c>
      <c r="K279">
        <f t="shared" si="23"/>
        <v>0.62016215455314661</v>
      </c>
      <c r="L279">
        <f t="shared" si="24"/>
        <v>1.0183962701691205</v>
      </c>
    </row>
    <row r="280" spans="2:12" x14ac:dyDescent="0.25">
      <c r="B280">
        <v>279</v>
      </c>
      <c r="C280">
        <f t="shared" si="21"/>
        <v>19</v>
      </c>
      <c r="D280" t="s">
        <v>60</v>
      </c>
      <c r="E280">
        <v>34.553695499558103</v>
      </c>
      <c r="F280">
        <v>0.35894026132553303</v>
      </c>
      <c r="G280">
        <v>7.7549987468593798E-3</v>
      </c>
      <c r="H280">
        <v>8.3286600631604802E-3</v>
      </c>
      <c r="I280">
        <v>4.7765829999989302</v>
      </c>
      <c r="J280">
        <f t="shared" si="22"/>
        <v>40.788666059719667</v>
      </c>
      <c r="K280">
        <f t="shared" si="23"/>
        <v>0.88124985759765684</v>
      </c>
      <c r="L280">
        <f t="shared" si="24"/>
        <v>0.94643864354096374</v>
      </c>
    </row>
    <row r="281" spans="2:12" x14ac:dyDescent="0.25">
      <c r="B281">
        <v>280</v>
      </c>
      <c r="C281">
        <f t="shared" si="21"/>
        <v>20</v>
      </c>
      <c r="D281" t="s">
        <v>60</v>
      </c>
      <c r="E281">
        <v>49.777709358635001</v>
      </c>
      <c r="F281">
        <v>0.36783030498135</v>
      </c>
      <c r="G281">
        <v>7.0259443630826604E-3</v>
      </c>
      <c r="H281">
        <v>7.5188152987003898E-3</v>
      </c>
      <c r="I281">
        <v>3.76712190000034</v>
      </c>
      <c r="J281">
        <f t="shared" si="22"/>
        <v>41.798898293335228</v>
      </c>
      <c r="K281">
        <f t="shared" si="23"/>
        <v>0.79840276853212055</v>
      </c>
      <c r="L281">
        <f t="shared" si="24"/>
        <v>0.85441082939777158</v>
      </c>
    </row>
    <row r="282" spans="2:12" x14ac:dyDescent="0.25">
      <c r="B282">
        <v>281</v>
      </c>
      <c r="C282">
        <f t="shared" si="21"/>
        <v>1</v>
      </c>
      <c r="D282" t="s">
        <v>61</v>
      </c>
      <c r="E282">
        <v>56.444657217562103</v>
      </c>
      <c r="F282">
        <v>0.3602444841968</v>
      </c>
      <c r="G282">
        <v>4.3894568736125303E-3</v>
      </c>
      <c r="H282">
        <v>6.2511974081958001E-3</v>
      </c>
      <c r="I282">
        <v>6.8373086999999897</v>
      </c>
      <c r="J282">
        <f t="shared" si="22"/>
        <v>40.936873204181822</v>
      </c>
      <c r="K282">
        <f t="shared" si="23"/>
        <v>0.49880191745596936</v>
      </c>
      <c r="L282">
        <f t="shared" si="24"/>
        <v>0.71036334184043182</v>
      </c>
    </row>
    <row r="283" spans="2:12" x14ac:dyDescent="0.25">
      <c r="B283">
        <v>282</v>
      </c>
      <c r="C283">
        <f t="shared" si="21"/>
        <v>2</v>
      </c>
      <c r="D283" t="s">
        <v>61</v>
      </c>
      <c r="E283">
        <v>49.010011522289602</v>
      </c>
      <c r="F283">
        <v>0.35191668562156098</v>
      </c>
      <c r="G283">
        <v>7.7337902229044301E-3</v>
      </c>
      <c r="H283">
        <v>9.4354779804246298E-3</v>
      </c>
      <c r="I283">
        <v>3.9597583000013401</v>
      </c>
      <c r="J283">
        <f t="shared" si="22"/>
        <v>39.990532456995567</v>
      </c>
      <c r="K283">
        <f t="shared" si="23"/>
        <v>0.8788397980573216</v>
      </c>
      <c r="L283">
        <f t="shared" si="24"/>
        <v>1.0722134068664353</v>
      </c>
    </row>
    <row r="284" spans="2:12" x14ac:dyDescent="0.25">
      <c r="B284">
        <v>283</v>
      </c>
      <c r="C284">
        <f t="shared" si="21"/>
        <v>3</v>
      </c>
      <c r="D284" t="s">
        <v>61</v>
      </c>
      <c r="E284">
        <v>87.449618824030793</v>
      </c>
      <c r="F284">
        <v>0.35287442475622099</v>
      </c>
      <c r="G284">
        <v>1.05672521991671E-2</v>
      </c>
      <c r="H284">
        <v>1.16810226902347E-2</v>
      </c>
      <c r="I284">
        <v>4.3360996000010301</v>
      </c>
      <c r="J284">
        <f t="shared" si="22"/>
        <v>40.099366449570567</v>
      </c>
      <c r="K284">
        <f t="shared" si="23"/>
        <v>1.2008241135417159</v>
      </c>
      <c r="L284">
        <f t="shared" si="24"/>
        <v>1.327388942072125</v>
      </c>
    </row>
    <row r="285" spans="2:12" x14ac:dyDescent="0.25">
      <c r="B285">
        <v>284</v>
      </c>
      <c r="C285">
        <f t="shared" si="21"/>
        <v>4</v>
      </c>
      <c r="D285" t="s">
        <v>61</v>
      </c>
      <c r="E285">
        <v>16.0166038085795</v>
      </c>
      <c r="F285">
        <v>0.37258184297379698</v>
      </c>
      <c r="G285">
        <v>1.48590975979717E-2</v>
      </c>
      <c r="H285">
        <v>1.28982044803086E-2</v>
      </c>
      <c r="I285">
        <v>5.3760390000006701</v>
      </c>
      <c r="J285">
        <f t="shared" si="22"/>
        <v>42.338845792476931</v>
      </c>
      <c r="K285">
        <f t="shared" si="23"/>
        <v>1.6885338179513296</v>
      </c>
      <c r="L285">
        <f t="shared" si="24"/>
        <v>1.4657050545805228</v>
      </c>
    </row>
    <row r="286" spans="2:12" x14ac:dyDescent="0.25">
      <c r="B286">
        <v>285</v>
      </c>
      <c r="C286">
        <f t="shared" si="21"/>
        <v>5</v>
      </c>
      <c r="D286" t="s">
        <v>61</v>
      </c>
      <c r="E286">
        <v>39.409981480851002</v>
      </c>
      <c r="F286">
        <v>0.35175855195811301</v>
      </c>
      <c r="G286">
        <v>7.8376063556374297E-3</v>
      </c>
      <c r="H286">
        <v>8.7591978900323098E-3</v>
      </c>
      <c r="I286">
        <v>4.6379550999990897</v>
      </c>
      <c r="J286">
        <f t="shared" si="22"/>
        <v>39.972562722512841</v>
      </c>
      <c r="K286">
        <f t="shared" si="23"/>
        <v>0.89063708586788981</v>
      </c>
      <c r="L286">
        <f t="shared" si="24"/>
        <v>0.99536339659458073</v>
      </c>
    </row>
    <row r="287" spans="2:12" x14ac:dyDescent="0.25">
      <c r="B287">
        <v>286</v>
      </c>
      <c r="C287">
        <f t="shared" si="21"/>
        <v>6</v>
      </c>
      <c r="D287" t="s">
        <v>61</v>
      </c>
      <c r="E287">
        <v>62.4246571795832</v>
      </c>
      <c r="F287">
        <v>0.36341818634002598</v>
      </c>
      <c r="G287">
        <v>5.1272596891594304E-3</v>
      </c>
      <c r="H287">
        <v>6.9520008976356696E-3</v>
      </c>
      <c r="I287">
        <v>4.8453121000002204</v>
      </c>
      <c r="J287">
        <f t="shared" si="22"/>
        <v>41.297521175002956</v>
      </c>
      <c r="K287">
        <f t="shared" si="23"/>
        <v>0.58264314649538984</v>
      </c>
      <c r="L287">
        <f t="shared" si="24"/>
        <v>0.79000010200405335</v>
      </c>
    </row>
    <row r="288" spans="2:12" x14ac:dyDescent="0.25">
      <c r="B288">
        <v>287</v>
      </c>
      <c r="C288">
        <f t="shared" si="21"/>
        <v>7</v>
      </c>
      <c r="D288" t="s">
        <v>61</v>
      </c>
      <c r="E288">
        <v>65.001110493455101</v>
      </c>
      <c r="F288">
        <v>0.36739361179030999</v>
      </c>
      <c r="G288">
        <v>4.6022517598314798E-3</v>
      </c>
      <c r="H288">
        <v>6.8230959962701397E-3</v>
      </c>
      <c r="I288">
        <v>5.4878087000015503</v>
      </c>
      <c r="J288">
        <f t="shared" si="22"/>
        <v>41.749274067080684</v>
      </c>
      <c r="K288">
        <f t="shared" si="23"/>
        <v>0.52298315452630451</v>
      </c>
      <c r="L288">
        <f t="shared" si="24"/>
        <v>0.77535181775797046</v>
      </c>
    </row>
    <row r="289" spans="2:12" x14ac:dyDescent="0.25">
      <c r="B289">
        <v>288</v>
      </c>
      <c r="C289">
        <f t="shared" si="21"/>
        <v>8</v>
      </c>
      <c r="D289" t="s">
        <v>61</v>
      </c>
      <c r="E289">
        <v>57.2933669095761</v>
      </c>
      <c r="F289">
        <v>0.34146383243989997</v>
      </c>
      <c r="G289">
        <v>3.29299497644535E-3</v>
      </c>
      <c r="H289">
        <v>7.0963272401051497E-3</v>
      </c>
      <c r="I289">
        <v>7.3881109999983803</v>
      </c>
      <c r="J289">
        <f t="shared" si="22"/>
        <v>38.802708231806818</v>
      </c>
      <c r="K289">
        <f t="shared" si="23"/>
        <v>0.37420397459606253</v>
      </c>
      <c r="L289">
        <f t="shared" si="24"/>
        <v>0.80640082273922153</v>
      </c>
    </row>
    <row r="290" spans="2:12" x14ac:dyDescent="0.25">
      <c r="B290">
        <v>289</v>
      </c>
      <c r="C290">
        <f t="shared" si="21"/>
        <v>9</v>
      </c>
      <c r="D290" t="s">
        <v>61</v>
      </c>
      <c r="E290">
        <v>86.062858910294295</v>
      </c>
      <c r="F290">
        <v>0.35733776899363601</v>
      </c>
      <c r="G290">
        <v>1.17517939166383E-2</v>
      </c>
      <c r="H290">
        <v>1.4459733447987601E-2</v>
      </c>
      <c r="I290">
        <v>6.99453579999863</v>
      </c>
      <c r="J290">
        <f t="shared" si="22"/>
        <v>40.606564658367731</v>
      </c>
      <c r="K290">
        <f t="shared" si="23"/>
        <v>1.335431126890716</v>
      </c>
      <c r="L290">
        <f t="shared" si="24"/>
        <v>1.6431515281804092</v>
      </c>
    </row>
    <row r="291" spans="2:12" x14ac:dyDescent="0.25">
      <c r="B291">
        <v>290</v>
      </c>
      <c r="C291">
        <f t="shared" si="21"/>
        <v>10</v>
      </c>
      <c r="D291" t="s">
        <v>61</v>
      </c>
      <c r="E291">
        <v>87.670637992128306</v>
      </c>
      <c r="F291">
        <v>0.36468319164906499</v>
      </c>
      <c r="G291">
        <v>1.0893167270408999E-2</v>
      </c>
      <c r="H291">
        <v>1.4768199267516701E-2</v>
      </c>
      <c r="I291">
        <v>7.3032385000005799</v>
      </c>
      <c r="J291">
        <f t="shared" si="22"/>
        <v>41.441271778302841</v>
      </c>
      <c r="K291">
        <f t="shared" si="23"/>
        <v>1.2378599170919318</v>
      </c>
      <c r="L291">
        <f t="shared" si="24"/>
        <v>1.6782044622178069</v>
      </c>
    </row>
    <row r="292" spans="2:12" x14ac:dyDescent="0.25">
      <c r="B292">
        <v>291</v>
      </c>
      <c r="C292">
        <f t="shared" si="21"/>
        <v>11</v>
      </c>
      <c r="D292" t="s">
        <v>61</v>
      </c>
      <c r="E292">
        <v>57.169145184310104</v>
      </c>
      <c r="F292">
        <v>0.217062884175762</v>
      </c>
      <c r="G292">
        <v>1.8898658146139499E-2</v>
      </c>
      <c r="H292">
        <v>3.03580309269353E-2</v>
      </c>
      <c r="I292">
        <v>7.5446178000001902</v>
      </c>
      <c r="J292">
        <f t="shared" si="22"/>
        <v>24.666236838154774</v>
      </c>
      <c r="K292">
        <f t="shared" si="23"/>
        <v>2.1475747893340338</v>
      </c>
      <c r="L292">
        <f t="shared" si="24"/>
        <v>3.4497762416971933</v>
      </c>
    </row>
    <row r="293" spans="2:12" x14ac:dyDescent="0.25">
      <c r="B293">
        <v>292</v>
      </c>
      <c r="C293">
        <f t="shared" si="21"/>
        <v>12</v>
      </c>
      <c r="D293" t="s">
        <v>61</v>
      </c>
      <c r="E293">
        <v>59.376059516695399</v>
      </c>
      <c r="F293">
        <v>0.35677829177237702</v>
      </c>
      <c r="G293">
        <v>3.8921791114885401E-3</v>
      </c>
      <c r="H293">
        <v>7.3203102482299401E-3</v>
      </c>
      <c r="I293">
        <v>4.4752883000001003</v>
      </c>
      <c r="J293">
        <f t="shared" si="22"/>
        <v>40.542987701406481</v>
      </c>
      <c r="K293">
        <f t="shared" si="23"/>
        <v>0.44229308085097047</v>
      </c>
      <c r="L293">
        <f t="shared" si="24"/>
        <v>0.83185343729885686</v>
      </c>
    </row>
    <row r="294" spans="2:12" x14ac:dyDescent="0.25">
      <c r="B294">
        <v>293</v>
      </c>
      <c r="C294">
        <f t="shared" si="21"/>
        <v>13</v>
      </c>
      <c r="D294" t="s">
        <v>61</v>
      </c>
      <c r="E294">
        <v>59.047005596122702</v>
      </c>
      <c r="F294">
        <v>0.37763532778221198</v>
      </c>
      <c r="G294">
        <v>4.7167066774944297E-3</v>
      </c>
      <c r="H294">
        <v>5.8617968002499504E-3</v>
      </c>
      <c r="I294">
        <v>4.38852359999873</v>
      </c>
      <c r="J294">
        <f t="shared" si="22"/>
        <v>42.913105429796815</v>
      </c>
      <c r="K294">
        <f t="shared" si="23"/>
        <v>0.53598939516982158</v>
      </c>
      <c r="L294">
        <f t="shared" si="24"/>
        <v>0.66611327275567622</v>
      </c>
    </row>
    <row r="295" spans="2:12" x14ac:dyDescent="0.25">
      <c r="B295">
        <v>294</v>
      </c>
      <c r="C295">
        <f t="shared" si="21"/>
        <v>14</v>
      </c>
      <c r="D295" t="s">
        <v>61</v>
      </c>
      <c r="E295">
        <v>58.071235684876697</v>
      </c>
      <c r="F295">
        <v>0.25376128679099502</v>
      </c>
      <c r="G295">
        <v>1.2512547656054101E-2</v>
      </c>
      <c r="H295">
        <v>1.51756949403072E-2</v>
      </c>
      <c r="I295">
        <v>7.4977337999989597</v>
      </c>
      <c r="J295">
        <f t="shared" si="22"/>
        <v>28.83650986261307</v>
      </c>
      <c r="K295">
        <f t="shared" si="23"/>
        <v>1.4218804154606932</v>
      </c>
      <c r="L295">
        <f t="shared" si="24"/>
        <v>1.7245107886712727</v>
      </c>
    </row>
    <row r="296" spans="2:12" x14ac:dyDescent="0.25">
      <c r="B296">
        <v>295</v>
      </c>
      <c r="C296">
        <f t="shared" si="21"/>
        <v>15</v>
      </c>
      <c r="D296" t="s">
        <v>61</v>
      </c>
      <c r="E296">
        <v>12.402473921512501</v>
      </c>
      <c r="F296">
        <v>0.35319941908271402</v>
      </c>
      <c r="G296">
        <v>1.5313253492668001E-2</v>
      </c>
      <c r="H296">
        <v>1.49382216159033E-2</v>
      </c>
      <c r="I296">
        <v>5.3778598999997396</v>
      </c>
      <c r="J296">
        <f t="shared" si="22"/>
        <v>40.136297623035688</v>
      </c>
      <c r="K296">
        <f t="shared" si="23"/>
        <v>1.7401424423486365</v>
      </c>
      <c r="L296">
        <f t="shared" si="24"/>
        <v>1.6975251836253751</v>
      </c>
    </row>
    <row r="297" spans="2:12" x14ac:dyDescent="0.25">
      <c r="B297">
        <v>296</v>
      </c>
      <c r="C297">
        <f t="shared" si="21"/>
        <v>16</v>
      </c>
      <c r="D297" t="s">
        <v>61</v>
      </c>
      <c r="E297">
        <v>61.747515892562298</v>
      </c>
      <c r="F297">
        <v>0.35139320398790502</v>
      </c>
      <c r="G297">
        <v>5.9917297678620798E-3</v>
      </c>
      <c r="H297">
        <v>7.49004690315269E-3</v>
      </c>
      <c r="I297">
        <v>7.30583829999886</v>
      </c>
      <c r="J297">
        <f t="shared" si="22"/>
        <v>39.931045907716481</v>
      </c>
      <c r="K297">
        <f t="shared" si="23"/>
        <v>0.68087838271159995</v>
      </c>
      <c r="L297">
        <f t="shared" si="24"/>
        <v>0.8511416935400784</v>
      </c>
    </row>
    <row r="298" spans="2:12" x14ac:dyDescent="0.25">
      <c r="B298">
        <v>297</v>
      </c>
      <c r="C298">
        <f t="shared" si="21"/>
        <v>17</v>
      </c>
      <c r="D298" t="s">
        <v>61</v>
      </c>
      <c r="E298">
        <v>62.239842500819599</v>
      </c>
      <c r="F298">
        <v>0.35849938612483501</v>
      </c>
      <c r="G298">
        <v>3.9415105603595596E-3</v>
      </c>
      <c r="H298">
        <v>6.5834116845045199E-3</v>
      </c>
      <c r="I298">
        <v>6.0004745000005597</v>
      </c>
      <c r="J298">
        <f t="shared" si="22"/>
        <v>40.738566605094888</v>
      </c>
      <c r="K298">
        <f t="shared" si="23"/>
        <v>0.44789892731358633</v>
      </c>
      <c r="L298">
        <f t="shared" si="24"/>
        <v>0.74811496414824097</v>
      </c>
    </row>
    <row r="299" spans="2:12" x14ac:dyDescent="0.25">
      <c r="B299">
        <v>298</v>
      </c>
      <c r="C299">
        <f t="shared" si="21"/>
        <v>18</v>
      </c>
      <c r="D299" t="s">
        <v>61</v>
      </c>
      <c r="E299">
        <v>54.135156538765798</v>
      </c>
      <c r="F299">
        <v>0.35789018504037501</v>
      </c>
      <c r="G299">
        <v>3.7356589820257201E-3</v>
      </c>
      <c r="H299">
        <v>6.1178330539712498E-3</v>
      </c>
      <c r="I299">
        <v>4.0160250000008002</v>
      </c>
      <c r="J299">
        <f t="shared" si="22"/>
        <v>40.669339209133526</v>
      </c>
      <c r="K299">
        <f t="shared" si="23"/>
        <v>0.42450670250292277</v>
      </c>
      <c r="L299">
        <f t="shared" si="24"/>
        <v>0.69520830158764202</v>
      </c>
    </row>
    <row r="300" spans="2:12" x14ac:dyDescent="0.25">
      <c r="B300">
        <v>299</v>
      </c>
      <c r="C300">
        <f t="shared" si="21"/>
        <v>19</v>
      </c>
      <c r="D300" t="s">
        <v>61</v>
      </c>
      <c r="E300">
        <v>55.138731629210099</v>
      </c>
      <c r="F300">
        <v>0.35394129711336703</v>
      </c>
      <c r="G300">
        <v>4.7993629612200902E-3</v>
      </c>
      <c r="H300">
        <v>8.4449923478057895E-3</v>
      </c>
      <c r="I300">
        <v>4.3813074999998198</v>
      </c>
      <c r="J300">
        <f t="shared" si="22"/>
        <v>40.220601944700803</v>
      </c>
      <c r="K300">
        <f t="shared" si="23"/>
        <v>0.54538215468410123</v>
      </c>
      <c r="L300">
        <f t="shared" si="24"/>
        <v>0.95965822134156697</v>
      </c>
    </row>
    <row r="301" spans="2:12" x14ac:dyDescent="0.25">
      <c r="B301">
        <v>300</v>
      </c>
      <c r="C301">
        <f t="shared" si="21"/>
        <v>20</v>
      </c>
      <c r="D301" t="s">
        <v>61</v>
      </c>
      <c r="E301">
        <v>66.600279291429402</v>
      </c>
      <c r="F301">
        <v>0.36118983915140102</v>
      </c>
      <c r="G301">
        <v>5.5964132794467701E-3</v>
      </c>
      <c r="H301">
        <v>6.6121979067777902E-3</v>
      </c>
      <c r="I301">
        <v>4.4058224000000301</v>
      </c>
      <c r="J301">
        <f t="shared" si="22"/>
        <v>41.044299903568302</v>
      </c>
      <c r="K301">
        <f t="shared" si="23"/>
        <v>0.63595605448258752</v>
      </c>
      <c r="L301">
        <f t="shared" si="24"/>
        <v>0.75138612577020347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F243-BAE7-4F99-91EF-54FBB4A514DF}">
  <dimension ref="A3:AF10"/>
  <sheetViews>
    <sheetView workbookViewId="0">
      <selection activeCell="A15" sqref="A15"/>
    </sheetView>
  </sheetViews>
  <sheetFormatPr baseColWidth="10" defaultRowHeight="15" x14ac:dyDescent="0.25"/>
  <cols>
    <col min="1" max="30" width="24" bestFit="1" customWidth="1"/>
    <col min="31" max="31" width="29" bestFit="1" customWidth="1"/>
    <col min="32" max="32" width="28" bestFit="1" customWidth="1"/>
  </cols>
  <sheetData>
    <row r="3" spans="1:32" x14ac:dyDescent="0.25">
      <c r="A3" s="2" t="s">
        <v>12</v>
      </c>
    </row>
    <row r="4" spans="1:32" x14ac:dyDescent="0.25">
      <c r="A4" t="s">
        <v>47</v>
      </c>
      <c r="C4" t="s">
        <v>48</v>
      </c>
      <c r="E4" t="s">
        <v>49</v>
      </c>
      <c r="G4" t="s">
        <v>50</v>
      </c>
      <c r="I4" t="s">
        <v>51</v>
      </c>
      <c r="K4" t="s">
        <v>52</v>
      </c>
      <c r="M4" t="s">
        <v>53</v>
      </c>
      <c r="O4" t="s">
        <v>54</v>
      </c>
      <c r="Q4" t="s">
        <v>55</v>
      </c>
      <c r="S4" t="s">
        <v>56</v>
      </c>
      <c r="U4" t="s">
        <v>57</v>
      </c>
      <c r="W4" t="s">
        <v>58</v>
      </c>
      <c r="Y4" t="s">
        <v>59</v>
      </c>
      <c r="AA4" t="s">
        <v>60</v>
      </c>
      <c r="AC4" t="s">
        <v>61</v>
      </c>
      <c r="AE4" t="s">
        <v>23</v>
      </c>
      <c r="AF4" t="s">
        <v>24</v>
      </c>
    </row>
    <row r="5" spans="1:32" x14ac:dyDescent="0.25">
      <c r="A5" t="s">
        <v>22</v>
      </c>
      <c r="B5" t="s">
        <v>25</v>
      </c>
      <c r="C5" t="s">
        <v>22</v>
      </c>
      <c r="D5" t="s">
        <v>25</v>
      </c>
      <c r="E5" t="s">
        <v>22</v>
      </c>
      <c r="F5" t="s">
        <v>25</v>
      </c>
      <c r="G5" t="s">
        <v>22</v>
      </c>
      <c r="H5" t="s">
        <v>25</v>
      </c>
      <c r="I5" t="s">
        <v>22</v>
      </c>
      <c r="J5" t="s">
        <v>25</v>
      </c>
      <c r="K5" t="s">
        <v>22</v>
      </c>
      <c r="L5" t="s">
        <v>25</v>
      </c>
      <c r="M5" t="s">
        <v>22</v>
      </c>
      <c r="N5" t="s">
        <v>25</v>
      </c>
      <c r="O5" t="s">
        <v>22</v>
      </c>
      <c r="P5" t="s">
        <v>25</v>
      </c>
      <c r="Q5" t="s">
        <v>22</v>
      </c>
      <c r="R5" t="s">
        <v>25</v>
      </c>
      <c r="S5" t="s">
        <v>22</v>
      </c>
      <c r="T5" t="s">
        <v>25</v>
      </c>
      <c r="U5" t="s">
        <v>22</v>
      </c>
      <c r="V5" t="s">
        <v>25</v>
      </c>
      <c r="W5" t="s">
        <v>22</v>
      </c>
      <c r="X5" t="s">
        <v>25</v>
      </c>
      <c r="Y5" t="s">
        <v>22</v>
      </c>
      <c r="Z5" t="s">
        <v>25</v>
      </c>
      <c r="AA5" t="s">
        <v>22</v>
      </c>
      <c r="AB5" t="s">
        <v>25</v>
      </c>
      <c r="AC5" t="s">
        <v>22</v>
      </c>
      <c r="AD5" t="s">
        <v>25</v>
      </c>
    </row>
    <row r="6" spans="1:32" x14ac:dyDescent="0.25">
      <c r="A6" s="4">
        <v>38.926228970745981</v>
      </c>
      <c r="B6" s="4">
        <v>4.793448270303422</v>
      </c>
      <c r="C6" s="4">
        <v>39.012604316227211</v>
      </c>
      <c r="D6" s="4">
        <v>5.124558588353727</v>
      </c>
      <c r="E6" s="4">
        <v>39.712441664190727</v>
      </c>
      <c r="F6" s="4">
        <v>3.0102257469547795</v>
      </c>
      <c r="G6" s="4">
        <v>41.884149250822034</v>
      </c>
      <c r="H6" s="4">
        <v>1.2056996845589096</v>
      </c>
      <c r="I6" s="4">
        <v>39.692661326950869</v>
      </c>
      <c r="J6" s="4">
        <v>8.8055518996540627</v>
      </c>
      <c r="K6" s="4">
        <v>41.441155237259188</v>
      </c>
      <c r="L6" s="4">
        <v>0.75588237716474538</v>
      </c>
      <c r="M6" s="4">
        <v>41.474915792858489</v>
      </c>
      <c r="N6" s="4">
        <v>1.2560888776811414</v>
      </c>
      <c r="O6" s="4">
        <v>14.704988794501588</v>
      </c>
      <c r="P6" s="4">
        <v>4.15180938111292</v>
      </c>
      <c r="Q6" s="4">
        <v>42.995994369082773</v>
      </c>
      <c r="R6" s="4">
        <v>0.46815370692811675</v>
      </c>
      <c r="S6" s="4">
        <v>16.829934272156798</v>
      </c>
      <c r="T6" s="4">
        <v>10.998525214590783</v>
      </c>
      <c r="U6" s="4">
        <v>41.169744279867153</v>
      </c>
      <c r="V6" s="4">
        <v>0.94437059792167721</v>
      </c>
      <c r="W6" s="4">
        <v>40.6441057902992</v>
      </c>
      <c r="X6" s="4">
        <v>0.64459826025366362</v>
      </c>
      <c r="Y6" s="4">
        <v>42.036781396960826</v>
      </c>
      <c r="Z6" s="4">
        <v>1.3219961899240946</v>
      </c>
      <c r="AA6" s="4">
        <v>41.527563226301247</v>
      </c>
      <c r="AB6" s="4">
        <v>1.9331363862034381</v>
      </c>
      <c r="AC6" s="4">
        <v>39.346725578075983</v>
      </c>
      <c r="AD6" s="4">
        <v>4.455218051197579</v>
      </c>
      <c r="AE6" s="4">
        <v>37.426666284420016</v>
      </c>
      <c r="AF6" s="4">
        <v>9.6577359007412564</v>
      </c>
    </row>
    <row r="8" spans="1:32" x14ac:dyDescent="0.25">
      <c r="B8" t="str">
        <f ca="1">INDIRECT(ADDRESS(4,2*COLUMN()-3))</f>
        <v>DAta_1_joint/40deg\pc00</v>
      </c>
      <c r="C8" t="str">
        <f t="shared" ref="C8:P8" ca="1" si="0">INDIRECT(ADDRESS(4,2*COLUMN()-3))</f>
        <v>DAta_1_joint/40deg\pc01</v>
      </c>
      <c r="D8" t="str">
        <f t="shared" ca="1" si="0"/>
        <v>DAta_1_joint/40deg\pc02</v>
      </c>
      <c r="E8" t="str">
        <f t="shared" ca="1" si="0"/>
        <v>DAta_1_joint/40deg\pc03</v>
      </c>
      <c r="F8" t="str">
        <f t="shared" ca="1" si="0"/>
        <v>DAta_1_joint/40deg\pc04</v>
      </c>
      <c r="G8" t="str">
        <f t="shared" ca="1" si="0"/>
        <v>DAta_1_joint/40deg\pc05</v>
      </c>
      <c r="H8" t="str">
        <f t="shared" ca="1" si="0"/>
        <v>DAta_1_joint/40deg\pc06</v>
      </c>
      <c r="I8" t="str">
        <f t="shared" ca="1" si="0"/>
        <v>DAta_1_joint/40deg\pc07</v>
      </c>
      <c r="J8" t="str">
        <f t="shared" ca="1" si="0"/>
        <v>DAta_1_joint/40deg\pc08</v>
      </c>
      <c r="K8" t="str">
        <f t="shared" ca="1" si="0"/>
        <v>DAta_1_joint/40deg\pc09</v>
      </c>
      <c r="L8" t="str">
        <f t="shared" ca="1" si="0"/>
        <v>DAta_1_joint/40deg\pc10</v>
      </c>
      <c r="M8" t="str">
        <f t="shared" ca="1" si="0"/>
        <v>DAta_1_joint/40deg\pc11</v>
      </c>
      <c r="N8" t="str">
        <f t="shared" ca="1" si="0"/>
        <v>DAta_1_joint/40deg\pc12</v>
      </c>
      <c r="O8" t="str">
        <f t="shared" ca="1" si="0"/>
        <v>DAta_1_joint/40deg\pc13</v>
      </c>
      <c r="P8" t="str">
        <f t="shared" ca="1" si="0"/>
        <v>DAta_1_joint/40deg\pc14</v>
      </c>
    </row>
    <row r="9" spans="1:32" x14ac:dyDescent="0.25">
      <c r="A9" t="s">
        <v>31</v>
      </c>
      <c r="B9">
        <f ca="1">INDIRECT(ADDRESS(ROW()-3,2*COLUMN()-3))</f>
        <v>38.926228970745981</v>
      </c>
      <c r="C9">
        <f t="shared" ref="C9:M9" ca="1" si="1">INDIRECT(ADDRESS(6,2*COLUMN()-3))</f>
        <v>39.012604316227211</v>
      </c>
      <c r="D9">
        <f t="shared" ca="1" si="1"/>
        <v>39.712441664190727</v>
      </c>
      <c r="E9">
        <f t="shared" ca="1" si="1"/>
        <v>41.884149250822034</v>
      </c>
      <c r="F9">
        <f t="shared" ca="1" si="1"/>
        <v>39.692661326950869</v>
      </c>
      <c r="G9">
        <f t="shared" ca="1" si="1"/>
        <v>41.441155237259188</v>
      </c>
      <c r="H9">
        <f t="shared" ca="1" si="1"/>
        <v>41.474915792858489</v>
      </c>
      <c r="I9">
        <f t="shared" ca="1" si="1"/>
        <v>14.704988794501588</v>
      </c>
      <c r="J9">
        <f t="shared" ca="1" si="1"/>
        <v>42.995994369082773</v>
      </c>
      <c r="K9">
        <f t="shared" ca="1" si="1"/>
        <v>16.829934272156798</v>
      </c>
      <c r="L9">
        <f t="shared" ca="1" si="1"/>
        <v>41.169744279867153</v>
      </c>
      <c r="M9">
        <f t="shared" ca="1" si="1"/>
        <v>40.6441057902992</v>
      </c>
      <c r="N9">
        <f ca="1">INDIRECT(ADDRESS(6,2*COLUMN()-3))</f>
        <v>42.036781396960826</v>
      </c>
      <c r="O9">
        <f ca="1">INDIRECT(ADDRESS(6,2*COLUMN()-3))</f>
        <v>41.527563226301247</v>
      </c>
      <c r="P9">
        <f ca="1">INDIRECT(ADDRESS(6,2*COLUMN()-3))</f>
        <v>39.346725578075983</v>
      </c>
    </row>
    <row r="10" spans="1:32" x14ac:dyDescent="0.25">
      <c r="A10" t="str">
        <f>B5</f>
        <v>Écartype de longueur cm</v>
      </c>
      <c r="B10">
        <f ca="1">INDIRECT(ADDRESS(6,2*COLUMN()-2))</f>
        <v>4.793448270303422</v>
      </c>
      <c r="C10">
        <f t="shared" ref="C10:P10" ca="1" si="2">INDIRECT(ADDRESS(6,2*COLUMN()-2))</f>
        <v>5.124558588353727</v>
      </c>
      <c r="D10">
        <f t="shared" ca="1" si="2"/>
        <v>3.0102257469547795</v>
      </c>
      <c r="E10">
        <f t="shared" ca="1" si="2"/>
        <v>1.2056996845589096</v>
      </c>
      <c r="F10">
        <f t="shared" ca="1" si="2"/>
        <v>8.8055518996540627</v>
      </c>
      <c r="G10">
        <f t="shared" ca="1" si="2"/>
        <v>0.75588237716474538</v>
      </c>
      <c r="H10">
        <f t="shared" ca="1" si="2"/>
        <v>1.2560888776811414</v>
      </c>
      <c r="I10">
        <f t="shared" ca="1" si="2"/>
        <v>4.15180938111292</v>
      </c>
      <c r="J10">
        <f t="shared" ca="1" si="2"/>
        <v>0.46815370692811675</v>
      </c>
      <c r="K10">
        <f t="shared" ca="1" si="2"/>
        <v>10.998525214590783</v>
      </c>
      <c r="L10">
        <f t="shared" ca="1" si="2"/>
        <v>0.94437059792167721</v>
      </c>
      <c r="M10">
        <f t="shared" ca="1" si="2"/>
        <v>0.64459826025366362</v>
      </c>
      <c r="N10">
        <f t="shared" ca="1" si="2"/>
        <v>1.3219961899240946</v>
      </c>
      <c r="O10">
        <f t="shared" ca="1" si="2"/>
        <v>1.9331363862034381</v>
      </c>
      <c r="P10">
        <f t="shared" ca="1" si="2"/>
        <v>4.455218051197579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AC93-FA63-49B4-8D2B-F86519C46C12}">
  <dimension ref="A3:AF10"/>
  <sheetViews>
    <sheetView workbookViewId="0">
      <selection activeCell="E17" sqref="E17"/>
    </sheetView>
  </sheetViews>
  <sheetFormatPr baseColWidth="10" defaultRowHeight="15" x14ac:dyDescent="0.25"/>
  <cols>
    <col min="1" max="30" width="23.85546875" bestFit="1" customWidth="1"/>
    <col min="31" max="32" width="28" bestFit="1" customWidth="1"/>
  </cols>
  <sheetData>
    <row r="3" spans="1:32" x14ac:dyDescent="0.25">
      <c r="A3" s="2" t="s">
        <v>12</v>
      </c>
    </row>
    <row r="4" spans="1:32" x14ac:dyDescent="0.25">
      <c r="A4" t="s">
        <v>47</v>
      </c>
      <c r="C4" t="s">
        <v>48</v>
      </c>
      <c r="E4" t="s">
        <v>49</v>
      </c>
      <c r="G4" t="s">
        <v>50</v>
      </c>
      <c r="I4" t="s">
        <v>51</v>
      </c>
      <c r="K4" t="s">
        <v>52</v>
      </c>
      <c r="M4" t="s">
        <v>53</v>
      </c>
      <c r="O4" t="s">
        <v>54</v>
      </c>
      <c r="Q4" t="s">
        <v>55</v>
      </c>
      <c r="S4" t="s">
        <v>56</v>
      </c>
      <c r="U4" t="s">
        <v>57</v>
      </c>
      <c r="W4" t="s">
        <v>58</v>
      </c>
      <c r="Y4" t="s">
        <v>59</v>
      </c>
      <c r="AA4" t="s">
        <v>60</v>
      </c>
      <c r="AC4" t="s">
        <v>61</v>
      </c>
      <c r="AE4" t="s">
        <v>26</v>
      </c>
      <c r="AF4" t="s">
        <v>28</v>
      </c>
    </row>
    <row r="5" spans="1:32" x14ac:dyDescent="0.25">
      <c r="A5" t="s">
        <v>27</v>
      </c>
      <c r="B5" t="s">
        <v>29</v>
      </c>
      <c r="C5" t="s">
        <v>27</v>
      </c>
      <c r="D5" t="s">
        <v>29</v>
      </c>
      <c r="E5" t="s">
        <v>27</v>
      </c>
      <c r="F5" t="s">
        <v>29</v>
      </c>
      <c r="G5" t="s">
        <v>27</v>
      </c>
      <c r="H5" t="s">
        <v>29</v>
      </c>
      <c r="I5" t="s">
        <v>27</v>
      </c>
      <c r="J5" t="s">
        <v>29</v>
      </c>
      <c r="K5" t="s">
        <v>27</v>
      </c>
      <c r="L5" t="s">
        <v>29</v>
      </c>
      <c r="M5" t="s">
        <v>27</v>
      </c>
      <c r="N5" t="s">
        <v>29</v>
      </c>
      <c r="O5" t="s">
        <v>27</v>
      </c>
      <c r="P5" t="s">
        <v>29</v>
      </c>
      <c r="Q5" t="s">
        <v>27</v>
      </c>
      <c r="R5" t="s">
        <v>29</v>
      </c>
      <c r="S5" t="s">
        <v>27</v>
      </c>
      <c r="T5" t="s">
        <v>29</v>
      </c>
      <c r="U5" t="s">
        <v>27</v>
      </c>
      <c r="V5" t="s">
        <v>29</v>
      </c>
      <c r="W5" t="s">
        <v>27</v>
      </c>
      <c r="X5" t="s">
        <v>29</v>
      </c>
      <c r="Y5" t="s">
        <v>27</v>
      </c>
      <c r="Z5" t="s">
        <v>29</v>
      </c>
      <c r="AA5" t="s">
        <v>27</v>
      </c>
      <c r="AB5" t="s">
        <v>29</v>
      </c>
      <c r="AC5" t="s">
        <v>27</v>
      </c>
      <c r="AD5" t="s">
        <v>29</v>
      </c>
    </row>
    <row r="6" spans="1:32" x14ac:dyDescent="0.25">
      <c r="A6" s="4">
        <v>71.343502729001287</v>
      </c>
      <c r="B6" s="4">
        <v>12.585697492754301</v>
      </c>
      <c r="C6" s="4">
        <v>59.507695378280175</v>
      </c>
      <c r="D6" s="4">
        <v>11.479984368705113</v>
      </c>
      <c r="E6" s="4">
        <v>60.280738101508689</v>
      </c>
      <c r="F6" s="4">
        <v>12.712551705880717</v>
      </c>
      <c r="G6" s="4">
        <v>49.269362092951447</v>
      </c>
      <c r="H6" s="4">
        <v>12.727084867880423</v>
      </c>
      <c r="I6" s="4">
        <v>44.206641569504583</v>
      </c>
      <c r="J6" s="4">
        <v>14.995104189715066</v>
      </c>
      <c r="K6" s="4">
        <v>55.655609953006589</v>
      </c>
      <c r="L6" s="4">
        <v>11.103802788262819</v>
      </c>
      <c r="M6" s="4">
        <v>67.669448575620521</v>
      </c>
      <c r="N6" s="4">
        <v>13.254061518965079</v>
      </c>
      <c r="O6" s="4">
        <v>24.588177356045637</v>
      </c>
      <c r="P6" s="4">
        <v>15.126139886622132</v>
      </c>
      <c r="Q6" s="4">
        <v>45.115660118025097</v>
      </c>
      <c r="R6" s="4">
        <v>4.733300632794827</v>
      </c>
      <c r="S6" s="4">
        <v>29.484718367569506</v>
      </c>
      <c r="T6" s="4">
        <v>27.865875891378987</v>
      </c>
      <c r="U6" s="4">
        <v>37.53336799670911</v>
      </c>
      <c r="V6" s="4">
        <v>17.243159392396318</v>
      </c>
      <c r="W6" s="4">
        <v>50.991639207400944</v>
      </c>
      <c r="X6" s="4">
        <v>18.813510354088599</v>
      </c>
      <c r="Y6" s="4">
        <v>51.424432146496883</v>
      </c>
      <c r="Z6" s="4">
        <v>9.6629226663193712</v>
      </c>
      <c r="AA6" s="4">
        <v>41.472861295689704</v>
      </c>
      <c r="AB6" s="4">
        <v>18.808295859743581</v>
      </c>
      <c r="AC6" s="4">
        <v>57.63554750473272</v>
      </c>
      <c r="AD6" s="4">
        <v>19.201080696092664</v>
      </c>
      <c r="AE6" s="4">
        <v>49.745293492836204</v>
      </c>
      <c r="AF6" s="4">
        <v>19.797737572984882</v>
      </c>
    </row>
    <row r="8" spans="1:32" x14ac:dyDescent="0.25">
      <c r="B8" t="str">
        <f ca="1">INDIRECT(ADDRESS(4,2*COLUMN()-3))</f>
        <v>DAta_1_joint/40deg\pc00</v>
      </c>
      <c r="C8" t="str">
        <f t="shared" ref="C8:P8" ca="1" si="0">INDIRECT(ADDRESS(4,2*COLUMN()-3))</f>
        <v>DAta_1_joint/40deg\pc01</v>
      </c>
      <c r="D8" t="str">
        <f t="shared" ca="1" si="0"/>
        <v>DAta_1_joint/40deg\pc02</v>
      </c>
      <c r="E8" t="str">
        <f t="shared" ca="1" si="0"/>
        <v>DAta_1_joint/40deg\pc03</v>
      </c>
      <c r="F8" t="str">
        <f t="shared" ca="1" si="0"/>
        <v>DAta_1_joint/40deg\pc04</v>
      </c>
      <c r="G8" t="str">
        <f t="shared" ca="1" si="0"/>
        <v>DAta_1_joint/40deg\pc05</v>
      </c>
      <c r="H8" t="str">
        <f t="shared" ca="1" si="0"/>
        <v>DAta_1_joint/40deg\pc06</v>
      </c>
      <c r="I8" t="str">
        <f t="shared" ca="1" si="0"/>
        <v>DAta_1_joint/40deg\pc07</v>
      </c>
      <c r="J8" t="str">
        <f t="shared" ca="1" si="0"/>
        <v>DAta_1_joint/40deg\pc08</v>
      </c>
      <c r="K8" t="str">
        <f t="shared" ca="1" si="0"/>
        <v>DAta_1_joint/40deg\pc09</v>
      </c>
      <c r="L8" t="str">
        <f t="shared" ca="1" si="0"/>
        <v>DAta_1_joint/40deg\pc10</v>
      </c>
      <c r="M8" t="str">
        <f t="shared" ca="1" si="0"/>
        <v>DAta_1_joint/40deg\pc11</v>
      </c>
      <c r="N8" t="str">
        <f t="shared" ca="1" si="0"/>
        <v>DAta_1_joint/40deg\pc12</v>
      </c>
      <c r="O8" t="str">
        <f t="shared" ca="1" si="0"/>
        <v>DAta_1_joint/40deg\pc13</v>
      </c>
      <c r="P8" t="str">
        <f t="shared" ca="1" si="0"/>
        <v>DAta_1_joint/40deg\pc14</v>
      </c>
    </row>
    <row r="9" spans="1:32" x14ac:dyDescent="0.25">
      <c r="A9" t="s">
        <v>30</v>
      </c>
      <c r="B9">
        <f ca="1">INDIRECT(ADDRESS(ROW()-3,2*COLUMN()-3))</f>
        <v>71.343502729001287</v>
      </c>
      <c r="C9">
        <f t="shared" ref="C9:M9" ca="1" si="1">INDIRECT(ADDRESS(6,2*COLUMN()-3))</f>
        <v>59.507695378280175</v>
      </c>
      <c r="D9">
        <f t="shared" ca="1" si="1"/>
        <v>60.280738101508689</v>
      </c>
      <c r="E9">
        <f t="shared" ca="1" si="1"/>
        <v>49.269362092951447</v>
      </c>
      <c r="F9">
        <f t="shared" ca="1" si="1"/>
        <v>44.206641569504583</v>
      </c>
      <c r="G9">
        <f t="shared" ca="1" si="1"/>
        <v>55.655609953006589</v>
      </c>
      <c r="H9">
        <f t="shared" ca="1" si="1"/>
        <v>67.669448575620521</v>
      </c>
      <c r="I9">
        <f t="shared" ca="1" si="1"/>
        <v>24.588177356045637</v>
      </c>
      <c r="J9">
        <f t="shared" ca="1" si="1"/>
        <v>45.115660118025097</v>
      </c>
      <c r="K9">
        <f t="shared" ca="1" si="1"/>
        <v>29.484718367569506</v>
      </c>
      <c r="L9">
        <f t="shared" ca="1" si="1"/>
        <v>37.53336799670911</v>
      </c>
      <c r="M9">
        <f t="shared" ca="1" si="1"/>
        <v>50.991639207400944</v>
      </c>
      <c r="N9">
        <f ca="1">INDIRECT(ADDRESS(6,2*COLUMN()-3))</f>
        <v>51.424432146496883</v>
      </c>
      <c r="O9">
        <f ca="1">INDIRECT(ADDRESS(6,2*COLUMN()-3))</f>
        <v>41.472861295689704</v>
      </c>
      <c r="P9">
        <f ca="1">INDIRECT(ADDRESS(6,2*COLUMN()-3))</f>
        <v>57.63554750473272</v>
      </c>
    </row>
    <row r="10" spans="1:32" x14ac:dyDescent="0.25">
      <c r="A10" t="str">
        <f>B5</f>
        <v>Écartype de angle (deg)2</v>
      </c>
      <c r="B10">
        <f ca="1">INDIRECT(ADDRESS(6,2*COLUMN()-2))</f>
        <v>12.585697492754301</v>
      </c>
      <c r="C10">
        <f t="shared" ref="C10:P10" ca="1" si="2">INDIRECT(ADDRESS(6,2*COLUMN()-2))</f>
        <v>11.479984368705113</v>
      </c>
      <c r="D10">
        <f t="shared" ca="1" si="2"/>
        <v>12.712551705880717</v>
      </c>
      <c r="E10">
        <f t="shared" ca="1" si="2"/>
        <v>12.727084867880423</v>
      </c>
      <c r="F10">
        <f t="shared" ca="1" si="2"/>
        <v>14.995104189715066</v>
      </c>
      <c r="G10">
        <f t="shared" ca="1" si="2"/>
        <v>11.103802788262819</v>
      </c>
      <c r="H10">
        <f t="shared" ca="1" si="2"/>
        <v>13.254061518965079</v>
      </c>
      <c r="I10">
        <f t="shared" ca="1" si="2"/>
        <v>15.126139886622132</v>
      </c>
      <c r="J10">
        <f t="shared" ca="1" si="2"/>
        <v>4.733300632794827</v>
      </c>
      <c r="K10">
        <f t="shared" ca="1" si="2"/>
        <v>27.865875891378987</v>
      </c>
      <c r="L10">
        <f t="shared" ca="1" si="2"/>
        <v>17.243159392396318</v>
      </c>
      <c r="M10">
        <f t="shared" ca="1" si="2"/>
        <v>18.813510354088599</v>
      </c>
      <c r="N10">
        <f t="shared" ca="1" si="2"/>
        <v>9.6629226663193712</v>
      </c>
      <c r="O10">
        <f t="shared" ca="1" si="2"/>
        <v>18.808295859743581</v>
      </c>
      <c r="P10">
        <f t="shared" ca="1" si="2"/>
        <v>19.201080696092664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32B1-490F-49BF-8ADA-57F525EBB13E}">
  <dimension ref="A1:AF10"/>
  <sheetViews>
    <sheetView workbookViewId="0">
      <selection activeCell="D31" sqref="D31"/>
    </sheetView>
  </sheetViews>
  <sheetFormatPr baseColWidth="10" defaultRowHeight="15" x14ac:dyDescent="0.25"/>
  <cols>
    <col min="1" max="30" width="23.85546875" bestFit="1" customWidth="1"/>
    <col min="31" max="31" width="25.28515625" bestFit="1" customWidth="1"/>
    <col min="32" max="32" width="24.28515625" bestFit="1" customWidth="1"/>
  </cols>
  <sheetData>
    <row r="1" spans="1:32" x14ac:dyDescent="0.25">
      <c r="A1" s="2" t="s">
        <v>2</v>
      </c>
      <c r="B1" t="s">
        <v>62</v>
      </c>
    </row>
    <row r="3" spans="1:32" x14ac:dyDescent="0.25">
      <c r="A3" s="2" t="s">
        <v>12</v>
      </c>
    </row>
    <row r="4" spans="1:32" x14ac:dyDescent="0.25">
      <c r="A4" t="s">
        <v>47</v>
      </c>
      <c r="C4" t="s">
        <v>48</v>
      </c>
      <c r="E4" t="s">
        <v>49</v>
      </c>
      <c r="G4" t="s">
        <v>50</v>
      </c>
      <c r="I4" t="s">
        <v>51</v>
      </c>
      <c r="K4" t="s">
        <v>52</v>
      </c>
      <c r="M4" t="s">
        <v>53</v>
      </c>
      <c r="O4" t="s">
        <v>54</v>
      </c>
      <c r="Q4" t="s">
        <v>55</v>
      </c>
      <c r="S4" t="s">
        <v>56</v>
      </c>
      <c r="U4" t="s">
        <v>57</v>
      </c>
      <c r="W4" t="s">
        <v>58</v>
      </c>
      <c r="Y4" t="s">
        <v>59</v>
      </c>
      <c r="AA4" t="s">
        <v>60</v>
      </c>
      <c r="AC4" t="s">
        <v>61</v>
      </c>
      <c r="AE4" t="s">
        <v>40</v>
      </c>
      <c r="AF4" t="s">
        <v>41</v>
      </c>
    </row>
    <row r="5" spans="1:32" x14ac:dyDescent="0.25">
      <c r="A5" t="s">
        <v>39</v>
      </c>
      <c r="B5" t="s">
        <v>42</v>
      </c>
      <c r="C5" t="s">
        <v>39</v>
      </c>
      <c r="D5" t="s">
        <v>42</v>
      </c>
      <c r="E5" t="s">
        <v>39</v>
      </c>
      <c r="F5" t="s">
        <v>42</v>
      </c>
      <c r="G5" t="s">
        <v>39</v>
      </c>
      <c r="H5" t="s">
        <v>42</v>
      </c>
      <c r="I5" t="s">
        <v>39</v>
      </c>
      <c r="J5" t="s">
        <v>42</v>
      </c>
      <c r="K5" t="s">
        <v>39</v>
      </c>
      <c r="L5" t="s">
        <v>42</v>
      </c>
      <c r="M5" t="s">
        <v>39</v>
      </c>
      <c r="N5" t="s">
        <v>42</v>
      </c>
      <c r="O5" t="s">
        <v>39</v>
      </c>
      <c r="P5" t="s">
        <v>42</v>
      </c>
      <c r="Q5" t="s">
        <v>39</v>
      </c>
      <c r="R5" t="s">
        <v>42</v>
      </c>
      <c r="S5" t="s">
        <v>39</v>
      </c>
      <c r="T5" t="s">
        <v>42</v>
      </c>
      <c r="U5" t="s">
        <v>39</v>
      </c>
      <c r="V5" t="s">
        <v>42</v>
      </c>
      <c r="W5" t="s">
        <v>39</v>
      </c>
      <c r="X5" t="s">
        <v>42</v>
      </c>
      <c r="Y5" t="s">
        <v>39</v>
      </c>
      <c r="Z5" t="s">
        <v>42</v>
      </c>
      <c r="AA5" t="s">
        <v>39</v>
      </c>
      <c r="AB5" t="s">
        <v>42</v>
      </c>
      <c r="AC5" t="s">
        <v>39</v>
      </c>
      <c r="AD5" t="s">
        <v>42</v>
      </c>
    </row>
    <row r="6" spans="1:32" x14ac:dyDescent="0.25">
      <c r="A6" s="4">
        <v>1.1468572235694521</v>
      </c>
      <c r="B6" s="4">
        <v>0.50732787375097932</v>
      </c>
      <c r="C6" s="4">
        <v>1.0966846273403357</v>
      </c>
      <c r="D6" s="4">
        <v>0.87188172274301434</v>
      </c>
      <c r="E6" s="4">
        <v>0.95991937462362331</v>
      </c>
      <c r="F6" s="4">
        <v>0.76461521852460634</v>
      </c>
      <c r="G6" s="4">
        <v>0.79571828725828442</v>
      </c>
      <c r="H6" s="4">
        <v>0.40133789884507798</v>
      </c>
      <c r="I6" s="4">
        <v>1.1285331731952295</v>
      </c>
      <c r="J6" s="4">
        <v>0.5392452518518468</v>
      </c>
      <c r="K6" s="4">
        <v>1.2507702557895839</v>
      </c>
      <c r="L6" s="4">
        <v>0.31180920556047809</v>
      </c>
      <c r="M6" s="4">
        <v>1.1456594660113693</v>
      </c>
      <c r="N6" s="4">
        <v>0.71663648553326997</v>
      </c>
      <c r="O6" s="4">
        <v>1.1450766581166545</v>
      </c>
      <c r="P6" s="4">
        <v>0.35826102387151709</v>
      </c>
      <c r="Q6" s="4">
        <v>0.57528365102450763</v>
      </c>
      <c r="R6" s="4">
        <v>0.15678418676642722</v>
      </c>
      <c r="S6" s="4">
        <v>1.2199626588195205</v>
      </c>
      <c r="T6" s="4">
        <v>0.67761910040364459</v>
      </c>
      <c r="U6" s="4">
        <v>1.6416289589828668</v>
      </c>
      <c r="V6" s="4">
        <v>0.76668139414255787</v>
      </c>
      <c r="W6" s="4">
        <v>1.0498369703847872</v>
      </c>
      <c r="X6" s="4">
        <v>0.61278042041823699</v>
      </c>
      <c r="Y6" s="4">
        <v>0.83192333171676047</v>
      </c>
      <c r="Z6" s="4">
        <v>0.36817892586391304</v>
      </c>
      <c r="AA6" s="4">
        <v>1.0071626641719476</v>
      </c>
      <c r="AB6" s="4">
        <v>0.40604213471117107</v>
      </c>
      <c r="AC6" s="4">
        <v>0.91166301986667941</v>
      </c>
      <c r="AD6" s="4">
        <v>0.52539413295890069</v>
      </c>
      <c r="AE6" s="4">
        <v>1.0604453547247739</v>
      </c>
      <c r="AF6" s="4">
        <v>0.60078194942574525</v>
      </c>
    </row>
    <row r="8" spans="1:32" x14ac:dyDescent="0.25">
      <c r="B8" t="str">
        <f ca="1">INDIRECT(ADDRESS(4,2*COLUMN()-3))</f>
        <v>DAta_1_joint/40deg\pc00</v>
      </c>
      <c r="C8" t="str">
        <f t="shared" ref="C8:P8" ca="1" si="0">INDIRECT(ADDRESS(4,2*COLUMN()-3))</f>
        <v>DAta_1_joint/40deg\pc01</v>
      </c>
      <c r="D8" t="str">
        <f t="shared" ca="1" si="0"/>
        <v>DAta_1_joint/40deg\pc02</v>
      </c>
      <c r="E8" t="str">
        <f t="shared" ca="1" si="0"/>
        <v>DAta_1_joint/40deg\pc03</v>
      </c>
      <c r="F8" t="str">
        <f t="shared" ca="1" si="0"/>
        <v>DAta_1_joint/40deg\pc04</v>
      </c>
      <c r="G8" t="str">
        <f t="shared" ca="1" si="0"/>
        <v>DAta_1_joint/40deg\pc05</v>
      </c>
      <c r="H8" t="str">
        <f t="shared" ca="1" si="0"/>
        <v>DAta_1_joint/40deg\pc06</v>
      </c>
      <c r="I8" t="str">
        <f t="shared" ca="1" si="0"/>
        <v>DAta_1_joint/40deg\pc07</v>
      </c>
      <c r="J8" t="str">
        <f t="shared" ca="1" si="0"/>
        <v>DAta_1_joint/40deg\pc08</v>
      </c>
      <c r="K8" t="str">
        <f t="shared" ca="1" si="0"/>
        <v>DAta_1_joint/40deg\pc09</v>
      </c>
      <c r="L8" t="str">
        <f t="shared" ca="1" si="0"/>
        <v>DAta_1_joint/40deg\pc10</v>
      </c>
      <c r="M8" t="str">
        <f t="shared" ca="1" si="0"/>
        <v>DAta_1_joint/40deg\pc11</v>
      </c>
      <c r="N8" t="str">
        <f t="shared" ca="1" si="0"/>
        <v>DAta_1_joint/40deg\pc12</v>
      </c>
      <c r="O8" t="str">
        <f t="shared" ca="1" si="0"/>
        <v>DAta_1_joint/40deg\pc13</v>
      </c>
      <c r="P8" t="str">
        <f t="shared" ca="1" si="0"/>
        <v>DAta_1_joint/40deg\pc14</v>
      </c>
    </row>
    <row r="9" spans="1:32" x14ac:dyDescent="0.25">
      <c r="A9" t="s">
        <v>32</v>
      </c>
      <c r="B9">
        <f ca="1">INDIRECT(ADDRESS(ROW()-3,2*COLUMN()-3))</f>
        <v>1.1468572235694521</v>
      </c>
      <c r="C9">
        <f t="shared" ref="C9:M9" ca="1" si="1">INDIRECT(ADDRESS(6,2*COLUMN()-3))</f>
        <v>1.0966846273403357</v>
      </c>
      <c r="D9">
        <f t="shared" ca="1" si="1"/>
        <v>0.95991937462362331</v>
      </c>
      <c r="E9">
        <f t="shared" ca="1" si="1"/>
        <v>0.79571828725828442</v>
      </c>
      <c r="F9">
        <f t="shared" ca="1" si="1"/>
        <v>1.1285331731952295</v>
      </c>
      <c r="G9">
        <f t="shared" ca="1" si="1"/>
        <v>1.2507702557895839</v>
      </c>
      <c r="H9">
        <f t="shared" ca="1" si="1"/>
        <v>1.1456594660113693</v>
      </c>
      <c r="I9">
        <f t="shared" ca="1" si="1"/>
        <v>1.1450766581166545</v>
      </c>
      <c r="J9">
        <f t="shared" ca="1" si="1"/>
        <v>0.57528365102450763</v>
      </c>
      <c r="K9">
        <f t="shared" ca="1" si="1"/>
        <v>1.2199626588195205</v>
      </c>
      <c r="L9">
        <f t="shared" ca="1" si="1"/>
        <v>1.6416289589828668</v>
      </c>
      <c r="M9">
        <f t="shared" ca="1" si="1"/>
        <v>1.0498369703847872</v>
      </c>
      <c r="N9">
        <f ca="1">INDIRECT(ADDRESS(6,2*COLUMN()-3))</f>
        <v>0.83192333171676047</v>
      </c>
      <c r="O9">
        <f ca="1">INDIRECT(ADDRESS(6,2*COLUMN()-3))</f>
        <v>1.0071626641719476</v>
      </c>
      <c r="P9">
        <f ca="1">INDIRECT(ADDRESS(6,2*COLUMN()-3))</f>
        <v>0.91166301986667941</v>
      </c>
    </row>
    <row r="10" spans="1:32" x14ac:dyDescent="0.25">
      <c r="A10" t="str">
        <f>B5</f>
        <v>Écartype de Err(I) cm</v>
      </c>
      <c r="B10">
        <f ca="1">INDIRECT(ADDRESS(6,2*COLUMN()-2))</f>
        <v>0.50732787375097932</v>
      </c>
      <c r="C10">
        <f t="shared" ref="C10:P10" ca="1" si="2">INDIRECT(ADDRESS(6,2*COLUMN()-2))</f>
        <v>0.87188172274301434</v>
      </c>
      <c r="D10">
        <f t="shared" ca="1" si="2"/>
        <v>0.76461521852460634</v>
      </c>
      <c r="E10">
        <f t="shared" ca="1" si="2"/>
        <v>0.40133789884507798</v>
      </c>
      <c r="F10">
        <f t="shared" ca="1" si="2"/>
        <v>0.5392452518518468</v>
      </c>
      <c r="G10">
        <f t="shared" ca="1" si="2"/>
        <v>0.31180920556047809</v>
      </c>
      <c r="H10">
        <f t="shared" ca="1" si="2"/>
        <v>0.71663648553326997</v>
      </c>
      <c r="I10">
        <f t="shared" ca="1" si="2"/>
        <v>0.35826102387151709</v>
      </c>
      <c r="J10">
        <f t="shared" ca="1" si="2"/>
        <v>0.15678418676642722</v>
      </c>
      <c r="K10">
        <f t="shared" ca="1" si="2"/>
        <v>0.67761910040364459</v>
      </c>
      <c r="L10">
        <f t="shared" ca="1" si="2"/>
        <v>0.76668139414255787</v>
      </c>
      <c r="M10">
        <f t="shared" ca="1" si="2"/>
        <v>0.61278042041823699</v>
      </c>
      <c r="N10">
        <f t="shared" ca="1" si="2"/>
        <v>0.36817892586391304</v>
      </c>
      <c r="O10">
        <f t="shared" ca="1" si="2"/>
        <v>0.40604213471117107</v>
      </c>
      <c r="P10">
        <f t="shared" ca="1" si="2"/>
        <v>0.52539413295890069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3ADA-BAA3-4FCB-89FC-A732F638BF60}">
  <dimension ref="A3:AF10"/>
  <sheetViews>
    <sheetView topLeftCell="A4" workbookViewId="0">
      <selection activeCell="C27" sqref="C27"/>
    </sheetView>
  </sheetViews>
  <sheetFormatPr baseColWidth="10" defaultRowHeight="15" x14ac:dyDescent="0.25"/>
  <cols>
    <col min="1" max="30" width="23.85546875" bestFit="1" customWidth="1"/>
    <col min="31" max="31" width="26" bestFit="1" customWidth="1"/>
    <col min="32" max="32" width="25" bestFit="1" customWidth="1"/>
  </cols>
  <sheetData>
    <row r="3" spans="1:32" x14ac:dyDescent="0.25">
      <c r="A3" s="2" t="s">
        <v>12</v>
      </c>
    </row>
    <row r="4" spans="1:32" x14ac:dyDescent="0.25">
      <c r="A4" t="s">
        <v>47</v>
      </c>
      <c r="C4" t="s">
        <v>48</v>
      </c>
      <c r="E4" t="s">
        <v>49</v>
      </c>
      <c r="G4" t="s">
        <v>50</v>
      </c>
      <c r="I4" t="s">
        <v>51</v>
      </c>
      <c r="K4" t="s">
        <v>52</v>
      </c>
      <c r="M4" t="s">
        <v>53</v>
      </c>
      <c r="O4" t="s">
        <v>54</v>
      </c>
      <c r="Q4" t="s">
        <v>55</v>
      </c>
      <c r="S4" t="s">
        <v>56</v>
      </c>
      <c r="U4" t="s">
        <v>57</v>
      </c>
      <c r="W4" t="s">
        <v>58</v>
      </c>
      <c r="Y4" t="s">
        <v>59</v>
      </c>
      <c r="AA4" t="s">
        <v>60</v>
      </c>
      <c r="AC4" t="s">
        <v>61</v>
      </c>
      <c r="AE4" t="s">
        <v>44</v>
      </c>
      <c r="AF4" t="s">
        <v>45</v>
      </c>
    </row>
    <row r="5" spans="1:32" x14ac:dyDescent="0.25">
      <c r="A5" t="s">
        <v>43</v>
      </c>
      <c r="B5" t="s">
        <v>46</v>
      </c>
      <c r="C5" t="s">
        <v>43</v>
      </c>
      <c r="D5" t="s">
        <v>46</v>
      </c>
      <c r="E5" t="s">
        <v>43</v>
      </c>
      <c r="F5" t="s">
        <v>46</v>
      </c>
      <c r="G5" t="s">
        <v>43</v>
      </c>
      <c r="H5" t="s">
        <v>46</v>
      </c>
      <c r="I5" t="s">
        <v>43</v>
      </c>
      <c r="J5" t="s">
        <v>46</v>
      </c>
      <c r="K5" t="s">
        <v>43</v>
      </c>
      <c r="L5" t="s">
        <v>46</v>
      </c>
      <c r="M5" t="s">
        <v>43</v>
      </c>
      <c r="N5" t="s">
        <v>46</v>
      </c>
      <c r="O5" t="s">
        <v>43</v>
      </c>
      <c r="P5" t="s">
        <v>46</v>
      </c>
      <c r="Q5" t="s">
        <v>43</v>
      </c>
      <c r="R5" t="s">
        <v>46</v>
      </c>
      <c r="S5" t="s">
        <v>43</v>
      </c>
      <c r="T5" t="s">
        <v>46</v>
      </c>
      <c r="U5" t="s">
        <v>43</v>
      </c>
      <c r="V5" t="s">
        <v>46</v>
      </c>
      <c r="W5" t="s">
        <v>43</v>
      </c>
      <c r="X5" t="s">
        <v>46</v>
      </c>
      <c r="Y5" t="s">
        <v>43</v>
      </c>
      <c r="Z5" t="s">
        <v>46</v>
      </c>
      <c r="AA5" t="s">
        <v>43</v>
      </c>
      <c r="AB5" t="s">
        <v>46</v>
      </c>
      <c r="AC5" t="s">
        <v>43</v>
      </c>
      <c r="AD5" t="s">
        <v>46</v>
      </c>
    </row>
    <row r="6" spans="1:32" x14ac:dyDescent="0.25">
      <c r="A6" s="4">
        <v>1.3880986083587374</v>
      </c>
      <c r="B6" s="4">
        <v>0.75121763101257932</v>
      </c>
      <c r="C6" s="4">
        <v>1.1980501914047275</v>
      </c>
      <c r="D6" s="4">
        <v>1.0001670481115585</v>
      </c>
      <c r="E6" s="4">
        <v>1.2906859714943215</v>
      </c>
      <c r="F6" s="4">
        <v>0.89162958028816497</v>
      </c>
      <c r="G6" s="4">
        <v>2.0559510999199917</v>
      </c>
      <c r="H6" s="4">
        <v>1.2890739925961385</v>
      </c>
      <c r="I6" s="4">
        <v>3.5599997426444965</v>
      </c>
      <c r="J6" s="4">
        <v>5.8854744229158991</v>
      </c>
      <c r="K6" s="4">
        <v>1.9595888861834818</v>
      </c>
      <c r="L6" s="4">
        <v>0.94287781519365166</v>
      </c>
      <c r="M6" s="4">
        <v>1.5305313629458936</v>
      </c>
      <c r="N6" s="4">
        <v>0.84879718356621126</v>
      </c>
      <c r="O6" s="4">
        <v>3.097481787108316</v>
      </c>
      <c r="P6" s="4">
        <v>0.83911132004909361</v>
      </c>
      <c r="Q6" s="4">
        <v>2.1675246545529108</v>
      </c>
      <c r="R6" s="4">
        <v>6.9686874623777026E-2</v>
      </c>
      <c r="S6" s="4">
        <v>20.175184521301013</v>
      </c>
      <c r="T6" s="4">
        <v>8.188600990633855</v>
      </c>
      <c r="U6" s="4">
        <v>2.4158968829031147</v>
      </c>
      <c r="V6" s="4">
        <v>1.2525198488860285</v>
      </c>
      <c r="W6" s="4">
        <v>1.4272137594136152</v>
      </c>
      <c r="X6" s="4">
        <v>1.1533736621071693</v>
      </c>
      <c r="Y6" s="4">
        <v>0.97879330753479921</v>
      </c>
      <c r="Z6" s="4">
        <v>0.43090488449856895</v>
      </c>
      <c r="AA6" s="4">
        <v>1.1579870664095988</v>
      </c>
      <c r="AB6" s="4">
        <v>0.34657434241234092</v>
      </c>
      <c r="AC6" s="4">
        <v>1.1819715552644829</v>
      </c>
      <c r="AD6" s="4">
        <v>0.65498588605921071</v>
      </c>
      <c r="AE6" s="4">
        <v>3.0389972931626339</v>
      </c>
      <c r="AF6" s="4">
        <v>5.3540910280686349</v>
      </c>
    </row>
    <row r="8" spans="1:32" x14ac:dyDescent="0.25">
      <c r="B8" t="str">
        <f ca="1">INDIRECT(ADDRESS(4,2*COLUMN()-3))</f>
        <v>DAta_1_joint/40deg\pc00</v>
      </c>
      <c r="C8" t="str">
        <f t="shared" ref="C8:P8" ca="1" si="0">INDIRECT(ADDRESS(4,2*COLUMN()-3))</f>
        <v>DAta_1_joint/40deg\pc01</v>
      </c>
      <c r="D8" t="str">
        <f t="shared" ca="1" si="0"/>
        <v>DAta_1_joint/40deg\pc02</v>
      </c>
      <c r="E8" t="str">
        <f t="shared" ca="1" si="0"/>
        <v>DAta_1_joint/40deg\pc03</v>
      </c>
      <c r="F8" t="str">
        <f t="shared" ca="1" si="0"/>
        <v>DAta_1_joint/40deg\pc04</v>
      </c>
      <c r="G8" t="str">
        <f t="shared" ca="1" si="0"/>
        <v>DAta_1_joint/40deg\pc05</v>
      </c>
      <c r="H8" t="str">
        <f t="shared" ca="1" si="0"/>
        <v>DAta_1_joint/40deg\pc06</v>
      </c>
      <c r="I8" t="str">
        <f t="shared" ca="1" si="0"/>
        <v>DAta_1_joint/40deg\pc07</v>
      </c>
      <c r="J8" t="str">
        <f t="shared" ca="1" si="0"/>
        <v>DAta_1_joint/40deg\pc08</v>
      </c>
      <c r="K8" t="str">
        <f t="shared" ca="1" si="0"/>
        <v>DAta_1_joint/40deg\pc09</v>
      </c>
      <c r="L8" t="str">
        <f t="shared" ca="1" si="0"/>
        <v>DAta_1_joint/40deg\pc10</v>
      </c>
      <c r="M8" t="str">
        <f t="shared" ca="1" si="0"/>
        <v>DAta_1_joint/40deg\pc11</v>
      </c>
      <c r="N8" t="str">
        <f t="shared" ca="1" si="0"/>
        <v>DAta_1_joint/40deg\pc12</v>
      </c>
      <c r="O8" t="str">
        <f t="shared" ca="1" si="0"/>
        <v>DAta_1_joint/40deg\pc13</v>
      </c>
      <c r="P8" t="str">
        <f t="shared" ca="1" si="0"/>
        <v>DAta_1_joint/40deg\pc14</v>
      </c>
    </row>
    <row r="9" spans="1:32" x14ac:dyDescent="0.25">
      <c r="A9" t="s">
        <v>37</v>
      </c>
      <c r="B9">
        <f ca="1">INDIRECT(ADDRESS(ROW()-3,2*COLUMN()-3))</f>
        <v>1.3880986083587374</v>
      </c>
      <c r="C9">
        <f t="shared" ref="C9:M9" ca="1" si="1">INDIRECT(ADDRESS(6,2*COLUMN()-3))</f>
        <v>1.1980501914047275</v>
      </c>
      <c r="D9">
        <f t="shared" ca="1" si="1"/>
        <v>1.2906859714943215</v>
      </c>
      <c r="E9">
        <f t="shared" ca="1" si="1"/>
        <v>2.0559510999199917</v>
      </c>
      <c r="F9">
        <f t="shared" ca="1" si="1"/>
        <v>3.5599997426444965</v>
      </c>
      <c r="G9">
        <f t="shared" ca="1" si="1"/>
        <v>1.9595888861834818</v>
      </c>
      <c r="H9">
        <f t="shared" ca="1" si="1"/>
        <v>1.5305313629458936</v>
      </c>
      <c r="I9">
        <f t="shared" ca="1" si="1"/>
        <v>3.097481787108316</v>
      </c>
      <c r="J9">
        <f t="shared" ca="1" si="1"/>
        <v>2.1675246545529108</v>
      </c>
      <c r="K9">
        <f t="shared" ca="1" si="1"/>
        <v>20.175184521301013</v>
      </c>
      <c r="L9">
        <f t="shared" ca="1" si="1"/>
        <v>2.4158968829031147</v>
      </c>
      <c r="M9">
        <f t="shared" ca="1" si="1"/>
        <v>1.4272137594136152</v>
      </c>
      <c r="N9">
        <f ca="1">INDIRECT(ADDRESS(6,2*COLUMN()-3))</f>
        <v>0.97879330753479921</v>
      </c>
      <c r="O9">
        <f ca="1">INDIRECT(ADDRESS(6,2*COLUMN()-3))</f>
        <v>1.1579870664095988</v>
      </c>
      <c r="P9">
        <f ca="1">INDIRECT(ADDRESS(6,2*COLUMN()-3))</f>
        <v>1.1819715552644829</v>
      </c>
    </row>
    <row r="10" spans="1:32" x14ac:dyDescent="0.25">
      <c r="A10" t="str">
        <f>B5</f>
        <v>Écartype de Err(A) cm</v>
      </c>
      <c r="B10">
        <f ca="1">INDIRECT(ADDRESS(6,2*COLUMN()-2))</f>
        <v>0.75121763101257932</v>
      </c>
      <c r="C10">
        <f t="shared" ref="C10:P10" ca="1" si="2">INDIRECT(ADDRESS(6,2*COLUMN()-2))</f>
        <v>1.0001670481115585</v>
      </c>
      <c r="D10">
        <f t="shared" ca="1" si="2"/>
        <v>0.89162958028816497</v>
      </c>
      <c r="E10">
        <f t="shared" ca="1" si="2"/>
        <v>1.2890739925961385</v>
      </c>
      <c r="F10">
        <f t="shared" ca="1" si="2"/>
        <v>5.8854744229158991</v>
      </c>
      <c r="G10">
        <f t="shared" ca="1" si="2"/>
        <v>0.94287781519365166</v>
      </c>
      <c r="H10">
        <f t="shared" ca="1" si="2"/>
        <v>0.84879718356621126</v>
      </c>
      <c r="I10">
        <f t="shared" ca="1" si="2"/>
        <v>0.83911132004909361</v>
      </c>
      <c r="J10">
        <f t="shared" ca="1" si="2"/>
        <v>6.9686874623777026E-2</v>
      </c>
      <c r="K10">
        <f t="shared" ca="1" si="2"/>
        <v>8.188600990633855</v>
      </c>
      <c r="L10">
        <f t="shared" ca="1" si="2"/>
        <v>1.2525198488860285</v>
      </c>
      <c r="M10">
        <f t="shared" ca="1" si="2"/>
        <v>1.1533736621071693</v>
      </c>
      <c r="N10">
        <f t="shared" ca="1" si="2"/>
        <v>0.43090488449856895</v>
      </c>
      <c r="O10">
        <f t="shared" ca="1" si="2"/>
        <v>0.34657434241234092</v>
      </c>
      <c r="P10">
        <f t="shared" ca="1" si="2"/>
        <v>0.65498588605921071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2971-6EE0-4900-8BDA-63B20D7628C2}">
  <dimension ref="A3:AF10"/>
  <sheetViews>
    <sheetView workbookViewId="0">
      <selection activeCell="E20" sqref="E20"/>
    </sheetView>
  </sheetViews>
  <sheetFormatPr baseColWidth="10" defaultRowHeight="15" x14ac:dyDescent="0.25"/>
  <cols>
    <col min="1" max="30" width="23.85546875" bestFit="1" customWidth="1"/>
    <col min="31" max="31" width="23.42578125" bestFit="1" customWidth="1"/>
    <col min="32" max="32" width="22.42578125" bestFit="1" customWidth="1"/>
  </cols>
  <sheetData>
    <row r="3" spans="1:32" x14ac:dyDescent="0.25">
      <c r="A3" s="2" t="s">
        <v>12</v>
      </c>
    </row>
    <row r="4" spans="1:32" x14ac:dyDescent="0.25">
      <c r="A4" t="s">
        <v>47</v>
      </c>
      <c r="C4" t="s">
        <v>48</v>
      </c>
      <c r="E4" t="s">
        <v>49</v>
      </c>
      <c r="G4" t="s">
        <v>50</v>
      </c>
      <c r="I4" t="s">
        <v>51</v>
      </c>
      <c r="K4" t="s">
        <v>52</v>
      </c>
      <c r="M4" t="s">
        <v>53</v>
      </c>
      <c r="O4" t="s">
        <v>54</v>
      </c>
      <c r="Q4" t="s">
        <v>55</v>
      </c>
      <c r="S4" t="s">
        <v>56</v>
      </c>
      <c r="U4" t="s">
        <v>57</v>
      </c>
      <c r="W4" t="s">
        <v>58</v>
      </c>
      <c r="Y4" t="s">
        <v>59</v>
      </c>
      <c r="AA4" t="s">
        <v>60</v>
      </c>
      <c r="AC4" t="s">
        <v>61</v>
      </c>
      <c r="AE4" t="s">
        <v>34</v>
      </c>
      <c r="AF4" t="s">
        <v>35</v>
      </c>
    </row>
    <row r="5" spans="1:32" x14ac:dyDescent="0.25">
      <c r="A5" t="s">
        <v>33</v>
      </c>
      <c r="B5" t="s">
        <v>36</v>
      </c>
      <c r="C5" t="s">
        <v>33</v>
      </c>
      <c r="D5" t="s">
        <v>36</v>
      </c>
      <c r="E5" t="s">
        <v>33</v>
      </c>
      <c r="F5" t="s">
        <v>36</v>
      </c>
      <c r="G5" t="s">
        <v>33</v>
      </c>
      <c r="H5" t="s">
        <v>36</v>
      </c>
      <c r="I5" t="s">
        <v>33</v>
      </c>
      <c r="J5" t="s">
        <v>36</v>
      </c>
      <c r="K5" t="s">
        <v>33</v>
      </c>
      <c r="L5" t="s">
        <v>36</v>
      </c>
      <c r="M5" t="s">
        <v>33</v>
      </c>
      <c r="N5" t="s">
        <v>36</v>
      </c>
      <c r="O5" t="s">
        <v>33</v>
      </c>
      <c r="P5" t="s">
        <v>36</v>
      </c>
      <c r="Q5" t="s">
        <v>33</v>
      </c>
      <c r="R5" t="s">
        <v>36</v>
      </c>
      <c r="S5" t="s">
        <v>33</v>
      </c>
      <c r="T5" t="s">
        <v>36</v>
      </c>
      <c r="U5" t="s">
        <v>33</v>
      </c>
      <c r="V5" t="s">
        <v>36</v>
      </c>
      <c r="W5" t="s">
        <v>33</v>
      </c>
      <c r="X5" t="s">
        <v>36</v>
      </c>
      <c r="Y5" t="s">
        <v>33</v>
      </c>
      <c r="Z5" t="s">
        <v>36</v>
      </c>
      <c r="AA5" t="s">
        <v>33</v>
      </c>
      <c r="AB5" t="s">
        <v>36</v>
      </c>
      <c r="AC5" t="s">
        <v>33</v>
      </c>
      <c r="AD5" t="s">
        <v>36</v>
      </c>
    </row>
    <row r="6" spans="1:32" x14ac:dyDescent="0.25">
      <c r="A6" s="4">
        <v>5.1228018599997949</v>
      </c>
      <c r="B6" s="4">
        <v>0.99695696900070863</v>
      </c>
      <c r="C6" s="4">
        <v>4.6044009600001967</v>
      </c>
      <c r="D6" s="4">
        <v>1.6430297865820238</v>
      </c>
      <c r="E6" s="4">
        <v>4.2158952549998467</v>
      </c>
      <c r="F6" s="4">
        <v>0.65056888493161735</v>
      </c>
      <c r="G6" s="4">
        <v>3.2861091849998907</v>
      </c>
      <c r="H6" s="4">
        <v>0.69975324315102805</v>
      </c>
      <c r="I6" s="4">
        <v>2.0318929750000239</v>
      </c>
      <c r="J6" s="4">
        <v>0.41234102148825086</v>
      </c>
      <c r="K6" s="4">
        <v>2.363137545000058</v>
      </c>
      <c r="L6" s="4">
        <v>0.11584673679062202</v>
      </c>
      <c r="M6" s="4">
        <v>3.1585427700003454</v>
      </c>
      <c r="N6" s="4">
        <v>0.30801681258068903</v>
      </c>
      <c r="O6" s="4">
        <v>3.3854307349999493</v>
      </c>
      <c r="P6" s="4">
        <v>0.16780365759788687</v>
      </c>
      <c r="Q6" s="4">
        <v>1.5213623500001585</v>
      </c>
      <c r="R6" s="4">
        <v>8.1087867077348025E-2</v>
      </c>
      <c r="S6" s="4">
        <v>2.3474322949999951</v>
      </c>
      <c r="T6" s="4">
        <v>0.45631656429083156</v>
      </c>
      <c r="U6" s="4">
        <v>3.9894739100001018</v>
      </c>
      <c r="V6" s="4">
        <v>0.76813425152129422</v>
      </c>
      <c r="W6" s="4">
        <v>3.8209797849997758</v>
      </c>
      <c r="X6" s="4">
        <v>0.63105441606802093</v>
      </c>
      <c r="Y6" s="4">
        <v>3.3002214850001059</v>
      </c>
      <c r="Z6" s="4">
        <v>0.23895731157302949</v>
      </c>
      <c r="AA6" s="4">
        <v>4.7459376900002965</v>
      </c>
      <c r="AB6" s="4">
        <v>1.0382107742080731</v>
      </c>
      <c r="AC6" s="4">
        <v>5.6279828949999633</v>
      </c>
      <c r="AD6" s="4">
        <v>1.3388815685695268</v>
      </c>
      <c r="AE6" s="4">
        <v>3.5681067796667039</v>
      </c>
      <c r="AF6" s="4">
        <v>1.3738432730389567</v>
      </c>
    </row>
    <row r="8" spans="1:32" x14ac:dyDescent="0.25">
      <c r="B8" t="str">
        <f ca="1">INDIRECT(ADDRESS(4,2*COLUMN()-3))</f>
        <v>DAta_1_joint/40deg\pc00</v>
      </c>
      <c r="C8" t="str">
        <f t="shared" ref="C8:P8" ca="1" si="0">INDIRECT(ADDRESS(4,2*COLUMN()-3))</f>
        <v>DAta_1_joint/40deg\pc01</v>
      </c>
      <c r="D8" t="str">
        <f t="shared" ca="1" si="0"/>
        <v>DAta_1_joint/40deg\pc02</v>
      </c>
      <c r="E8" t="str">
        <f t="shared" ca="1" si="0"/>
        <v>DAta_1_joint/40deg\pc03</v>
      </c>
      <c r="F8" t="str">
        <f t="shared" ca="1" si="0"/>
        <v>DAta_1_joint/40deg\pc04</v>
      </c>
      <c r="G8" t="str">
        <f t="shared" ca="1" si="0"/>
        <v>DAta_1_joint/40deg\pc05</v>
      </c>
      <c r="H8" t="str">
        <f t="shared" ca="1" si="0"/>
        <v>DAta_1_joint/40deg\pc06</v>
      </c>
      <c r="I8" t="str">
        <f t="shared" ca="1" si="0"/>
        <v>DAta_1_joint/40deg\pc07</v>
      </c>
      <c r="J8" t="str">
        <f t="shared" ca="1" si="0"/>
        <v>DAta_1_joint/40deg\pc08</v>
      </c>
      <c r="K8" t="str">
        <f t="shared" ca="1" si="0"/>
        <v>DAta_1_joint/40deg\pc09</v>
      </c>
      <c r="L8" t="str">
        <f t="shared" ca="1" si="0"/>
        <v>DAta_1_joint/40deg\pc10</v>
      </c>
      <c r="M8" t="str">
        <f t="shared" ca="1" si="0"/>
        <v>DAta_1_joint/40deg\pc11</v>
      </c>
      <c r="N8" t="str">
        <f t="shared" ca="1" si="0"/>
        <v>DAta_1_joint/40deg\pc12</v>
      </c>
      <c r="O8" t="str">
        <f t="shared" ca="1" si="0"/>
        <v>DAta_1_joint/40deg\pc13</v>
      </c>
      <c r="P8" t="str">
        <f t="shared" ca="1" si="0"/>
        <v>DAta_1_joint/40deg\pc14</v>
      </c>
    </row>
    <row r="9" spans="1:32" x14ac:dyDescent="0.25">
      <c r="A9" t="s">
        <v>38</v>
      </c>
      <c r="B9">
        <f ca="1">INDIRECT(ADDRESS(ROW()-3,2*COLUMN()-3))</f>
        <v>5.1228018599997949</v>
      </c>
      <c r="C9">
        <f t="shared" ref="C9:M9" ca="1" si="1">INDIRECT(ADDRESS(6,2*COLUMN()-3))</f>
        <v>4.6044009600001967</v>
      </c>
      <c r="D9">
        <f t="shared" ca="1" si="1"/>
        <v>4.2158952549998467</v>
      </c>
      <c r="E9">
        <f t="shared" ca="1" si="1"/>
        <v>3.2861091849998907</v>
      </c>
      <c r="F9">
        <f t="shared" ca="1" si="1"/>
        <v>2.0318929750000239</v>
      </c>
      <c r="G9">
        <f t="shared" ca="1" si="1"/>
        <v>2.363137545000058</v>
      </c>
      <c r="H9">
        <f t="shared" ca="1" si="1"/>
        <v>3.1585427700003454</v>
      </c>
      <c r="I9">
        <f t="shared" ca="1" si="1"/>
        <v>3.3854307349999493</v>
      </c>
      <c r="J9">
        <f t="shared" ca="1" si="1"/>
        <v>1.5213623500001585</v>
      </c>
      <c r="K9">
        <f t="shared" ca="1" si="1"/>
        <v>2.3474322949999951</v>
      </c>
      <c r="L9">
        <f t="shared" ca="1" si="1"/>
        <v>3.9894739100001018</v>
      </c>
      <c r="M9">
        <f t="shared" ca="1" si="1"/>
        <v>3.8209797849997758</v>
      </c>
      <c r="N9">
        <f ca="1">INDIRECT(ADDRESS(6,2*COLUMN()-3))</f>
        <v>3.3002214850001059</v>
      </c>
      <c r="O9">
        <f ca="1">INDIRECT(ADDRESS(6,2*COLUMN()-3))</f>
        <v>4.7459376900002965</v>
      </c>
      <c r="P9">
        <f ca="1">INDIRECT(ADDRESS(6,2*COLUMN()-3))</f>
        <v>5.6279828949999633</v>
      </c>
    </row>
    <row r="10" spans="1:32" x14ac:dyDescent="0.25">
      <c r="A10" t="str">
        <f>B5</f>
        <v>Écartype de temps</v>
      </c>
      <c r="B10">
        <f ca="1">INDIRECT(ADDRESS(6,2*COLUMN()-2))</f>
        <v>0.99695696900070863</v>
      </c>
      <c r="C10">
        <f t="shared" ref="C10:P10" ca="1" si="2">INDIRECT(ADDRESS(6,2*COLUMN()-2))</f>
        <v>1.6430297865820238</v>
      </c>
      <c r="D10">
        <f t="shared" ca="1" si="2"/>
        <v>0.65056888493161735</v>
      </c>
      <c r="E10">
        <f t="shared" ca="1" si="2"/>
        <v>0.69975324315102805</v>
      </c>
      <c r="F10">
        <f t="shared" ca="1" si="2"/>
        <v>0.41234102148825086</v>
      </c>
      <c r="G10">
        <f t="shared" ca="1" si="2"/>
        <v>0.11584673679062202</v>
      </c>
      <c r="H10">
        <f t="shared" ca="1" si="2"/>
        <v>0.30801681258068903</v>
      </c>
      <c r="I10">
        <f t="shared" ca="1" si="2"/>
        <v>0.16780365759788687</v>
      </c>
      <c r="J10">
        <f t="shared" ca="1" si="2"/>
        <v>8.1087867077348025E-2</v>
      </c>
      <c r="K10">
        <f t="shared" ca="1" si="2"/>
        <v>0.45631656429083156</v>
      </c>
      <c r="L10">
        <f t="shared" ca="1" si="2"/>
        <v>0.76813425152129422</v>
      </c>
      <c r="M10">
        <f t="shared" ca="1" si="2"/>
        <v>0.63105441606802093</v>
      </c>
      <c r="N10">
        <f t="shared" ca="1" si="2"/>
        <v>0.23895731157302949</v>
      </c>
      <c r="O10">
        <f t="shared" ca="1" si="2"/>
        <v>1.0382107742080731</v>
      </c>
      <c r="P10">
        <f t="shared" ca="1" si="2"/>
        <v>1.3388815685695268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</vt:i4>
      </vt:variant>
    </vt:vector>
  </HeadingPairs>
  <TitlesOfParts>
    <vt:vector size="7" baseType="lpstr">
      <vt:lpstr>Test</vt:lpstr>
      <vt:lpstr>Longueur</vt:lpstr>
      <vt:lpstr>Angle</vt:lpstr>
      <vt:lpstr>Erreur Inliers</vt:lpstr>
      <vt:lpstr>Erreur All</vt:lpstr>
      <vt:lpstr>Temps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ANSELME</dc:creator>
  <cp:lastModifiedBy>Léo Anselme</cp:lastModifiedBy>
  <dcterms:created xsi:type="dcterms:W3CDTF">2023-06-06T15:16:48Z</dcterms:created>
  <dcterms:modified xsi:type="dcterms:W3CDTF">2023-06-08T23:11:59Z</dcterms:modified>
</cp:coreProperties>
</file>