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b213c698def482/Desktop/finance Analytics/"/>
    </mc:Choice>
  </mc:AlternateContent>
  <xr:revisionPtr revIDLastSave="119" documentId="8_{593C3B4C-99C0-4609-BBF9-7132992A44DF}" xr6:coauthVersionLast="46" xr6:coauthVersionMax="46" xr10:uidLastSave="{501FD279-B527-4B68-82BC-8FE144226E37}"/>
  <bookViews>
    <workbookView xWindow="-110" yWindow="-110" windowWidth="19420" windowHeight="11020" activeTab="2" xr2:uid="{3C99FBAD-C34F-4B3E-BD0D-EF8A099E2E22}"/>
  </bookViews>
  <sheets>
    <sheet name="ABC - ONE" sheetId="1" r:id="rId1"/>
    <sheet name="Changed Value (Overheads)" sheetId="2" r:id="rId2"/>
    <sheet name="ABC -TW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3" l="1"/>
  <c r="B38" i="3"/>
  <c r="B37" i="3"/>
  <c r="B34" i="3"/>
  <c r="B33" i="3"/>
  <c r="B32" i="3"/>
  <c r="B28" i="3"/>
  <c r="B27" i="3"/>
  <c r="B26" i="3"/>
  <c r="B22" i="3"/>
  <c r="B23" i="3"/>
  <c r="B25" i="3"/>
  <c r="B24" i="3"/>
  <c r="E5" i="3"/>
  <c r="E6" i="3"/>
  <c r="E7" i="3"/>
  <c r="E8" i="3"/>
  <c r="E4" i="3"/>
  <c r="B9" i="3"/>
  <c r="C50" i="2"/>
  <c r="C45" i="2"/>
  <c r="B45" i="2"/>
  <c r="C38" i="2"/>
  <c r="B38" i="2"/>
  <c r="D38" i="2" s="1"/>
  <c r="C43" i="2" s="1"/>
  <c r="B37" i="2"/>
  <c r="C36" i="2"/>
  <c r="B36" i="2"/>
  <c r="D36" i="2" s="1"/>
  <c r="D28" i="2"/>
  <c r="C28" i="2"/>
  <c r="B50" i="2" s="1"/>
  <c r="D27" i="2"/>
  <c r="C49" i="2" s="1"/>
  <c r="C27" i="2"/>
  <c r="B24" i="2"/>
  <c r="D29" i="2" s="1"/>
  <c r="D30" i="2" s="1"/>
  <c r="C56" i="2" s="1"/>
  <c r="D21" i="2"/>
  <c r="C21" i="2"/>
  <c r="C37" i="2" s="1"/>
  <c r="D37" i="2" s="1"/>
  <c r="B21" i="2"/>
  <c r="C58" i="1"/>
  <c r="B58" i="1"/>
  <c r="C57" i="1"/>
  <c r="B57" i="1"/>
  <c r="C56" i="1"/>
  <c r="B56" i="1"/>
  <c r="C52" i="1"/>
  <c r="B52" i="1"/>
  <c r="C51" i="1"/>
  <c r="B51" i="1"/>
  <c r="C50" i="1"/>
  <c r="B50" i="1"/>
  <c r="C49" i="1"/>
  <c r="B49" i="1"/>
  <c r="C46" i="1"/>
  <c r="B46" i="1"/>
  <c r="C45" i="1"/>
  <c r="B45" i="1"/>
  <c r="C44" i="1"/>
  <c r="D44" i="1"/>
  <c r="B44" i="1"/>
  <c r="D42" i="1"/>
  <c r="D43" i="1"/>
  <c r="D41" i="1"/>
  <c r="C43" i="1"/>
  <c r="B43" i="1"/>
  <c r="C42" i="1"/>
  <c r="B42" i="1"/>
  <c r="C41" i="1"/>
  <c r="B41" i="1"/>
  <c r="D37" i="1"/>
  <c r="D38" i="1"/>
  <c r="D36" i="1"/>
  <c r="C38" i="1"/>
  <c r="C37" i="1"/>
  <c r="C36" i="1"/>
  <c r="B38" i="1"/>
  <c r="B37" i="1"/>
  <c r="B36" i="1"/>
  <c r="D28" i="1"/>
  <c r="C28" i="1"/>
  <c r="D27" i="1"/>
  <c r="C27" i="1"/>
  <c r="B24" i="1"/>
  <c r="D29" i="1" s="1"/>
  <c r="C21" i="1"/>
  <c r="D21" i="1"/>
  <c r="B21" i="1"/>
  <c r="C30" i="2" l="1"/>
  <c r="B56" i="2" s="1"/>
  <c r="C42" i="2"/>
  <c r="B42" i="2"/>
  <c r="D42" i="2" s="1"/>
  <c r="C41" i="2"/>
  <c r="C44" i="2" s="1"/>
  <c r="C46" i="2" s="1"/>
  <c r="C51" i="2" s="1"/>
  <c r="C52" i="2" s="1"/>
  <c r="C57" i="2" s="1"/>
  <c r="C58" i="2" s="1"/>
  <c r="B41" i="2"/>
  <c r="B43" i="2"/>
  <c r="D43" i="2" s="1"/>
  <c r="C29" i="2"/>
  <c r="B49" i="2"/>
  <c r="D30" i="1"/>
  <c r="C29" i="1"/>
  <c r="C30" i="1" s="1"/>
  <c r="B44" i="2" l="1"/>
  <c r="B46" i="2" s="1"/>
  <c r="B51" i="2" s="1"/>
  <c r="B52" i="2" s="1"/>
  <c r="B57" i="2" s="1"/>
  <c r="B58" i="2" s="1"/>
  <c r="D41" i="2"/>
  <c r="D44" i="2" s="1"/>
</calcChain>
</file>

<file path=xl/sharedStrings.xml><?xml version="1.0" encoding="utf-8"?>
<sst xmlns="http://schemas.openxmlformats.org/spreadsheetml/2006/main" count="181" uniqueCount="75">
  <si>
    <t xml:space="preserve">INPUTS </t>
  </si>
  <si>
    <t xml:space="preserve">Antipated Overheads </t>
  </si>
  <si>
    <t xml:space="preserve">Antipated labour time </t>
  </si>
  <si>
    <t xml:space="preserve">Medform </t>
  </si>
  <si>
    <t>Estimated Production Vol</t>
  </si>
  <si>
    <t xml:space="preserve">Direct Material </t>
  </si>
  <si>
    <t xml:space="preserve">Direct Labour </t>
  </si>
  <si>
    <t xml:space="preserve">Procel </t>
  </si>
  <si>
    <t xml:space="preserve">Overheads </t>
  </si>
  <si>
    <t>Ord Proc</t>
  </si>
  <si>
    <t>Mac Pros</t>
  </si>
  <si>
    <t>Prod Insp</t>
  </si>
  <si>
    <t>Units</t>
  </si>
  <si>
    <t>Per Unit</t>
  </si>
  <si>
    <t>hrs</t>
  </si>
  <si>
    <t>per hour</t>
  </si>
  <si>
    <t>Total</t>
  </si>
  <si>
    <t xml:space="preserve">1. Unit Manufacturing Costs </t>
  </si>
  <si>
    <t>Predetermined Overhead rate</t>
  </si>
  <si>
    <t xml:space="preserve">Units </t>
  </si>
  <si>
    <t>Manufacturing overhead</t>
  </si>
  <si>
    <t>Total Cost</t>
  </si>
  <si>
    <t>Solution</t>
  </si>
  <si>
    <t>1. Activity Based Costing Details</t>
  </si>
  <si>
    <t>Activity</t>
  </si>
  <si>
    <t>Order Processing</t>
  </si>
  <si>
    <t xml:space="preserve">Machine Processing </t>
  </si>
  <si>
    <t xml:space="preserve">Product Processing </t>
  </si>
  <si>
    <t>Cost</t>
  </si>
  <si>
    <t>Driver</t>
  </si>
  <si>
    <t>Rate</t>
  </si>
  <si>
    <t xml:space="preserve">Activity </t>
  </si>
  <si>
    <t>Manufacturing Overhead / unit</t>
  </si>
  <si>
    <t>Unit Manufacturing Costs (ABC)</t>
  </si>
  <si>
    <t>3. Comparison</t>
  </si>
  <si>
    <t>Traditional Costing - Cost / Unit</t>
  </si>
  <si>
    <t>ABC - Cost/Unit</t>
  </si>
  <si>
    <t>Overcosting ( Undercosting)</t>
  </si>
  <si>
    <t xml:space="preserve">Activity Based Costing </t>
  </si>
  <si>
    <t xml:space="preserve">4th question you won't be getting </t>
  </si>
  <si>
    <t>INPUTS</t>
  </si>
  <si>
    <t>Activity Cost Pool</t>
  </si>
  <si>
    <t xml:space="preserve">Machine Setups </t>
  </si>
  <si>
    <t xml:space="preserve">Material handling </t>
  </si>
  <si>
    <t xml:space="preserve">Hazardous Waste Control </t>
  </si>
  <si>
    <t xml:space="preserve">Quality Control </t>
  </si>
  <si>
    <t xml:space="preserve">Other overhead cost </t>
  </si>
  <si>
    <t xml:space="preserve">Total </t>
  </si>
  <si>
    <t>Budgeted Overhead Cost</t>
  </si>
  <si>
    <t>Diver</t>
  </si>
  <si>
    <t xml:space="preserve">Number of set ups </t>
  </si>
  <si>
    <t xml:space="preserve">weight of raw material </t>
  </si>
  <si>
    <t xml:space="preserve">Weight of hazardous Chemicals used </t>
  </si>
  <si>
    <t>No.of inpections</t>
  </si>
  <si>
    <t xml:space="preserve">Machine hours </t>
  </si>
  <si>
    <t xml:space="preserve">Budgeted Level </t>
  </si>
  <si>
    <t xml:space="preserve">Pool Rate </t>
  </si>
  <si>
    <t>JLRP</t>
  </si>
  <si>
    <t xml:space="preserve">Machine Set ups </t>
  </si>
  <si>
    <t>Hazardous waste cont</t>
  </si>
  <si>
    <t xml:space="preserve">Quality control </t>
  </si>
  <si>
    <t xml:space="preserve">Mach Hrs </t>
  </si>
  <si>
    <t>no.s</t>
  </si>
  <si>
    <t>hours</t>
  </si>
  <si>
    <t xml:space="preserve">inspection </t>
  </si>
  <si>
    <t xml:space="preserve">Activity Cost Pool </t>
  </si>
  <si>
    <t>wt</t>
  </si>
  <si>
    <t>1.ABC</t>
  </si>
  <si>
    <t>BOXES</t>
  </si>
  <si>
    <t>Cost Per Unit</t>
  </si>
  <si>
    <t xml:space="preserve">2. Traditional costing </t>
  </si>
  <si>
    <t>POHR</t>
  </si>
  <si>
    <t xml:space="preserve">Per mach hr. </t>
  </si>
  <si>
    <t xml:space="preserve">Total Cost </t>
  </si>
  <si>
    <t>Undercosting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</si>
</sst>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6" formatCode="_ * #,##0.0_ ;_ * \-#,##0.0_ ;_ * &quot;-&quot;??_ ;_ @_ "/>
    <numFmt numFmtId="167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43" fontId="0" fillId="0" borderId="0" xfId="1" applyNumberFormat="1" applyFont="1"/>
    <xf numFmtId="167" fontId="0" fillId="0" borderId="0" xfId="1" applyNumberFormat="1" applyFont="1"/>
    <xf numFmtId="167" fontId="0" fillId="0" borderId="0" xfId="0" applyNumberFormat="1"/>
    <xf numFmtId="43" fontId="0" fillId="0" borderId="0" xfId="0" applyNumberFormat="1"/>
    <xf numFmtId="166" fontId="0" fillId="0" borderId="0" xfId="0" applyNumberFormat="1"/>
    <xf numFmtId="167" fontId="2" fillId="0" borderId="0" xfId="0" applyNumberFormat="1" applyFont="1"/>
    <xf numFmtId="0" fontId="2" fillId="0" borderId="0" xfId="0" applyFont="1"/>
    <xf numFmtId="0" fontId="0" fillId="0" borderId="0" xfId="0" applyFont="1"/>
    <xf numFmtId="166" fontId="2" fillId="0" borderId="0" xfId="0" applyNumberFormat="1" applyFont="1"/>
    <xf numFmtId="43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600488</xdr:colOff>
      <xdr:row>0</xdr:row>
      <xdr:rowOff>0</xdr:rowOff>
    </xdr:from>
    <xdr:to>
      <xdr:col>12</xdr:col>
      <xdr:colOff>593587</xdr:colOff>
      <xdr:row>16</xdr:row>
      <xdr:rowOff>70005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40778B-9EBB-47F4-AA6F-294F807995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9841" r="5871"/>
        <a:stretch/>
      </xdr:blipFill>
      <xdr:spPr>
        <a:xfrm>
          <a:off x="4928151" y="0"/>
          <a:ext cx="4852229" cy="3051744"/>
        </a:xfrm>
        <a:prstGeom prst="rect">
          <a:avLst/>
        </a:prstGeom>
      </xdr:spPr>
    </xdr:pic>
    <xdr:clientData/>
  </xdr:twoCellAnchor>
  <xdr:twoCellAnchor editAs="oneCell">
    <xdr:from>
      <xdr:col>5</xdr:col>
      <xdr:colOff>6904</xdr:colOff>
      <xdr:row>16</xdr:row>
      <xdr:rowOff>8004</xdr:rowOff>
    </xdr:from>
    <xdr:to>
      <xdr:col>13</xdr:col>
      <xdr:colOff>6903</xdr:colOff>
      <xdr:row>30</xdr:row>
      <xdr:rowOff>110434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58C288-5ADA-4F81-AD70-77DBB83C38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860" r="4580" b="5222"/>
        <a:stretch/>
      </xdr:blipFill>
      <xdr:spPr>
        <a:xfrm>
          <a:off x="4941958" y="2989743"/>
          <a:ext cx="4859130" cy="271145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</xdr:row>
      <xdr:rowOff>138043</xdr:rowOff>
    </xdr:from>
    <xdr:to>
      <xdr:col>12</xdr:col>
      <xdr:colOff>510761</xdr:colOff>
      <xdr:row>37</xdr:row>
      <xdr:rowOff>48316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9147E29-DA58-43AE-AA5E-55EE6F80B2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7921" r="1653" b="4950"/>
        <a:stretch/>
      </xdr:blipFill>
      <xdr:spPr>
        <a:xfrm>
          <a:off x="4935054" y="5728804"/>
          <a:ext cx="4762500" cy="12147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600488</xdr:colOff>
      <xdr:row>0</xdr:row>
      <xdr:rowOff>0</xdr:rowOff>
    </xdr:from>
    <xdr:to>
      <xdr:col>12</xdr:col>
      <xdr:colOff>593587</xdr:colOff>
      <xdr:row>16</xdr:row>
      <xdr:rowOff>70005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F5E600-64CB-4382-A806-8802E21DD3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9841" r="5871"/>
        <a:stretch/>
      </xdr:blipFill>
      <xdr:spPr>
        <a:xfrm>
          <a:off x="4931188" y="0"/>
          <a:ext cx="4869899" cy="3016405"/>
        </a:xfrm>
        <a:prstGeom prst="rect">
          <a:avLst/>
        </a:prstGeom>
      </xdr:spPr>
    </xdr:pic>
    <xdr:clientData/>
  </xdr:twoCellAnchor>
  <xdr:twoCellAnchor editAs="oneCell">
    <xdr:from>
      <xdr:col>5</xdr:col>
      <xdr:colOff>6904</xdr:colOff>
      <xdr:row>16</xdr:row>
      <xdr:rowOff>8004</xdr:rowOff>
    </xdr:from>
    <xdr:to>
      <xdr:col>13</xdr:col>
      <xdr:colOff>6903</xdr:colOff>
      <xdr:row>30</xdr:row>
      <xdr:rowOff>110434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300D7D-3124-4503-AACC-9357B7BFE1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860" r="4580" b="5222"/>
        <a:stretch/>
      </xdr:blipFill>
      <xdr:spPr>
        <a:xfrm>
          <a:off x="4947204" y="2954404"/>
          <a:ext cx="4876799" cy="268053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</xdr:row>
      <xdr:rowOff>138043</xdr:rowOff>
    </xdr:from>
    <xdr:to>
      <xdr:col>12</xdr:col>
      <xdr:colOff>510761</xdr:colOff>
      <xdr:row>37</xdr:row>
      <xdr:rowOff>48316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EA0BAD7-6B30-4235-9243-E6B6A4ED34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7921" r="1653" b="4950"/>
        <a:stretch/>
      </xdr:blipFill>
      <xdr:spPr>
        <a:xfrm>
          <a:off x="4940300" y="5662543"/>
          <a:ext cx="4777961" cy="11993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602847</xdr:colOff>
      <xdr:row>0</xdr:row>
      <xdr:rowOff>0</xdr:rowOff>
    </xdr:from>
    <xdr:to>
      <xdr:col>14</xdr:col>
      <xdr:colOff>7426</xdr:colOff>
      <xdr:row>16</xdr:row>
      <xdr:rowOff>120808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F4A06D-802B-4D13-AA5C-A181B2A5A4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9787" r="14402"/>
        <a:stretch/>
      </xdr:blipFill>
      <xdr:spPr>
        <a:xfrm>
          <a:off x="4251577" y="0"/>
          <a:ext cx="4269552" cy="3077422"/>
        </a:xfrm>
        <a:prstGeom prst="rect">
          <a:avLst/>
        </a:prstGeom>
      </xdr:spPr>
    </xdr:pic>
    <xdr:clientData/>
  </xdr:twoCellAnchor>
  <xdr:twoCellAnchor editAs="oneCell">
    <xdr:from>
      <xdr:col>6</xdr:col>
      <xdr:colOff>592769</xdr:colOff>
      <xdr:row>16</xdr:row>
      <xdr:rowOff>83199</xdr:rowOff>
    </xdr:from>
    <xdr:to>
      <xdr:col>14</xdr:col>
      <xdr:colOff>22152</xdr:colOff>
      <xdr:row>27</xdr:row>
      <xdr:rowOff>163253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D41A5B-B37B-4FB3-8BED-E5676564A9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918" t="13967" r="5470" b="5055"/>
        <a:stretch/>
      </xdr:blipFill>
      <xdr:spPr>
        <a:xfrm>
          <a:off x="8161083" y="3036687"/>
          <a:ext cx="4332173" cy="21105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CD4B-7DE1-45BD-B604-165390264EBB}">
  <sheetPr>
    <tabColor theme="4" tint="0.39997558519241921"/>
  </sheetPr>
  <dimension ref="A1:O58"/>
  <sheetViews>
    <sheetView topLeftCell="A34" zoomScale="92" workbookViewId="0">
      <selection activeCell="D59" sqref="D59"/>
    </sheetView>
  </sheetViews>
  <sheetFormatPr defaultRowHeight="14.5" x14ac:dyDescent="0.35"/>
  <cols>
    <col min="1" max="1" width="26.90625" customWidth="1"/>
    <col min="2" max="3" width="12.1796875" bestFit="1" customWidth="1"/>
    <col min="4" max="4" width="10.7265625" bestFit="1" customWidth="1"/>
  </cols>
  <sheetData>
    <row r="1" spans="1:15" x14ac:dyDescent="0.35">
      <c r="A1" t="s">
        <v>0</v>
      </c>
      <c r="O1" t="s">
        <v>38</v>
      </c>
    </row>
    <row r="3" spans="1:15" x14ac:dyDescent="0.35">
      <c r="A3" t="s">
        <v>1</v>
      </c>
      <c r="B3" s="2">
        <v>710000</v>
      </c>
      <c r="C3" s="2"/>
      <c r="D3" s="2"/>
    </row>
    <row r="4" spans="1:15" x14ac:dyDescent="0.35">
      <c r="A4" t="s">
        <v>2</v>
      </c>
      <c r="B4" s="2">
        <v>20000</v>
      </c>
      <c r="C4" s="2"/>
      <c r="D4" s="2"/>
    </row>
    <row r="5" spans="1:15" x14ac:dyDescent="0.35">
      <c r="B5" s="2"/>
      <c r="C5" s="2"/>
      <c r="D5" s="2"/>
    </row>
    <row r="6" spans="1:15" x14ac:dyDescent="0.35">
      <c r="B6" s="2"/>
      <c r="C6" s="2"/>
      <c r="D6" s="2"/>
    </row>
    <row r="7" spans="1:15" x14ac:dyDescent="0.35">
      <c r="A7" t="s">
        <v>3</v>
      </c>
      <c r="B7" s="2"/>
      <c r="C7" s="2"/>
      <c r="D7" s="2"/>
    </row>
    <row r="8" spans="1:15" x14ac:dyDescent="0.35">
      <c r="A8" t="s">
        <v>4</v>
      </c>
      <c r="B8" s="2">
        <v>2500</v>
      </c>
      <c r="C8" s="2" t="s">
        <v>12</v>
      </c>
      <c r="D8" s="2"/>
    </row>
    <row r="9" spans="1:15" x14ac:dyDescent="0.35">
      <c r="A9" t="s">
        <v>5</v>
      </c>
      <c r="B9" s="2">
        <v>30</v>
      </c>
      <c r="C9" s="2" t="s">
        <v>13</v>
      </c>
      <c r="D9" s="2"/>
    </row>
    <row r="10" spans="1:15" x14ac:dyDescent="0.35">
      <c r="A10" t="s">
        <v>6</v>
      </c>
      <c r="B10" s="2">
        <v>3</v>
      </c>
      <c r="C10" s="2" t="s">
        <v>14</v>
      </c>
      <c r="D10" s="2">
        <v>15</v>
      </c>
      <c r="E10" t="s">
        <v>15</v>
      </c>
    </row>
    <row r="11" spans="1:15" x14ac:dyDescent="0.35">
      <c r="A11" t="s">
        <v>7</v>
      </c>
      <c r="B11" s="2"/>
      <c r="C11" s="2"/>
      <c r="D11" s="2"/>
    </row>
    <row r="12" spans="1:15" x14ac:dyDescent="0.35">
      <c r="A12" t="s">
        <v>4</v>
      </c>
      <c r="B12" s="2">
        <v>3125</v>
      </c>
      <c r="C12" s="2" t="s">
        <v>19</v>
      </c>
      <c r="D12" s="2"/>
    </row>
    <row r="13" spans="1:15" x14ac:dyDescent="0.35">
      <c r="A13" t="s">
        <v>5</v>
      </c>
      <c r="B13" s="2">
        <v>45</v>
      </c>
      <c r="C13" s="2" t="s">
        <v>13</v>
      </c>
      <c r="D13" s="2"/>
    </row>
    <row r="14" spans="1:15" x14ac:dyDescent="0.35">
      <c r="A14" t="s">
        <v>6</v>
      </c>
      <c r="B14" s="2">
        <v>4</v>
      </c>
      <c r="C14" s="2" t="s">
        <v>14</v>
      </c>
      <c r="D14" s="2">
        <v>15</v>
      </c>
      <c r="E14" t="s">
        <v>15</v>
      </c>
    </row>
    <row r="15" spans="1:15" x14ac:dyDescent="0.35">
      <c r="B15" s="2"/>
      <c r="C15" s="2"/>
      <c r="D15" s="2"/>
    </row>
    <row r="16" spans="1:15" x14ac:dyDescent="0.35">
      <c r="B16" s="2" t="s">
        <v>9</v>
      </c>
      <c r="C16" s="2" t="s">
        <v>10</v>
      </c>
      <c r="D16" s="2" t="s">
        <v>11</v>
      </c>
    </row>
    <row r="17" spans="1:4" x14ac:dyDescent="0.35">
      <c r="A17" t="s">
        <v>8</v>
      </c>
      <c r="B17" s="2">
        <v>120000</v>
      </c>
      <c r="C17" s="2">
        <v>500000</v>
      </c>
      <c r="D17" s="2">
        <v>90000</v>
      </c>
    </row>
    <row r="18" spans="1:4" x14ac:dyDescent="0.35">
      <c r="B18" s="2"/>
      <c r="C18" s="2"/>
      <c r="D18" s="2"/>
    </row>
    <row r="19" spans="1:4" x14ac:dyDescent="0.35">
      <c r="A19" t="s">
        <v>3</v>
      </c>
      <c r="B19" s="2">
        <v>350</v>
      </c>
      <c r="C19" s="2">
        <v>23000</v>
      </c>
      <c r="D19" s="2">
        <v>4000</v>
      </c>
    </row>
    <row r="20" spans="1:4" x14ac:dyDescent="0.35">
      <c r="A20" t="s">
        <v>7</v>
      </c>
      <c r="B20" s="2">
        <v>250</v>
      </c>
      <c r="C20" s="2">
        <v>27000</v>
      </c>
      <c r="D20" s="2">
        <v>11000</v>
      </c>
    </row>
    <row r="21" spans="1:4" x14ac:dyDescent="0.35">
      <c r="A21" t="s">
        <v>16</v>
      </c>
      <c r="B21" s="2">
        <f>SUM(B19:B20)</f>
        <v>600</v>
      </c>
      <c r="C21" s="2">
        <f t="shared" ref="C21:D21" si="0">SUM(C19:C20)</f>
        <v>50000</v>
      </c>
      <c r="D21" s="2">
        <f t="shared" si="0"/>
        <v>15000</v>
      </c>
    </row>
    <row r="23" spans="1:4" x14ac:dyDescent="0.35">
      <c r="A23" t="s">
        <v>22</v>
      </c>
    </row>
    <row r="24" spans="1:4" x14ac:dyDescent="0.35">
      <c r="A24" s="7" t="s">
        <v>17</v>
      </c>
      <c r="B24">
        <f>B3/B4</f>
        <v>35.5</v>
      </c>
      <c r="C24" t="s">
        <v>15</v>
      </c>
    </row>
    <row r="25" spans="1:4" x14ac:dyDescent="0.35">
      <c r="A25" t="s">
        <v>18</v>
      </c>
    </row>
    <row r="26" spans="1:4" x14ac:dyDescent="0.35">
      <c r="C26" s="7" t="s">
        <v>3</v>
      </c>
      <c r="D26" s="7" t="s">
        <v>7</v>
      </c>
    </row>
    <row r="27" spans="1:4" x14ac:dyDescent="0.35">
      <c r="C27" s="3">
        <f>B9</f>
        <v>30</v>
      </c>
      <c r="D27" s="3">
        <f>B13</f>
        <v>45</v>
      </c>
    </row>
    <row r="28" spans="1:4" x14ac:dyDescent="0.35">
      <c r="A28" t="s">
        <v>5</v>
      </c>
      <c r="C28">
        <f>B10*D10</f>
        <v>45</v>
      </c>
      <c r="D28">
        <f>B14*D14</f>
        <v>60</v>
      </c>
    </row>
    <row r="29" spans="1:4" x14ac:dyDescent="0.35">
      <c r="A29" t="s">
        <v>6</v>
      </c>
      <c r="C29" s="5">
        <f>B24*B10</f>
        <v>106.5</v>
      </c>
      <c r="D29" s="3">
        <f>B24*B14</f>
        <v>142</v>
      </c>
    </row>
    <row r="30" spans="1:4" x14ac:dyDescent="0.35">
      <c r="A30" t="s">
        <v>20</v>
      </c>
      <c r="C30" s="6">
        <f>SUM(C27:C29)</f>
        <v>181.5</v>
      </c>
      <c r="D30" s="6">
        <f>SUM(D27:D29)</f>
        <v>247</v>
      </c>
    </row>
    <row r="31" spans="1:4" x14ac:dyDescent="0.35">
      <c r="A31" t="s">
        <v>21</v>
      </c>
    </row>
    <row r="33" spans="1:8" x14ac:dyDescent="0.35">
      <c r="A33" s="7" t="s">
        <v>23</v>
      </c>
    </row>
    <row r="35" spans="1:8" x14ac:dyDescent="0.35">
      <c r="A35" t="s">
        <v>24</v>
      </c>
      <c r="B35" t="s">
        <v>28</v>
      </c>
      <c r="C35" t="s">
        <v>29</v>
      </c>
      <c r="D35" t="s">
        <v>30</v>
      </c>
    </row>
    <row r="36" spans="1:8" x14ac:dyDescent="0.35">
      <c r="A36" t="s">
        <v>25</v>
      </c>
      <c r="B36" s="3">
        <f>B17</f>
        <v>120000</v>
      </c>
      <c r="C36" s="3">
        <f>B21</f>
        <v>600</v>
      </c>
      <c r="D36">
        <f>B36/C36</f>
        <v>200</v>
      </c>
    </row>
    <row r="37" spans="1:8" x14ac:dyDescent="0.35">
      <c r="A37" t="s">
        <v>26</v>
      </c>
      <c r="B37" s="3">
        <f>C17</f>
        <v>500000</v>
      </c>
      <c r="C37" s="3">
        <f>C21</f>
        <v>50000</v>
      </c>
      <c r="D37">
        <f t="shared" ref="D37:D38" si="1">B37/C37</f>
        <v>10</v>
      </c>
    </row>
    <row r="38" spans="1:8" x14ac:dyDescent="0.35">
      <c r="A38" t="s">
        <v>27</v>
      </c>
      <c r="B38" s="3">
        <f>D17</f>
        <v>90000</v>
      </c>
      <c r="C38" s="3">
        <f>D21</f>
        <v>15000</v>
      </c>
      <c r="D38">
        <f t="shared" si="1"/>
        <v>6</v>
      </c>
    </row>
    <row r="39" spans="1:8" x14ac:dyDescent="0.35">
      <c r="A39" s="7"/>
      <c r="B39" s="3"/>
    </row>
    <row r="40" spans="1:8" x14ac:dyDescent="0.35">
      <c r="A40" t="s">
        <v>31</v>
      </c>
      <c r="B40" s="8" t="s">
        <v>3</v>
      </c>
      <c r="C40" s="8" t="s">
        <v>7</v>
      </c>
      <c r="D40" s="8" t="s">
        <v>16</v>
      </c>
    </row>
    <row r="41" spans="1:8" x14ac:dyDescent="0.35">
      <c r="A41" t="s">
        <v>25</v>
      </c>
      <c r="B41" s="3">
        <f>D36*B19</f>
        <v>70000</v>
      </c>
      <c r="C41" s="3">
        <f>D36*B20</f>
        <v>50000</v>
      </c>
      <c r="D41" s="3">
        <f>B41+C41</f>
        <v>120000</v>
      </c>
    </row>
    <row r="42" spans="1:8" x14ac:dyDescent="0.35">
      <c r="A42" t="s">
        <v>26</v>
      </c>
      <c r="B42" s="3">
        <f>D37*C19</f>
        <v>230000</v>
      </c>
      <c r="C42" s="3">
        <f>D37*C20</f>
        <v>270000</v>
      </c>
      <c r="D42" s="3">
        <f t="shared" ref="D42:D43" si="2">B42+C42</f>
        <v>500000</v>
      </c>
    </row>
    <row r="43" spans="1:8" x14ac:dyDescent="0.35">
      <c r="A43" t="s">
        <v>27</v>
      </c>
      <c r="B43" s="3">
        <f>D38*D19</f>
        <v>24000</v>
      </c>
      <c r="C43" s="3">
        <f>D38*D20</f>
        <v>66000</v>
      </c>
      <c r="D43" s="3">
        <f t="shared" si="2"/>
        <v>90000</v>
      </c>
    </row>
    <row r="44" spans="1:8" x14ac:dyDescent="0.35">
      <c r="A44" t="s">
        <v>16</v>
      </c>
      <c r="B44" s="3">
        <f>SUM(B41:B43)</f>
        <v>324000</v>
      </c>
      <c r="C44" s="3">
        <f t="shared" ref="C44:D44" si="3">SUM(C41:C43)</f>
        <v>386000</v>
      </c>
      <c r="D44" s="3">
        <f t="shared" si="3"/>
        <v>710000</v>
      </c>
    </row>
    <row r="45" spans="1:8" x14ac:dyDescent="0.35">
      <c r="A45" t="s">
        <v>19</v>
      </c>
      <c r="B45" s="3">
        <f>B8</f>
        <v>2500</v>
      </c>
      <c r="C45" s="3">
        <f>B12</f>
        <v>3125</v>
      </c>
    </row>
    <row r="46" spans="1:8" x14ac:dyDescent="0.35">
      <c r="A46" t="s">
        <v>32</v>
      </c>
      <c r="B46">
        <f>B44/B45</f>
        <v>129.6</v>
      </c>
      <c r="C46">
        <f>C44/C45</f>
        <v>123.52</v>
      </c>
      <c r="H46" s="7"/>
    </row>
    <row r="48" spans="1:8" x14ac:dyDescent="0.35">
      <c r="A48" t="s">
        <v>33</v>
      </c>
    </row>
    <row r="49" spans="1:3" x14ac:dyDescent="0.35">
      <c r="A49" t="s">
        <v>5</v>
      </c>
      <c r="B49" s="3">
        <f>C27</f>
        <v>30</v>
      </c>
      <c r="C49" s="3">
        <f>D27</f>
        <v>45</v>
      </c>
    </row>
    <row r="50" spans="1:3" x14ac:dyDescent="0.35">
      <c r="A50" t="s">
        <v>6</v>
      </c>
      <c r="B50">
        <f>C28</f>
        <v>45</v>
      </c>
      <c r="C50">
        <f>D28</f>
        <v>60</v>
      </c>
    </row>
    <row r="51" spans="1:3" x14ac:dyDescent="0.35">
      <c r="A51" t="s">
        <v>20</v>
      </c>
      <c r="B51">
        <f>B46</f>
        <v>129.6</v>
      </c>
      <c r="C51">
        <f>C46</f>
        <v>123.52</v>
      </c>
    </row>
    <row r="52" spans="1:3" x14ac:dyDescent="0.35">
      <c r="A52" s="7" t="s">
        <v>21</v>
      </c>
      <c r="B52" s="9">
        <f>SUM(B49:B51)</f>
        <v>204.6</v>
      </c>
      <c r="C52" s="10">
        <f>SUM(C49:C51)</f>
        <v>228.51999999999998</v>
      </c>
    </row>
    <row r="54" spans="1:3" x14ac:dyDescent="0.35">
      <c r="A54" s="7" t="s">
        <v>34</v>
      </c>
      <c r="B54" s="7" t="s">
        <v>3</v>
      </c>
      <c r="C54" s="7" t="s">
        <v>7</v>
      </c>
    </row>
    <row r="56" spans="1:3" x14ac:dyDescent="0.35">
      <c r="A56" s="8" t="s">
        <v>35</v>
      </c>
      <c r="B56" s="3">
        <f>C30</f>
        <v>181.5</v>
      </c>
      <c r="C56" s="3">
        <f>D30</f>
        <v>247</v>
      </c>
    </row>
    <row r="57" spans="1:3" x14ac:dyDescent="0.35">
      <c r="A57" t="s">
        <v>36</v>
      </c>
      <c r="B57" s="5">
        <f>B52</f>
        <v>204.6</v>
      </c>
      <c r="C57" s="5">
        <f>C52</f>
        <v>228.51999999999998</v>
      </c>
    </row>
    <row r="58" spans="1:3" x14ac:dyDescent="0.35">
      <c r="A58" s="7" t="s">
        <v>37</v>
      </c>
      <c r="B58" s="10">
        <f>B56-B57</f>
        <v>-23.099999999999994</v>
      </c>
      <c r="C58" s="10">
        <f>C56-C57</f>
        <v>18.480000000000018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1D44B-5BA1-404E-B9FB-54A6816E7F1A}">
  <sheetPr>
    <tabColor theme="3" tint="0.39997558519241921"/>
  </sheetPr>
  <dimension ref="A1:O58"/>
  <sheetViews>
    <sheetView topLeftCell="A53" zoomScale="92" workbookViewId="0">
      <selection activeCell="A58" sqref="A58:C58"/>
    </sheetView>
  </sheetViews>
  <sheetFormatPr defaultRowHeight="14.5" x14ac:dyDescent="0.35"/>
  <cols>
    <col min="1" max="1" width="26.90625" customWidth="1"/>
    <col min="2" max="3" width="12.1796875" bestFit="1" customWidth="1"/>
    <col min="4" max="4" width="10.7265625" bestFit="1" customWidth="1"/>
  </cols>
  <sheetData>
    <row r="1" spans="1:15" x14ac:dyDescent="0.35">
      <c r="A1" t="s">
        <v>0</v>
      </c>
      <c r="O1" t="s">
        <v>38</v>
      </c>
    </row>
    <row r="3" spans="1:15" x14ac:dyDescent="0.35">
      <c r="A3" t="s">
        <v>1</v>
      </c>
      <c r="B3" s="2">
        <v>710000</v>
      </c>
      <c r="C3" s="2"/>
      <c r="D3" s="2"/>
    </row>
    <row r="4" spans="1:15" x14ac:dyDescent="0.35">
      <c r="A4" t="s">
        <v>2</v>
      </c>
      <c r="B4" s="2">
        <v>20000</v>
      </c>
      <c r="C4" s="2"/>
      <c r="D4" s="2"/>
    </row>
    <row r="5" spans="1:15" x14ac:dyDescent="0.35">
      <c r="B5" s="2"/>
      <c r="C5" s="2"/>
      <c r="D5" s="2"/>
    </row>
    <row r="6" spans="1:15" x14ac:dyDescent="0.35">
      <c r="B6" s="2"/>
      <c r="C6" s="2"/>
      <c r="D6" s="2"/>
    </row>
    <row r="7" spans="1:15" x14ac:dyDescent="0.35">
      <c r="A7" t="s">
        <v>3</v>
      </c>
      <c r="B7" s="2"/>
      <c r="C7" s="2"/>
      <c r="D7" s="2"/>
    </row>
    <row r="8" spans="1:15" x14ac:dyDescent="0.35">
      <c r="A8" t="s">
        <v>4</v>
      </c>
      <c r="B8" s="2">
        <v>2500</v>
      </c>
      <c r="C8" s="2" t="s">
        <v>12</v>
      </c>
      <c r="D8" s="2"/>
    </row>
    <row r="9" spans="1:15" x14ac:dyDescent="0.35">
      <c r="A9" t="s">
        <v>5</v>
      </c>
      <c r="B9" s="2">
        <v>30</v>
      </c>
      <c r="C9" s="2" t="s">
        <v>13</v>
      </c>
      <c r="D9" s="2"/>
    </row>
    <row r="10" spans="1:15" x14ac:dyDescent="0.35">
      <c r="A10" t="s">
        <v>6</v>
      </c>
      <c r="B10" s="2">
        <v>3</v>
      </c>
      <c r="C10" s="2" t="s">
        <v>14</v>
      </c>
      <c r="D10" s="2">
        <v>15</v>
      </c>
      <c r="E10" t="s">
        <v>15</v>
      </c>
    </row>
    <row r="11" spans="1:15" x14ac:dyDescent="0.35">
      <c r="A11" t="s">
        <v>7</v>
      </c>
      <c r="B11" s="2"/>
      <c r="C11" s="2"/>
      <c r="D11" s="2"/>
    </row>
    <row r="12" spans="1:15" x14ac:dyDescent="0.35">
      <c r="A12" t="s">
        <v>4</v>
      </c>
      <c r="B12" s="2">
        <v>3125</v>
      </c>
      <c r="C12" s="2" t="s">
        <v>19</v>
      </c>
      <c r="D12" s="2"/>
    </row>
    <row r="13" spans="1:15" x14ac:dyDescent="0.35">
      <c r="A13" t="s">
        <v>5</v>
      </c>
      <c r="B13" s="2">
        <v>45</v>
      </c>
      <c r="C13" s="2" t="s">
        <v>13</v>
      </c>
      <c r="D13" s="2"/>
    </row>
    <row r="14" spans="1:15" x14ac:dyDescent="0.35">
      <c r="A14" t="s">
        <v>6</v>
      </c>
      <c r="B14" s="2">
        <v>4</v>
      </c>
      <c r="C14" s="2" t="s">
        <v>14</v>
      </c>
      <c r="D14" s="2">
        <v>15</v>
      </c>
      <c r="E14" t="s">
        <v>15</v>
      </c>
    </row>
    <row r="15" spans="1:15" x14ac:dyDescent="0.35">
      <c r="B15" s="2"/>
      <c r="C15" s="2"/>
      <c r="D15" s="2"/>
    </row>
    <row r="16" spans="1:15" x14ac:dyDescent="0.35">
      <c r="B16" s="2" t="s">
        <v>9</v>
      </c>
      <c r="C16" s="2" t="s">
        <v>10</v>
      </c>
      <c r="D16" s="2" t="s">
        <v>11</v>
      </c>
    </row>
    <row r="17" spans="1:4" x14ac:dyDescent="0.35">
      <c r="A17" t="s">
        <v>8</v>
      </c>
      <c r="B17" s="2">
        <v>125000</v>
      </c>
      <c r="C17" s="2">
        <v>500000</v>
      </c>
      <c r="D17" s="2">
        <v>95000</v>
      </c>
    </row>
    <row r="18" spans="1:4" x14ac:dyDescent="0.35">
      <c r="B18" s="2"/>
      <c r="C18" s="2"/>
      <c r="D18" s="2"/>
    </row>
    <row r="19" spans="1:4" x14ac:dyDescent="0.35">
      <c r="A19" t="s">
        <v>3</v>
      </c>
      <c r="B19" s="2">
        <v>350</v>
      </c>
      <c r="C19" s="2">
        <v>23000</v>
      </c>
      <c r="D19" s="2">
        <v>4000</v>
      </c>
    </row>
    <row r="20" spans="1:4" x14ac:dyDescent="0.35">
      <c r="A20" t="s">
        <v>7</v>
      </c>
      <c r="B20" s="2">
        <v>250</v>
      </c>
      <c r="C20" s="2">
        <v>27000</v>
      </c>
      <c r="D20" s="2">
        <v>11000</v>
      </c>
    </row>
    <row r="21" spans="1:4" x14ac:dyDescent="0.35">
      <c r="A21" t="s">
        <v>16</v>
      </c>
      <c r="B21" s="2">
        <f>SUM(B19:B20)</f>
        <v>600</v>
      </c>
      <c r="C21" s="2">
        <f t="shared" ref="C21:D21" si="0">SUM(C19:C20)</f>
        <v>50000</v>
      </c>
      <c r="D21" s="2">
        <f t="shared" si="0"/>
        <v>15000</v>
      </c>
    </row>
    <row r="23" spans="1:4" x14ac:dyDescent="0.35">
      <c r="A23" t="s">
        <v>22</v>
      </c>
    </row>
    <row r="24" spans="1:4" x14ac:dyDescent="0.35">
      <c r="A24" s="7" t="s">
        <v>17</v>
      </c>
      <c r="B24">
        <f>B3/B4</f>
        <v>35.5</v>
      </c>
      <c r="C24" t="s">
        <v>15</v>
      </c>
    </row>
    <row r="25" spans="1:4" x14ac:dyDescent="0.35">
      <c r="A25" t="s">
        <v>18</v>
      </c>
    </row>
    <row r="26" spans="1:4" x14ac:dyDescent="0.35">
      <c r="C26" s="7" t="s">
        <v>3</v>
      </c>
      <c r="D26" s="7" t="s">
        <v>7</v>
      </c>
    </row>
    <row r="27" spans="1:4" x14ac:dyDescent="0.35">
      <c r="C27" s="3">
        <f>B9</f>
        <v>30</v>
      </c>
      <c r="D27" s="3">
        <f>B13</f>
        <v>45</v>
      </c>
    </row>
    <row r="28" spans="1:4" x14ac:dyDescent="0.35">
      <c r="A28" t="s">
        <v>5</v>
      </c>
      <c r="C28">
        <f>B10*D10</f>
        <v>45</v>
      </c>
      <c r="D28">
        <f>B14*D14</f>
        <v>60</v>
      </c>
    </row>
    <row r="29" spans="1:4" x14ac:dyDescent="0.35">
      <c r="A29" t="s">
        <v>6</v>
      </c>
      <c r="C29" s="5">
        <f>B24*B10</f>
        <v>106.5</v>
      </c>
      <c r="D29" s="3">
        <f>B24*B14</f>
        <v>142</v>
      </c>
    </row>
    <row r="30" spans="1:4" x14ac:dyDescent="0.35">
      <c r="A30" t="s">
        <v>20</v>
      </c>
      <c r="C30" s="6">
        <f>SUM(C27:C29)</f>
        <v>181.5</v>
      </c>
      <c r="D30" s="6">
        <f>SUM(D27:D29)</f>
        <v>247</v>
      </c>
    </row>
    <row r="31" spans="1:4" x14ac:dyDescent="0.35">
      <c r="A31" t="s">
        <v>21</v>
      </c>
    </row>
    <row r="33" spans="1:8" x14ac:dyDescent="0.35">
      <c r="A33" s="7" t="s">
        <v>23</v>
      </c>
    </row>
    <row r="35" spans="1:8" x14ac:dyDescent="0.35">
      <c r="A35" t="s">
        <v>24</v>
      </c>
      <c r="B35" t="s">
        <v>28</v>
      </c>
      <c r="C35" t="s">
        <v>29</v>
      </c>
      <c r="D35" t="s">
        <v>30</v>
      </c>
    </row>
    <row r="36" spans="1:8" x14ac:dyDescent="0.35">
      <c r="A36" t="s">
        <v>25</v>
      </c>
      <c r="B36" s="3">
        <f>B17</f>
        <v>125000</v>
      </c>
      <c r="C36" s="3">
        <f>B21</f>
        <v>600</v>
      </c>
      <c r="D36">
        <f>B36/C36</f>
        <v>208.33333333333334</v>
      </c>
    </row>
    <row r="37" spans="1:8" x14ac:dyDescent="0.35">
      <c r="A37" t="s">
        <v>26</v>
      </c>
      <c r="B37" s="3">
        <f>C17</f>
        <v>500000</v>
      </c>
      <c r="C37" s="3">
        <f>C21</f>
        <v>50000</v>
      </c>
      <c r="D37">
        <f t="shared" ref="D37:D38" si="1">B37/C37</f>
        <v>10</v>
      </c>
    </row>
    <row r="38" spans="1:8" x14ac:dyDescent="0.35">
      <c r="A38" t="s">
        <v>27</v>
      </c>
      <c r="B38" s="3">
        <f>D17</f>
        <v>95000</v>
      </c>
      <c r="C38" s="3">
        <f>D21</f>
        <v>15000</v>
      </c>
      <c r="D38">
        <f t="shared" si="1"/>
        <v>6.333333333333333</v>
      </c>
    </row>
    <row r="39" spans="1:8" x14ac:dyDescent="0.35">
      <c r="A39" s="7"/>
      <c r="B39" s="3"/>
      <c r="F39" t="s">
        <v>39</v>
      </c>
    </row>
    <row r="40" spans="1:8" x14ac:dyDescent="0.35">
      <c r="A40" t="s">
        <v>31</v>
      </c>
      <c r="B40" s="8" t="s">
        <v>3</v>
      </c>
      <c r="C40" s="8" t="s">
        <v>7</v>
      </c>
      <c r="D40" s="8" t="s">
        <v>16</v>
      </c>
    </row>
    <row r="41" spans="1:8" x14ac:dyDescent="0.35">
      <c r="A41" t="s">
        <v>25</v>
      </c>
      <c r="B41" s="3">
        <f>D36*B19</f>
        <v>72916.666666666672</v>
      </c>
      <c r="C41" s="3">
        <f>D36*B20</f>
        <v>52083.333333333336</v>
      </c>
      <c r="D41" s="3">
        <f>B41+C41</f>
        <v>125000</v>
      </c>
    </row>
    <row r="42" spans="1:8" x14ac:dyDescent="0.35">
      <c r="A42" t="s">
        <v>26</v>
      </c>
      <c r="B42" s="3">
        <f>D37*C19</f>
        <v>230000</v>
      </c>
      <c r="C42" s="3">
        <f>D37*C20</f>
        <v>270000</v>
      </c>
      <c r="D42" s="3">
        <f t="shared" ref="D42:D43" si="2">B42+C42</f>
        <v>500000</v>
      </c>
    </row>
    <row r="43" spans="1:8" x14ac:dyDescent="0.35">
      <c r="A43" t="s">
        <v>27</v>
      </c>
      <c r="B43" s="3">
        <f>D38*D19</f>
        <v>25333.333333333332</v>
      </c>
      <c r="C43" s="3">
        <f>D38*D20</f>
        <v>69666.666666666657</v>
      </c>
      <c r="D43" s="3">
        <f t="shared" si="2"/>
        <v>94999.999999999985</v>
      </c>
    </row>
    <row r="44" spans="1:8" x14ac:dyDescent="0.35">
      <c r="A44" t="s">
        <v>16</v>
      </c>
      <c r="B44" s="3">
        <f>SUM(B41:B43)</f>
        <v>328250</v>
      </c>
      <c r="C44" s="3">
        <f t="shared" ref="C44:D44" si="3">SUM(C41:C43)</f>
        <v>391750</v>
      </c>
      <c r="D44" s="3">
        <f t="shared" si="3"/>
        <v>720000</v>
      </c>
    </row>
    <row r="45" spans="1:8" x14ac:dyDescent="0.35">
      <c r="A45" t="s">
        <v>19</v>
      </c>
      <c r="B45" s="3">
        <f>B8</f>
        <v>2500</v>
      </c>
      <c r="C45" s="3">
        <f>B12</f>
        <v>3125</v>
      </c>
    </row>
    <row r="46" spans="1:8" x14ac:dyDescent="0.35">
      <c r="A46" t="s">
        <v>32</v>
      </c>
      <c r="B46">
        <f>B44/B45</f>
        <v>131.30000000000001</v>
      </c>
      <c r="C46">
        <f>C44/C45</f>
        <v>125.36</v>
      </c>
      <c r="H46" s="7"/>
    </row>
    <row r="48" spans="1:8" x14ac:dyDescent="0.35">
      <c r="A48" t="s">
        <v>33</v>
      </c>
    </row>
    <row r="49" spans="1:3" x14ac:dyDescent="0.35">
      <c r="A49" t="s">
        <v>5</v>
      </c>
      <c r="B49" s="3">
        <f>C27</f>
        <v>30</v>
      </c>
      <c r="C49" s="3">
        <f>D27</f>
        <v>45</v>
      </c>
    </row>
    <row r="50" spans="1:3" x14ac:dyDescent="0.35">
      <c r="A50" t="s">
        <v>6</v>
      </c>
      <c r="B50">
        <f>C28</f>
        <v>45</v>
      </c>
      <c r="C50">
        <f>D28</f>
        <v>60</v>
      </c>
    </row>
    <row r="51" spans="1:3" x14ac:dyDescent="0.35">
      <c r="A51" t="s">
        <v>20</v>
      </c>
      <c r="B51">
        <f>B46</f>
        <v>131.30000000000001</v>
      </c>
      <c r="C51">
        <f>C46</f>
        <v>125.36</v>
      </c>
    </row>
    <row r="52" spans="1:3" x14ac:dyDescent="0.35">
      <c r="A52" s="7" t="s">
        <v>21</v>
      </c>
      <c r="B52" s="9">
        <f>SUM(B49:B51)</f>
        <v>206.3</v>
      </c>
      <c r="C52" s="10">
        <f>SUM(C49:C51)</f>
        <v>230.36</v>
      </c>
    </row>
    <row r="54" spans="1:3" x14ac:dyDescent="0.35">
      <c r="A54" s="7" t="s">
        <v>34</v>
      </c>
      <c r="B54" s="7" t="s">
        <v>3</v>
      </c>
      <c r="C54" s="7" t="s">
        <v>7</v>
      </c>
    </row>
    <row r="56" spans="1:3" x14ac:dyDescent="0.35">
      <c r="A56" s="8" t="s">
        <v>35</v>
      </c>
      <c r="B56" s="3">
        <f>C30</f>
        <v>181.5</v>
      </c>
      <c r="C56" s="3">
        <f>D30</f>
        <v>247</v>
      </c>
    </row>
    <row r="57" spans="1:3" x14ac:dyDescent="0.35">
      <c r="A57" t="s">
        <v>36</v>
      </c>
      <c r="B57" s="5">
        <f>B52</f>
        <v>206.3</v>
      </c>
      <c r="C57" s="5">
        <f>C52</f>
        <v>230.36</v>
      </c>
    </row>
    <row r="58" spans="1:3" x14ac:dyDescent="0.35">
      <c r="A58" s="7" t="s">
        <v>37</v>
      </c>
      <c r="B58" s="10">
        <f>B56-B57</f>
        <v>-24.800000000000011</v>
      </c>
      <c r="C58" s="10">
        <f>C56-C57</f>
        <v>16.639999999999986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33622-DD44-436D-BDFB-9ECFC2B66F07}">
  <sheetPr>
    <tabColor theme="5" tint="0.39997558519241921"/>
  </sheetPr>
  <dimension ref="A1:E39"/>
  <sheetViews>
    <sheetView tabSelected="1" topLeftCell="A17" zoomScale="86" workbookViewId="0">
      <selection activeCell="B34" sqref="B34"/>
    </sheetView>
  </sheetViews>
  <sheetFormatPr defaultRowHeight="14.5" x14ac:dyDescent="0.35"/>
  <cols>
    <col min="1" max="1" width="27.08984375" bestFit="1" customWidth="1"/>
    <col min="2" max="2" width="21.7265625" bestFit="1" customWidth="1"/>
    <col min="3" max="3" width="32.26953125" bestFit="1" customWidth="1"/>
    <col min="4" max="4" width="13.90625" bestFit="1" customWidth="1"/>
  </cols>
  <sheetData>
    <row r="1" spans="1:5" x14ac:dyDescent="0.35">
      <c r="A1" t="s">
        <v>40</v>
      </c>
    </row>
    <row r="3" spans="1:5" x14ac:dyDescent="0.35">
      <c r="A3" t="s">
        <v>41</v>
      </c>
      <c r="B3" t="s">
        <v>48</v>
      </c>
      <c r="C3" t="s">
        <v>49</v>
      </c>
      <c r="D3" t="s">
        <v>55</v>
      </c>
      <c r="E3" t="s">
        <v>56</v>
      </c>
    </row>
    <row r="4" spans="1:5" x14ac:dyDescent="0.35">
      <c r="A4" t="s">
        <v>42</v>
      </c>
      <c r="B4" s="2">
        <v>1000000</v>
      </c>
      <c r="C4" t="s">
        <v>50</v>
      </c>
      <c r="D4" s="2">
        <v>250</v>
      </c>
      <c r="E4">
        <f>B4/D4</f>
        <v>4000</v>
      </c>
    </row>
    <row r="5" spans="1:5" x14ac:dyDescent="0.35">
      <c r="A5" t="s">
        <v>43</v>
      </c>
      <c r="B5" s="2">
        <v>300000</v>
      </c>
      <c r="C5" t="s">
        <v>51</v>
      </c>
      <c r="D5" s="2">
        <v>75000</v>
      </c>
      <c r="E5">
        <f t="shared" ref="E5:E8" si="0">B5/D5</f>
        <v>4</v>
      </c>
    </row>
    <row r="6" spans="1:5" x14ac:dyDescent="0.35">
      <c r="A6" t="s">
        <v>44</v>
      </c>
      <c r="B6" s="2">
        <v>100000</v>
      </c>
      <c r="C6" t="s">
        <v>52</v>
      </c>
      <c r="D6" s="2">
        <v>10000</v>
      </c>
      <c r="E6">
        <f t="shared" si="0"/>
        <v>10</v>
      </c>
    </row>
    <row r="7" spans="1:5" x14ac:dyDescent="0.35">
      <c r="A7" t="s">
        <v>45</v>
      </c>
      <c r="B7" s="2">
        <v>300000</v>
      </c>
      <c r="C7" t="s">
        <v>53</v>
      </c>
      <c r="D7" s="2">
        <v>2000</v>
      </c>
      <c r="E7">
        <f t="shared" si="0"/>
        <v>150</v>
      </c>
    </row>
    <row r="8" spans="1:5" x14ac:dyDescent="0.35">
      <c r="A8" t="s">
        <v>46</v>
      </c>
      <c r="B8" s="2">
        <v>800000</v>
      </c>
      <c r="C8" t="s">
        <v>54</v>
      </c>
      <c r="D8" s="2">
        <v>40000</v>
      </c>
      <c r="E8">
        <f t="shared" si="0"/>
        <v>20</v>
      </c>
    </row>
    <row r="9" spans="1:5" x14ac:dyDescent="0.35">
      <c r="A9" t="s">
        <v>47</v>
      </c>
      <c r="B9" s="2">
        <f>SUM(B4:B8)</f>
        <v>2500000</v>
      </c>
    </row>
    <row r="11" spans="1:5" x14ac:dyDescent="0.35">
      <c r="A11" t="s">
        <v>57</v>
      </c>
      <c r="B11" s="2">
        <v>1000</v>
      </c>
      <c r="C11" s="7" t="s">
        <v>68</v>
      </c>
    </row>
    <row r="12" spans="1:5" x14ac:dyDescent="0.35">
      <c r="A12" t="s">
        <v>58</v>
      </c>
      <c r="B12" s="2">
        <v>6</v>
      </c>
      <c r="C12" t="s">
        <v>62</v>
      </c>
    </row>
    <row r="13" spans="1:5" x14ac:dyDescent="0.35">
      <c r="A13" t="s">
        <v>43</v>
      </c>
      <c r="B13" s="2">
        <v>9000</v>
      </c>
      <c r="C13" t="s">
        <v>66</v>
      </c>
    </row>
    <row r="14" spans="1:5" x14ac:dyDescent="0.35">
      <c r="A14" t="s">
        <v>59</v>
      </c>
      <c r="B14" s="2">
        <v>2100</v>
      </c>
      <c r="C14" t="s">
        <v>66</v>
      </c>
    </row>
    <row r="15" spans="1:5" x14ac:dyDescent="0.35">
      <c r="A15" t="s">
        <v>60</v>
      </c>
      <c r="B15" s="2">
        <v>8</v>
      </c>
      <c r="C15" t="s">
        <v>64</v>
      </c>
    </row>
    <row r="16" spans="1:5" x14ac:dyDescent="0.35">
      <c r="A16" t="s">
        <v>61</v>
      </c>
      <c r="B16" s="2">
        <v>550</v>
      </c>
      <c r="C16" t="s">
        <v>63</v>
      </c>
    </row>
    <row r="17" spans="1:3" x14ac:dyDescent="0.35">
      <c r="A17" t="s">
        <v>47</v>
      </c>
    </row>
    <row r="19" spans="1:3" x14ac:dyDescent="0.35">
      <c r="A19" s="7" t="s">
        <v>67</v>
      </c>
    </row>
    <row r="21" spans="1:3" x14ac:dyDescent="0.35">
      <c r="A21" s="7" t="s">
        <v>65</v>
      </c>
    </row>
    <row r="22" spans="1:3" x14ac:dyDescent="0.35">
      <c r="A22" t="s">
        <v>42</v>
      </c>
      <c r="B22" s="2">
        <f>B12*E4</f>
        <v>24000</v>
      </c>
    </row>
    <row r="23" spans="1:3" x14ac:dyDescent="0.35">
      <c r="A23" t="s">
        <v>43</v>
      </c>
      <c r="B23" s="2">
        <f>B13*E5</f>
        <v>36000</v>
      </c>
    </row>
    <row r="24" spans="1:3" x14ac:dyDescent="0.35">
      <c r="A24" t="s">
        <v>44</v>
      </c>
      <c r="B24" s="2">
        <f>B14*E6</f>
        <v>21000</v>
      </c>
    </row>
    <row r="25" spans="1:3" x14ac:dyDescent="0.35">
      <c r="A25" t="s">
        <v>45</v>
      </c>
      <c r="B25" s="2">
        <f>B15*E7</f>
        <v>1200</v>
      </c>
    </row>
    <row r="26" spans="1:3" x14ac:dyDescent="0.35">
      <c r="A26" t="s">
        <v>46</v>
      </c>
      <c r="B26" s="2">
        <f>B16*E8</f>
        <v>11000</v>
      </c>
    </row>
    <row r="27" spans="1:3" x14ac:dyDescent="0.35">
      <c r="A27" t="s">
        <v>47</v>
      </c>
      <c r="B27" s="2">
        <f>SUM(B22:B26)</f>
        <v>93200</v>
      </c>
    </row>
    <row r="28" spans="1:3" x14ac:dyDescent="0.35">
      <c r="A28" t="s">
        <v>69</v>
      </c>
      <c r="B28" s="1">
        <f>B27/B11</f>
        <v>93.2</v>
      </c>
    </row>
    <row r="30" spans="1:3" x14ac:dyDescent="0.35">
      <c r="A30" s="7" t="s">
        <v>70</v>
      </c>
    </row>
    <row r="32" spans="1:3" x14ac:dyDescent="0.35">
      <c r="A32" t="s">
        <v>71</v>
      </c>
      <c r="B32">
        <f>B9/D8</f>
        <v>62.5</v>
      </c>
      <c r="C32" t="s">
        <v>72</v>
      </c>
    </row>
    <row r="33" spans="1:3" x14ac:dyDescent="0.35">
      <c r="A33" t="s">
        <v>73</v>
      </c>
      <c r="B33" s="3">
        <f>B32*B16</f>
        <v>34375</v>
      </c>
    </row>
    <row r="34" spans="1:3" x14ac:dyDescent="0.35">
      <c r="B34" s="7">
        <f>B33/B11</f>
        <v>34.375</v>
      </c>
      <c r="C34" t="s">
        <v>74</v>
      </c>
    </row>
    <row r="35" spans="1:3" x14ac:dyDescent="0.35">
      <c r="A35" s="7" t="s">
        <v>34</v>
      </c>
    </row>
    <row r="37" spans="1:3" x14ac:dyDescent="0.35">
      <c r="A37" s="8" t="s">
        <v>35</v>
      </c>
      <c r="B37">
        <f>B34</f>
        <v>34.375</v>
      </c>
    </row>
    <row r="38" spans="1:3" x14ac:dyDescent="0.35">
      <c r="A38" t="s">
        <v>36</v>
      </c>
      <c r="B38" s="4">
        <f>B28</f>
        <v>93.2</v>
      </c>
    </row>
    <row r="39" spans="1:3" x14ac:dyDescent="0.35">
      <c r="A39" s="7" t="s">
        <v>37</v>
      </c>
      <c r="B39" s="10">
        <f>B37-B38</f>
        <v>-58.825000000000003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ABC - ONE</vt:lpstr>
      <vt:lpstr>Changed Value (Overheads)</vt:lpstr>
      <vt:lpstr>ABC -TWO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Ankita Pattanayak</dc:creator>
  <cp:lastModifiedBy>Ankita Pattanayak</cp:lastModifiedBy>
  <dcterms:created xsi:type="dcterms:W3CDTF">2024-04-16T07:18:47Z</dcterms:created>
  <dcterms:modified xsi:type="dcterms:W3CDTF">2024-04-16T08:30:26Z</dcterms:modified>
</cp:coreProperties>
</file>