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lecsw\Desktop\S P Jain\Corporate valuation\PPTs\"/>
    </mc:Choice>
  </mc:AlternateContent>
  <xr:revisionPtr revIDLastSave="0" documentId="13_ncr:1_{A9D0C0F9-4710-4DB2-9BEB-6C06385A327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dex" sheetId="1" r:id="rId1"/>
    <sheet name="P &amp; L Source" sheetId="7" r:id="rId2"/>
    <sheet name="P &amp; L Assumptions" sheetId="2" r:id="rId3"/>
    <sheet name="BS Source" sheetId="8" r:id="rId4"/>
    <sheet name="BS Assumptions" sheetId="3" r:id="rId5"/>
    <sheet name="P &amp; L" sheetId="9" r:id="rId6"/>
    <sheet name="BS" sheetId="4" r:id="rId7"/>
    <sheet name="Cash Flow" sheetId="5" r:id="rId8"/>
    <sheet name="DCF Valuation" sheetId="6" r:id="rId9"/>
    <sheet name="Relative Valuation" sheetId="10" r:id="rId10"/>
  </sheets>
  <externalReferences>
    <externalReference r:id="rId11"/>
  </externalReferences>
  <definedNames>
    <definedName name="FCFX4">'[1]Free Cash Flows'!$G$11</definedName>
    <definedName name="MedCompPFCF">'Relative Valuation'!$J$11</definedName>
    <definedName name="MedCompPNI">'Relative Valuation'!$I$11</definedName>
    <definedName name="MedCompPS">'Relative Valuation'!$H$11</definedName>
    <definedName name="MedCoPA">'Relative Valuation'!$J$35</definedName>
    <definedName name="MedCoPNI">'Relative Valuation'!$I$35</definedName>
    <definedName name="MedCoPS">'Relative Valuation'!$H$35</definedName>
    <definedName name="NetIncX4">'[1]Income Statement'!$G$18</definedName>
    <definedName name="SalesX4">'[1]Sales and Collections'!$G$7</definedName>
    <definedName name="SIPFCF">'Relative Valuation'!$J$14</definedName>
    <definedName name="SIPNI">'Relative Valuation'!$I$14</definedName>
    <definedName name="SIPS">'Relative Valuation'!$H$14</definedName>
    <definedName name="TotAssetsX4">'[1]Balance Sheet'!$G$8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6" i="10" l="1"/>
  <c r="E36" i="10"/>
  <c r="D36" i="10"/>
  <c r="B36" i="10"/>
  <c r="F12" i="10"/>
  <c r="E12" i="10"/>
  <c r="D12" i="10"/>
  <c r="B12" i="10"/>
  <c r="L17" i="8" l="1"/>
  <c r="L19" i="8" s="1"/>
  <c r="K17" i="8"/>
  <c r="K19" i="8" s="1"/>
  <c r="J17" i="8"/>
  <c r="F15" i="8"/>
  <c r="E15" i="8"/>
  <c r="E19" i="8" s="1"/>
  <c r="D15" i="8"/>
  <c r="D19" i="8" s="1"/>
  <c r="L8" i="8"/>
  <c r="K8" i="8"/>
  <c r="J8" i="8"/>
  <c r="J19" i="8" s="1"/>
  <c r="F8" i="8"/>
  <c r="F19" i="8" s="1"/>
  <c r="E8" i="8"/>
  <c r="D8" i="8"/>
  <c r="D14" i="7"/>
  <c r="D18" i="7" s="1"/>
  <c r="D23" i="7" s="1"/>
  <c r="D27" i="7" s="1"/>
  <c r="F6" i="7"/>
  <c r="F14" i="7" s="1"/>
  <c r="F18" i="7" s="1"/>
  <c r="F23" i="7" s="1"/>
  <c r="F27" i="7" s="1"/>
  <c r="E6" i="7"/>
  <c r="E14" i="7" s="1"/>
  <c r="E18" i="7" s="1"/>
  <c r="E23" i="7" s="1"/>
  <c r="E27" i="7" s="1"/>
  <c r="D6" i="7"/>
  <c r="K26" i="4"/>
  <c r="J26" i="4"/>
  <c r="I26" i="4"/>
  <c r="H26" i="4"/>
  <c r="G26" i="4"/>
  <c r="E26" i="4"/>
  <c r="D26" i="4"/>
  <c r="C26" i="4"/>
  <c r="B6" i="1"/>
  <c r="B7" i="1" s="1"/>
  <c r="B8" i="1" s="1"/>
  <c r="B9" i="1" s="1"/>
  <c r="B10" i="1" s="1"/>
  <c r="B11" i="1" s="1"/>
  <c r="B12" i="1" s="1"/>
</calcChain>
</file>

<file path=xl/sharedStrings.xml><?xml version="1.0" encoding="utf-8"?>
<sst xmlns="http://schemas.openxmlformats.org/spreadsheetml/2006/main" count="354" uniqueCount="181">
  <si>
    <t>DCF Valuation</t>
  </si>
  <si>
    <t>Sheet index</t>
  </si>
  <si>
    <t xml:space="preserve">#                </t>
  </si>
  <si>
    <t>Worksheet</t>
  </si>
  <si>
    <t>1.Input --&gt;</t>
  </si>
  <si>
    <t>P&amp;L assumptions</t>
  </si>
  <si>
    <t>BS assumptions</t>
  </si>
  <si>
    <t>2.Output --&gt;</t>
  </si>
  <si>
    <t>P&amp;L</t>
  </si>
  <si>
    <t>BS</t>
  </si>
  <si>
    <t>Cash Flow</t>
  </si>
  <si>
    <t>DCF valuation</t>
  </si>
  <si>
    <t>3. Sources --&gt;</t>
  </si>
  <si>
    <t>P&amp;L source</t>
  </si>
  <si>
    <t>BS source</t>
  </si>
  <si>
    <t>Case scenarios:</t>
  </si>
  <si>
    <t>Case 1: Optimistic case</t>
  </si>
  <si>
    <t>Case 2: Base case</t>
  </si>
  <si>
    <t>Selected case</t>
  </si>
  <si>
    <t>Case 3: Worst case</t>
  </si>
  <si>
    <t>Revenues</t>
  </si>
  <si>
    <t>y-o-y growth %</t>
  </si>
  <si>
    <t>Case 1</t>
  </si>
  <si>
    <t>Case 2</t>
  </si>
  <si>
    <t>Case 3</t>
  </si>
  <si>
    <t>Other revenues</t>
  </si>
  <si>
    <t>Cost of goods sold</t>
  </si>
  <si>
    <t>% of revenues</t>
  </si>
  <si>
    <t>Operating expenses</t>
  </si>
  <si>
    <t>D&amp;A</t>
  </si>
  <si>
    <t>Interest expenses</t>
  </si>
  <si>
    <t>Extraordinary items</t>
  </si>
  <si>
    <t>Taxes</t>
  </si>
  <si>
    <t>% of EBT</t>
  </si>
  <si>
    <t>Trade receivable</t>
  </si>
  <si>
    <t>Days receivables (DSO)</t>
  </si>
  <si>
    <t>Inventory</t>
  </si>
  <si>
    <t>Days inventory (DIO)</t>
  </si>
  <si>
    <t>Trade payable</t>
  </si>
  <si>
    <t>Days payables (DPO)</t>
  </si>
  <si>
    <t>PP&amp;E</t>
  </si>
  <si>
    <t>as a % of revenues</t>
  </si>
  <si>
    <t>Other assets</t>
  </si>
  <si>
    <t>Other liabilities</t>
  </si>
  <si>
    <t>Balance Sheet</t>
  </si>
  <si>
    <t>Note</t>
  </si>
  <si>
    <t>Intangible assets</t>
  </si>
  <si>
    <t>Financial assets</t>
  </si>
  <si>
    <t>Cash and equivalents</t>
  </si>
  <si>
    <t>Total Assets</t>
  </si>
  <si>
    <t>Financial liabilities</t>
  </si>
  <si>
    <t>Shareholders' equity</t>
  </si>
  <si>
    <t>Total Liabilities &amp; Equities</t>
  </si>
  <si>
    <t>Check</t>
  </si>
  <si>
    <t>.</t>
  </si>
  <si>
    <t>EBIT</t>
  </si>
  <si>
    <t>Operating taxes</t>
  </si>
  <si>
    <t>Operating tax rate</t>
  </si>
  <si>
    <t>NOPAT</t>
  </si>
  <si>
    <t>Add-back D&amp;A</t>
  </si>
  <si>
    <t>Gross Cash Flow</t>
  </si>
  <si>
    <t>1)</t>
  </si>
  <si>
    <t>Trade receivables</t>
  </si>
  <si>
    <t>Trade payables</t>
  </si>
  <si>
    <t>Investments in working capital</t>
  </si>
  <si>
    <t>2)</t>
  </si>
  <si>
    <t>Investments in other assets/liabilities</t>
  </si>
  <si>
    <t>3)</t>
  </si>
  <si>
    <t>Capex</t>
  </si>
  <si>
    <t>4)</t>
  </si>
  <si>
    <t>Other investments</t>
  </si>
  <si>
    <t>5)</t>
  </si>
  <si>
    <t>6)</t>
  </si>
  <si>
    <t>UFCF</t>
  </si>
  <si>
    <t>1) + 2) + 3) + 4) + 5) + 6)</t>
  </si>
  <si>
    <t>7)</t>
  </si>
  <si>
    <t>Delta Oper taxes vs. Taxes</t>
  </si>
  <si>
    <t>8)</t>
  </si>
  <si>
    <t>Delta Financial liabilities</t>
  </si>
  <si>
    <t>9)</t>
  </si>
  <si>
    <t>Delta Equity incl. dividends</t>
  </si>
  <si>
    <t>BS, P&amp;L</t>
  </si>
  <si>
    <t>10)</t>
  </si>
  <si>
    <t>Net Cash Flow</t>
  </si>
  <si>
    <t>1)+ 2)+ 3)+ 4)+ 5)+ 6)+ 7)+ 8)+ 9)+ 10)</t>
  </si>
  <si>
    <t>Opening cash</t>
  </si>
  <si>
    <t>Closing cash</t>
  </si>
  <si>
    <t>WACC</t>
  </si>
  <si>
    <t>g</t>
  </si>
  <si>
    <t>Discount factor (WACC)</t>
  </si>
  <si>
    <t>PV of UFCF</t>
  </si>
  <si>
    <t>Unlevered free cash flow multiplied by discount factor in order to obtain Present Value</t>
  </si>
  <si>
    <t>PV of Cash flows</t>
  </si>
  <si>
    <t>of Enterprise value</t>
  </si>
  <si>
    <t>Sum of the present value of Cash Flows for the period 2014-2018</t>
  </si>
  <si>
    <t>Continuing value</t>
  </si>
  <si>
    <t>PV of Continuing value</t>
  </si>
  <si>
    <t>Enterprise value</t>
  </si>
  <si>
    <t>-Financial liabilities</t>
  </si>
  <si>
    <t>+Cash</t>
  </si>
  <si>
    <t>Equity value</t>
  </si>
  <si>
    <t>Revenue from sales and services</t>
  </si>
  <si>
    <t>Other revenue</t>
  </si>
  <si>
    <t>Revenue</t>
  </si>
  <si>
    <t>Raw materials</t>
  </si>
  <si>
    <t>Direct costs</t>
  </si>
  <si>
    <t>Cost for services</t>
  </si>
  <si>
    <t>Lease costs</t>
  </si>
  <si>
    <t>Other operating expenses</t>
  </si>
  <si>
    <t>EBITDA</t>
  </si>
  <si>
    <t>Financial income/expenses</t>
  </si>
  <si>
    <t>Extraordinary income</t>
  </si>
  <si>
    <t>EBT</t>
  </si>
  <si>
    <t>Net Income</t>
  </si>
  <si>
    <t>Share Capital</t>
  </si>
  <si>
    <t>Reserves</t>
  </si>
  <si>
    <t>Retained earnings</t>
  </si>
  <si>
    <t>Profit/(loss) for the year</t>
  </si>
  <si>
    <t>Fixed assets</t>
  </si>
  <si>
    <t>Total Equity</t>
  </si>
  <si>
    <t>Deferred taxes</t>
  </si>
  <si>
    <t>Provisions for retirement benefits</t>
  </si>
  <si>
    <t>Non fixed assets</t>
  </si>
  <si>
    <t>Bank borrowings</t>
  </si>
  <si>
    <t>Other Financial liabilities</t>
  </si>
  <si>
    <t>Total Liabilities</t>
  </si>
  <si>
    <t>Total Liabilities &amp; Equity</t>
  </si>
  <si>
    <t>Total Revenues</t>
  </si>
  <si>
    <t>Gross Margin</t>
  </si>
  <si>
    <t>Tax rate</t>
  </si>
  <si>
    <t>Rs in thousands</t>
  </si>
  <si>
    <t>Public Company Comparables</t>
  </si>
  <si>
    <t>Multiple of Projected</t>
  </si>
  <si>
    <t xml:space="preserve">Projected </t>
  </si>
  <si>
    <t>Valuation</t>
  </si>
  <si>
    <t>Net</t>
  </si>
  <si>
    <t>Free Cash</t>
  </si>
  <si>
    <t>(Price)</t>
  </si>
  <si>
    <t>Sales</t>
  </si>
  <si>
    <t>Income</t>
  </si>
  <si>
    <t>Flows</t>
  </si>
  <si>
    <t>Direct Competitors</t>
  </si>
  <si>
    <t>Competitor 1</t>
  </si>
  <si>
    <t>Competitor 2</t>
  </si>
  <si>
    <t>Competitor 3</t>
  </si>
  <si>
    <t>Median</t>
  </si>
  <si>
    <t>Stock Index</t>
  </si>
  <si>
    <t>Valuation Based Upon Median Multiples</t>
  </si>
  <si>
    <t>and Projected</t>
  </si>
  <si>
    <t>Direct competitors median multiples</t>
  </si>
  <si>
    <t>Stock index multiples</t>
  </si>
  <si>
    <t>Mergers and Acquisitions Comparables</t>
  </si>
  <si>
    <t>Assets</t>
  </si>
  <si>
    <t>Target Companies</t>
  </si>
  <si>
    <t>Company 1</t>
  </si>
  <si>
    <t>Company 2</t>
  </si>
  <si>
    <t>Company 3</t>
  </si>
  <si>
    <t xml:space="preserve">and Projected </t>
  </si>
  <si>
    <t>Target companies median multiples</t>
  </si>
  <si>
    <t>Relative Valuation</t>
  </si>
  <si>
    <t>FY1
Actual</t>
  </si>
  <si>
    <t>FY2
Actual</t>
  </si>
  <si>
    <t>FY3
Actual</t>
  </si>
  <si>
    <t>FY4
Forecast</t>
  </si>
  <si>
    <t>FY5
Forecast</t>
  </si>
  <si>
    <t>FY6
Forecast</t>
  </si>
  <si>
    <t>FY7
Forecast</t>
  </si>
  <si>
    <t>FY8
Forecast</t>
  </si>
  <si>
    <t>Value</t>
  </si>
  <si>
    <t>RFR</t>
  </si>
  <si>
    <t>MR</t>
  </si>
  <si>
    <t>Beta</t>
  </si>
  <si>
    <t>Int Exp</t>
  </si>
  <si>
    <t>Debt</t>
  </si>
  <si>
    <t>Equity</t>
  </si>
  <si>
    <t>Tax</t>
  </si>
  <si>
    <t>Cost of Equity</t>
  </si>
  <si>
    <t>Cost of Debt</t>
  </si>
  <si>
    <t>Wt of Debt</t>
  </si>
  <si>
    <t>Wt of Equity</t>
  </si>
  <si>
    <t>Constant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</si>
</sst>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_(* #,##0.0_);_(* \(#,##0.0\);_(* &quot;-&quot;?_);@_)"/>
    <numFmt numFmtId="165" formatCode="_(* #,##0_);_(* \(#,##0\);_(* &quot;-&quot;?_);@_)"/>
    <numFmt numFmtId="166" formatCode="0.0%"/>
    <numFmt numFmtId="167" formatCode="_(* #,##0_);_(* \(#,##0\);_(* &quot;-&quot;??_);_(@_)"/>
    <numFmt numFmtId="168" formatCode="_(* #,##0.0_);_(* \(#,##0.0\);_(* &quot;-&quot;?_);@_l"/>
    <numFmt numFmtId="169" formatCode="_(* #,##0_);_(* \(#,##0\);_(* &quot;-&quot;?_);@_l"/>
    <numFmt numFmtId="170" formatCode="_(* #,##0.0_);_(* \(#,##0.0\);_(* &quot;-&quot;??_);_(@_)"/>
    <numFmt numFmtId="171" formatCode="_(&quot;$&quot;* #,##0_);_(&quot;$&quot;* \(#,##0\);_(&quot;$&quot;* &quot;-&quot;??_);_(@_)"/>
    <numFmt numFmtId="172" formatCode="_(&quot;$&quot;* #,##0.00_);_(&quot;$&quot;* \(#,##0.00\);_(&quot;$&quot;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9"/>
      <color theme="3"/>
      <name val="Calibri"/>
      <family val="2"/>
      <scheme val="minor"/>
    </font>
    <font>
      <b/>
      <sz val="9"/>
      <color theme="0"/>
      <name val="Arial"/>
      <family val="2"/>
    </font>
    <font>
      <sz val="8"/>
      <color theme="1"/>
      <name val="Arial"/>
      <family val="2"/>
    </font>
    <font>
      <sz val="9"/>
      <color rgb="FF002060"/>
      <name val="Arial"/>
      <family val="2"/>
    </font>
    <font>
      <i/>
      <sz val="8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color indexed="9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10"/>
      <color indexed="8"/>
      <name val="Arial"/>
      <family val="2"/>
    </font>
    <font>
      <b/>
      <sz val="14"/>
      <color rgb="FF002060"/>
      <name val="Arial"/>
      <family val="2"/>
    </font>
    <font>
      <sz val="14"/>
      <color theme="1"/>
      <name val="Arial"/>
      <family val="2"/>
    </font>
    <font>
      <b/>
      <sz val="14"/>
      <color theme="3"/>
      <name val="Calibri"/>
      <family val="2"/>
      <scheme val="minor"/>
    </font>
    <font>
      <b/>
      <sz val="14"/>
      <color theme="0"/>
      <name val="Arial"/>
      <family val="2"/>
    </font>
    <font>
      <u/>
      <sz val="14"/>
      <color theme="10"/>
      <name val="Calibri"/>
      <family val="2"/>
      <scheme val="minor"/>
    </font>
    <font>
      <sz val="14"/>
      <color rgb="FF002060"/>
      <name val="Arial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lightGray"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rgb="FF002060"/>
      </top>
      <bottom style="medium">
        <color rgb="FF00206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6" fillId="0" borderId="1" applyFill="0" applyProtection="0">
      <alignment horizontal="right" wrapText="1"/>
    </xf>
    <xf numFmtId="0" fontId="12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07">
    <xf numFmtId="0" fontId="0" fillId="0" borderId="0" xfId="0"/>
    <xf numFmtId="0" fontId="7" fillId="3" borderId="0" xfId="0" applyFont="1" applyFill="1"/>
    <xf numFmtId="164" fontId="3" fillId="2" borderId="0" xfId="0" applyNumberFormat="1" applyFont="1" applyFill="1"/>
    <xf numFmtId="164" fontId="4" fillId="2" borderId="0" xfId="0" applyNumberFormat="1" applyFont="1" applyFill="1"/>
    <xf numFmtId="164" fontId="5" fillId="2" borderId="2" xfId="0" applyNumberFormat="1" applyFont="1" applyFill="1" applyBorder="1"/>
    <xf numFmtId="164" fontId="5" fillId="2" borderId="2" xfId="0" applyNumberFormat="1" applyFont="1" applyFill="1" applyBorder="1" applyAlignment="1">
      <alignment horizontal="right" wrapText="1"/>
    </xf>
    <xf numFmtId="164" fontId="5" fillId="2" borderId="0" xfId="0" applyNumberFormat="1" applyFont="1" applyFill="1" applyAlignment="1">
      <alignment horizontal="right" wrapText="1"/>
    </xf>
    <xf numFmtId="164" fontId="5" fillId="4" borderId="2" xfId="0" applyNumberFormat="1" applyFont="1" applyFill="1" applyBorder="1" applyAlignment="1">
      <alignment horizontal="right" wrapText="1"/>
    </xf>
    <xf numFmtId="165" fontId="4" fillId="2" borderId="0" xfId="0" applyNumberFormat="1" applyFont="1" applyFill="1"/>
    <xf numFmtId="165" fontId="4" fillId="4" borderId="0" xfId="0" applyNumberFormat="1" applyFont="1" applyFill="1"/>
    <xf numFmtId="165" fontId="4" fillId="2" borderId="0" xfId="0" applyNumberFormat="1" applyFont="1" applyFill="1" applyAlignment="1">
      <alignment horizontal="right"/>
    </xf>
    <xf numFmtId="166" fontId="4" fillId="2" borderId="0" xfId="2" applyNumberFormat="1" applyFont="1" applyFill="1"/>
    <xf numFmtId="9" fontId="4" fillId="4" borderId="0" xfId="2" applyFont="1" applyFill="1"/>
    <xf numFmtId="164" fontId="4" fillId="5" borderId="0" xfId="0" applyNumberFormat="1" applyFont="1" applyFill="1"/>
    <xf numFmtId="9" fontId="4" fillId="2" borderId="0" xfId="2" applyFont="1" applyFill="1"/>
    <xf numFmtId="167" fontId="4" fillId="4" borderId="0" xfId="0" applyNumberFormat="1" applyFont="1" applyFill="1"/>
    <xf numFmtId="166" fontId="4" fillId="4" borderId="0" xfId="2" applyNumberFormat="1" applyFont="1" applyFill="1"/>
    <xf numFmtId="164" fontId="10" fillId="2" borderId="0" xfId="0" applyNumberFormat="1" applyFont="1" applyFill="1"/>
    <xf numFmtId="164" fontId="10" fillId="4" borderId="0" xfId="0" applyNumberFormat="1" applyFont="1" applyFill="1"/>
    <xf numFmtId="164" fontId="4" fillId="4" borderId="0" xfId="0" applyNumberFormat="1" applyFont="1" applyFill="1"/>
    <xf numFmtId="166" fontId="10" fillId="2" borderId="0" xfId="2" applyNumberFormat="1" applyFont="1" applyFill="1"/>
    <xf numFmtId="166" fontId="10" fillId="4" borderId="0" xfId="2" applyNumberFormat="1" applyFont="1" applyFill="1"/>
    <xf numFmtId="166" fontId="10" fillId="4" borderId="0" xfId="0" applyNumberFormat="1" applyFont="1" applyFill="1"/>
    <xf numFmtId="164" fontId="5" fillId="2" borderId="2" xfId="0" applyNumberFormat="1" applyFont="1" applyFill="1" applyBorder="1" applyAlignment="1">
      <alignment wrapText="1"/>
    </xf>
    <xf numFmtId="164" fontId="5" fillId="2" borderId="3" xfId="0" applyNumberFormat="1" applyFont="1" applyFill="1" applyBorder="1"/>
    <xf numFmtId="165" fontId="5" fillId="2" borderId="3" xfId="0" applyNumberFormat="1" applyFont="1" applyFill="1" applyBorder="1"/>
    <xf numFmtId="165" fontId="4" fillId="2" borderId="3" xfId="0" applyNumberFormat="1" applyFont="1" applyFill="1" applyBorder="1"/>
    <xf numFmtId="165" fontId="5" fillId="4" borderId="3" xfId="0" applyNumberFormat="1" applyFont="1" applyFill="1" applyBorder="1"/>
    <xf numFmtId="168" fontId="3" fillId="2" borderId="0" xfId="0" applyNumberFormat="1" applyFont="1" applyFill="1"/>
    <xf numFmtId="168" fontId="4" fillId="2" borderId="0" xfId="0" applyNumberFormat="1" applyFont="1" applyFill="1"/>
    <xf numFmtId="169" fontId="4" fillId="2" borderId="0" xfId="0" applyNumberFormat="1" applyFont="1" applyFill="1"/>
    <xf numFmtId="169" fontId="4" fillId="4" borderId="0" xfId="0" applyNumberFormat="1" applyFont="1" applyFill="1"/>
    <xf numFmtId="167" fontId="4" fillId="2" borderId="0" xfId="0" applyNumberFormat="1" applyFont="1" applyFill="1"/>
    <xf numFmtId="9" fontId="4" fillId="2" borderId="0" xfId="2" applyFont="1" applyFill="1" applyBorder="1"/>
    <xf numFmtId="9" fontId="4" fillId="4" borderId="0" xfId="2" applyFont="1" applyFill="1" applyBorder="1"/>
    <xf numFmtId="164" fontId="5" fillId="2" borderId="4" xfId="0" applyNumberFormat="1" applyFont="1" applyFill="1" applyBorder="1"/>
    <xf numFmtId="165" fontId="5" fillId="2" borderId="4" xfId="0" applyNumberFormat="1" applyFont="1" applyFill="1" applyBorder="1"/>
    <xf numFmtId="165" fontId="9" fillId="2" borderId="4" xfId="0" applyNumberFormat="1" applyFont="1" applyFill="1" applyBorder="1"/>
    <xf numFmtId="165" fontId="5" fillId="4" borderId="4" xfId="0" applyNumberFormat="1" applyFont="1" applyFill="1" applyBorder="1"/>
    <xf numFmtId="164" fontId="5" fillId="2" borderId="0" xfId="0" applyNumberFormat="1" applyFont="1" applyFill="1"/>
    <xf numFmtId="165" fontId="5" fillId="2" borderId="0" xfId="0" applyNumberFormat="1" applyFont="1" applyFill="1"/>
    <xf numFmtId="165" fontId="9" fillId="2" borderId="0" xfId="0" applyNumberFormat="1" applyFont="1" applyFill="1"/>
    <xf numFmtId="165" fontId="5" fillId="4" borderId="0" xfId="0" applyNumberFormat="1" applyFont="1" applyFill="1"/>
    <xf numFmtId="168" fontId="5" fillId="2" borderId="0" xfId="0" applyNumberFormat="1" applyFont="1" applyFill="1"/>
    <xf numFmtId="168" fontId="11" fillId="2" borderId="0" xfId="0" applyNumberFormat="1" applyFont="1" applyFill="1"/>
    <xf numFmtId="169" fontId="5" fillId="2" borderId="0" xfId="0" applyNumberFormat="1" applyFont="1" applyFill="1"/>
    <xf numFmtId="168" fontId="9" fillId="2" borderId="0" xfId="0" applyNumberFormat="1" applyFont="1" applyFill="1"/>
    <xf numFmtId="168" fontId="4" fillId="4" borderId="0" xfId="0" applyNumberFormat="1" applyFont="1" applyFill="1"/>
    <xf numFmtId="164" fontId="7" fillId="3" borderId="0" xfId="0" applyNumberFormat="1" applyFont="1" applyFill="1"/>
    <xf numFmtId="165" fontId="7" fillId="3" borderId="0" xfId="0" applyNumberFormat="1" applyFont="1" applyFill="1"/>
    <xf numFmtId="168" fontId="8" fillId="2" borderId="0" xfId="0" applyNumberFormat="1" applyFont="1" applyFill="1"/>
    <xf numFmtId="165" fontId="8" fillId="2" borderId="0" xfId="0" applyNumberFormat="1" applyFont="1" applyFill="1"/>
    <xf numFmtId="168" fontId="8" fillId="6" borderId="0" xfId="0" applyNumberFormat="1" applyFont="1" applyFill="1"/>
    <xf numFmtId="169" fontId="8" fillId="6" borderId="0" xfId="0" applyNumberFormat="1" applyFont="1" applyFill="1"/>
    <xf numFmtId="170" fontId="8" fillId="6" borderId="0" xfId="1" applyNumberFormat="1" applyFont="1" applyFill="1"/>
    <xf numFmtId="9" fontId="7" fillId="3" borderId="5" xfId="2" applyFont="1" applyFill="1" applyBorder="1"/>
    <xf numFmtId="9" fontId="7" fillId="3" borderId="0" xfId="2" applyFont="1" applyFill="1" applyBorder="1"/>
    <xf numFmtId="165" fontId="4" fillId="5" borderId="0" xfId="0" applyNumberFormat="1" applyFont="1" applyFill="1"/>
    <xf numFmtId="43" fontId="4" fillId="4" borderId="0" xfId="1" applyFont="1" applyFill="1" applyBorder="1"/>
    <xf numFmtId="164" fontId="5" fillId="5" borderId="4" xfId="0" applyNumberFormat="1" applyFont="1" applyFill="1" applyBorder="1"/>
    <xf numFmtId="9" fontId="4" fillId="2" borderId="0" xfId="2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right"/>
    </xf>
    <xf numFmtId="49" fontId="4" fillId="2" borderId="0" xfId="0" quotePrefix="1" applyNumberFormat="1" applyFont="1" applyFill="1"/>
    <xf numFmtId="49" fontId="4" fillId="2" borderId="0" xfId="0" applyNumberFormat="1" applyFont="1" applyFill="1"/>
    <xf numFmtId="164" fontId="14" fillId="2" borderId="6" xfId="0" applyNumberFormat="1" applyFont="1" applyFill="1" applyBorder="1"/>
    <xf numFmtId="164" fontId="14" fillId="2" borderId="4" xfId="0" applyNumberFormat="1" applyFont="1" applyFill="1" applyBorder="1"/>
    <xf numFmtId="165" fontId="14" fillId="2" borderId="4" xfId="0" applyNumberFormat="1" applyFont="1" applyFill="1" applyBorder="1"/>
    <xf numFmtId="164" fontId="14" fillId="2" borderId="7" xfId="0" applyNumberFormat="1" applyFont="1" applyFill="1" applyBorder="1"/>
    <xf numFmtId="165" fontId="14" fillId="2" borderId="7" xfId="0" applyNumberFormat="1" applyFont="1" applyFill="1" applyBorder="1"/>
    <xf numFmtId="164" fontId="4" fillId="2" borderId="7" xfId="0" applyNumberFormat="1" applyFont="1" applyFill="1" applyBorder="1"/>
    <xf numFmtId="165" fontId="4" fillId="2" borderId="7" xfId="0" applyNumberFormat="1" applyFont="1" applyFill="1" applyBorder="1"/>
    <xf numFmtId="164" fontId="9" fillId="2" borderId="4" xfId="0" applyNumberFormat="1" applyFont="1" applyFill="1" applyBorder="1"/>
    <xf numFmtId="165" fontId="4" fillId="4" borderId="4" xfId="0" applyNumberFormat="1" applyFont="1" applyFill="1" applyBorder="1"/>
    <xf numFmtId="164" fontId="9" fillId="2" borderId="0" xfId="0" applyNumberFormat="1" applyFont="1" applyFill="1"/>
    <xf numFmtId="167" fontId="4" fillId="2" borderId="0" xfId="1" applyNumberFormat="1" applyFont="1" applyFill="1" applyBorder="1"/>
    <xf numFmtId="0" fontId="15" fillId="0" borderId="6" xfId="0" applyFont="1" applyBorder="1"/>
    <xf numFmtId="0" fontId="0" fillId="0" borderId="6" xfId="0" applyBorder="1"/>
    <xf numFmtId="0" fontId="15" fillId="0" borderId="0" xfId="0" applyFont="1" applyAlignment="1">
      <alignment horizontal="center"/>
    </xf>
    <xf numFmtId="0" fontId="15" fillId="0" borderId="6" xfId="0" applyFont="1" applyBorder="1" applyAlignment="1">
      <alignment horizontal="center"/>
    </xf>
    <xf numFmtId="0" fontId="16" fillId="0" borderId="0" xfId="0" applyFont="1"/>
    <xf numFmtId="43" fontId="17" fillId="0" borderId="0" xfId="1" applyFont="1" applyFill="1"/>
    <xf numFmtId="0" fontId="0" fillId="0" borderId="0" xfId="0" applyAlignment="1">
      <alignment horizontal="left" indent="1"/>
    </xf>
    <xf numFmtId="171" fontId="17" fillId="0" borderId="0" xfId="6" applyNumberFormat="1" applyFont="1" applyFill="1"/>
    <xf numFmtId="171" fontId="0" fillId="0" borderId="0" xfId="0" applyNumberFormat="1"/>
    <xf numFmtId="0" fontId="18" fillId="2" borderId="0" xfId="0" applyFont="1" applyFill="1"/>
    <xf numFmtId="0" fontId="19" fillId="2" borderId="0" xfId="0" applyFont="1" applyFill="1"/>
    <xf numFmtId="0" fontId="20" fillId="2" borderId="1" xfId="4" applyFont="1" applyFill="1" applyAlignment="1">
      <alignment horizontal="left" wrapText="1"/>
    </xf>
    <xf numFmtId="0" fontId="21" fillId="3" borderId="0" xfId="0" applyFont="1" applyFill="1" applyAlignment="1">
      <alignment horizontal="left"/>
    </xf>
    <xf numFmtId="0" fontId="21" fillId="3" borderId="0" xfId="0" applyFont="1" applyFill="1"/>
    <xf numFmtId="0" fontId="19" fillId="2" borderId="0" xfId="0" applyFont="1" applyFill="1" applyAlignment="1">
      <alignment horizontal="left"/>
    </xf>
    <xf numFmtId="0" fontId="22" fillId="2" borderId="0" xfId="3" applyFont="1" applyFill="1"/>
    <xf numFmtId="0" fontId="23" fillId="2" borderId="0" xfId="3" applyFont="1" applyFill="1"/>
    <xf numFmtId="0" fontId="22" fillId="0" borderId="0" xfId="3" applyFont="1"/>
    <xf numFmtId="171" fontId="12" fillId="0" borderId="0" xfId="6" applyNumberFormat="1" applyFont="1" applyFill="1"/>
    <xf numFmtId="43" fontId="12" fillId="0" borderId="0" xfId="1" applyFont="1" applyFill="1"/>
    <xf numFmtId="172" fontId="12" fillId="0" borderId="0" xfId="6" applyNumberFormat="1" applyFont="1" applyFill="1"/>
    <xf numFmtId="0" fontId="24" fillId="0" borderId="0" xfId="0" applyFont="1"/>
    <xf numFmtId="0" fontId="25" fillId="0" borderId="8" xfId="0" applyFont="1" applyBorder="1"/>
    <xf numFmtId="9" fontId="25" fillId="0" borderId="8" xfId="0" applyNumberFormat="1" applyFont="1" applyBorder="1"/>
    <xf numFmtId="9" fontId="25" fillId="0" borderId="8" xfId="2" applyFont="1" applyBorder="1"/>
    <xf numFmtId="10" fontId="25" fillId="0" borderId="8" xfId="0" applyNumberFormat="1" applyFont="1" applyBorder="1"/>
    <xf numFmtId="166" fontId="25" fillId="0" borderId="8" xfId="0" applyNumberFormat="1" applyFont="1" applyBorder="1"/>
    <xf numFmtId="0" fontId="13" fillId="7" borderId="0" xfId="5" applyNumberFormat="1" applyFont="1" applyFill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7">
    <cellStyle name="Comma" xfId="1" builtinId="3"/>
    <cellStyle name="Currency" xfId="6" builtinId="4"/>
    <cellStyle name="Hyperlink" xfId="3" builtinId="8"/>
    <cellStyle name="Normal" xfId="0" builtinId="0"/>
    <cellStyle name="Normal_Project Accel Valuation v56" xfId="5" xr:uid="{0FEF9220-730F-46AF-8EE7-1B409658C420}"/>
    <cellStyle name="Percent" xfId="2" builtinId="5"/>
    <cellStyle name="Smart Subtitle 1" xfId="4" xr:uid="{70F45423-6D55-45E0-ADF0-4A1780B8D0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361950</xdr:colOff>
      <xdr:row>0</xdr:row>
      <xdr:rowOff>171450</xdr:rowOff>
    </xdr:from>
    <xdr:to>
      <xdr:col>12</xdr:col>
      <xdr:colOff>406400</xdr:colOff>
      <xdr:row>3</xdr:row>
      <xdr:rowOff>152400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44434189-5289-4640-8F7B-ED1CBEAB9F9D}"/>
            </a:ext>
          </a:extLst>
        </xdr:cNvPr>
        <xdr:cNvSpPr/>
      </xdr:nvSpPr>
      <xdr:spPr>
        <a:xfrm>
          <a:off x="3136900" y="171450"/>
          <a:ext cx="4311650" cy="5461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600"/>
            <a:t>Global Economic Analysis</a:t>
          </a:r>
        </a:p>
      </xdr:txBody>
    </xdr:sp>
    <xdr:clientData/>
  </xdr:twoCellAnchor>
  <xdr:twoCellAnchor>
    <xdr:from>
      <xdr:col>5</xdr:col>
      <xdr:colOff>425450</xdr:colOff>
      <xdr:row>4</xdr:row>
      <xdr:rowOff>127000</xdr:rowOff>
    </xdr:from>
    <xdr:to>
      <xdr:col>12</xdr:col>
      <xdr:colOff>469900</xdr:colOff>
      <xdr:row>7</xdr:row>
      <xdr:rowOff>120650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162B04D5-8057-4394-8B52-8024E7A342E2}"/>
            </a:ext>
          </a:extLst>
        </xdr:cNvPr>
        <xdr:cNvSpPr/>
      </xdr:nvSpPr>
      <xdr:spPr>
        <a:xfrm>
          <a:off x="3200400" y="882650"/>
          <a:ext cx="4311650" cy="546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600"/>
            <a:t>Indian Economic Analysis</a:t>
          </a:r>
        </a:p>
      </xdr:txBody>
    </xdr:sp>
    <xdr:clientData/>
  </xdr:twoCellAnchor>
  <xdr:twoCellAnchor>
    <xdr:from>
      <xdr:col>5</xdr:col>
      <xdr:colOff>419100</xdr:colOff>
      <xdr:row>8</xdr:row>
      <xdr:rowOff>107950</xdr:rowOff>
    </xdr:from>
    <xdr:to>
      <xdr:col>12</xdr:col>
      <xdr:colOff>463550</xdr:colOff>
      <xdr:row>11</xdr:row>
      <xdr:rowOff>101600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7823370F-7E0B-44E4-A0E4-817CB404C3D3}"/>
            </a:ext>
          </a:extLst>
        </xdr:cNvPr>
        <xdr:cNvSpPr/>
      </xdr:nvSpPr>
      <xdr:spPr>
        <a:xfrm>
          <a:off x="3194050" y="1600200"/>
          <a:ext cx="4311650" cy="546100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600"/>
            <a:t>Industry Analysis</a:t>
          </a:r>
        </a:p>
      </xdr:txBody>
    </xdr:sp>
    <xdr:clientData/>
  </xdr:twoCellAnchor>
  <xdr:twoCellAnchor>
    <xdr:from>
      <xdr:col>5</xdr:col>
      <xdr:colOff>425450</xdr:colOff>
      <xdr:row>13</xdr:row>
      <xdr:rowOff>101600</xdr:rowOff>
    </xdr:from>
    <xdr:to>
      <xdr:col>12</xdr:col>
      <xdr:colOff>469900</xdr:colOff>
      <xdr:row>16</xdr:row>
      <xdr:rowOff>95250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988A2673-D3FF-4C8E-9E80-37C893E5CA2F}"/>
            </a:ext>
          </a:extLst>
        </xdr:cNvPr>
        <xdr:cNvSpPr/>
      </xdr:nvSpPr>
      <xdr:spPr>
        <a:xfrm>
          <a:off x="3200400" y="2330450"/>
          <a:ext cx="4311650" cy="546100"/>
        </a:xfrm>
        <a:prstGeom prst="ellipse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600"/>
            <a:t>Company Analysis</a:t>
          </a:r>
        </a:p>
      </xdr:txBody>
    </xdr:sp>
    <xdr:clientData/>
  </xdr:twoCellAnchor>
  <xdr:twoCellAnchor>
    <xdr:from>
      <xdr:col>5</xdr:col>
      <xdr:colOff>165100</xdr:colOff>
      <xdr:row>18</xdr:row>
      <xdr:rowOff>25400</xdr:rowOff>
    </xdr:from>
    <xdr:to>
      <xdr:col>8</xdr:col>
      <xdr:colOff>495300</xdr:colOff>
      <xdr:row>20</xdr:row>
      <xdr:rowOff>31750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4F5B44AA-772F-4E5F-83F5-A3A39E26866D}"/>
            </a:ext>
          </a:extLst>
        </xdr:cNvPr>
        <xdr:cNvSpPr/>
      </xdr:nvSpPr>
      <xdr:spPr>
        <a:xfrm>
          <a:off x="2940050" y="3175000"/>
          <a:ext cx="2159000" cy="3746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600"/>
            <a:t>Non Financial Analysis</a:t>
          </a:r>
        </a:p>
      </xdr:txBody>
    </xdr:sp>
    <xdr:clientData/>
  </xdr:twoCellAnchor>
  <xdr:twoCellAnchor>
    <xdr:from>
      <xdr:col>9</xdr:col>
      <xdr:colOff>57150</xdr:colOff>
      <xdr:row>18</xdr:row>
      <xdr:rowOff>25400</xdr:rowOff>
    </xdr:from>
    <xdr:to>
      <xdr:col>12</xdr:col>
      <xdr:colOff>387350</xdr:colOff>
      <xdr:row>20</xdr:row>
      <xdr:rowOff>31750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FC5D4EF7-5DE5-44B9-BB17-1706DDB86D0C}"/>
            </a:ext>
          </a:extLst>
        </xdr:cNvPr>
        <xdr:cNvSpPr/>
      </xdr:nvSpPr>
      <xdr:spPr>
        <a:xfrm>
          <a:off x="5270500" y="3175000"/>
          <a:ext cx="2159000" cy="3746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600"/>
            <a:t>Financial Analysis</a:t>
          </a:r>
        </a:p>
      </xdr:txBody>
    </xdr:sp>
    <xdr:clientData/>
  </xdr:twoCellAnchor>
  <xdr:twoCellAnchor>
    <xdr:from>
      <xdr:col>8</xdr:col>
      <xdr:colOff>469900</xdr:colOff>
      <xdr:row>3</xdr:row>
      <xdr:rowOff>25400</xdr:rowOff>
    </xdr:from>
    <xdr:to>
      <xdr:col>9</xdr:col>
      <xdr:colOff>344932</xdr:colOff>
      <xdr:row>5</xdr:row>
      <xdr:rowOff>76200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7E3E62D9-7419-42F8-A6BE-0C5057164BAA}"/>
            </a:ext>
          </a:extLst>
        </xdr:cNvPr>
        <xdr:cNvSpPr/>
      </xdr:nvSpPr>
      <xdr:spPr>
        <a:xfrm>
          <a:off x="5073650" y="590550"/>
          <a:ext cx="484632" cy="425450"/>
        </a:xfrm>
        <a:prstGeom prst="downArrow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457200</xdr:colOff>
      <xdr:row>6</xdr:row>
      <xdr:rowOff>165100</xdr:rowOff>
    </xdr:from>
    <xdr:to>
      <xdr:col>9</xdr:col>
      <xdr:colOff>332232</xdr:colOff>
      <xdr:row>9</xdr:row>
      <xdr:rowOff>38100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914AE1D1-DAF1-45F0-AAA6-04CEA779034B}"/>
            </a:ext>
          </a:extLst>
        </xdr:cNvPr>
        <xdr:cNvSpPr/>
      </xdr:nvSpPr>
      <xdr:spPr>
        <a:xfrm>
          <a:off x="5060950" y="1289050"/>
          <a:ext cx="484632" cy="425450"/>
        </a:xfrm>
        <a:prstGeom prst="downArrow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419100</xdr:colOff>
      <xdr:row>10</xdr:row>
      <xdr:rowOff>152400</xdr:rowOff>
    </xdr:from>
    <xdr:to>
      <xdr:col>9</xdr:col>
      <xdr:colOff>294132</xdr:colOff>
      <xdr:row>14</xdr:row>
      <xdr:rowOff>25400</xdr:rowOff>
    </xdr:to>
    <xdr:sp macro="" textlink="">
      <xdr:nvSpPr>
        <xdr:cNvPr id="10" name="Arrow: Down 9">
          <a:extLst>
            <a:ext uri="{FF2B5EF4-FFF2-40B4-BE49-F238E27FC236}">
              <a16:creationId xmlns:a16="http://schemas.microsoft.com/office/drawing/2014/main" id="{A9DC00B4-56BC-48C7-9FDF-591DFFD14E79}"/>
            </a:ext>
          </a:extLst>
        </xdr:cNvPr>
        <xdr:cNvSpPr/>
      </xdr:nvSpPr>
      <xdr:spPr>
        <a:xfrm>
          <a:off x="5022850" y="2012950"/>
          <a:ext cx="484632" cy="425450"/>
        </a:xfrm>
        <a:prstGeom prst="downArrow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482600</xdr:colOff>
      <xdr:row>15</xdr:row>
      <xdr:rowOff>171450</xdr:rowOff>
    </xdr:from>
    <xdr:to>
      <xdr:col>7</xdr:col>
      <xdr:colOff>357632</xdr:colOff>
      <xdr:row>18</xdr:row>
      <xdr:rowOff>44450</xdr:rowOff>
    </xdr:to>
    <xdr:sp macro="" textlink="">
      <xdr:nvSpPr>
        <xdr:cNvPr id="11" name="Arrow: Down 10">
          <a:extLst>
            <a:ext uri="{FF2B5EF4-FFF2-40B4-BE49-F238E27FC236}">
              <a16:creationId xmlns:a16="http://schemas.microsoft.com/office/drawing/2014/main" id="{2FB36FA9-D19D-4F65-90AF-0A68527C50D1}"/>
            </a:ext>
          </a:extLst>
        </xdr:cNvPr>
        <xdr:cNvSpPr/>
      </xdr:nvSpPr>
      <xdr:spPr>
        <a:xfrm>
          <a:off x="3867150" y="2768600"/>
          <a:ext cx="484632" cy="425450"/>
        </a:xfrm>
        <a:prstGeom prst="downArrow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419100</xdr:colOff>
      <xdr:row>16</xdr:row>
      <xdr:rowOff>25400</xdr:rowOff>
    </xdr:from>
    <xdr:to>
      <xdr:col>11</xdr:col>
      <xdr:colOff>294132</xdr:colOff>
      <xdr:row>18</xdr:row>
      <xdr:rowOff>82550</xdr:rowOff>
    </xdr:to>
    <xdr:sp macro="" textlink="">
      <xdr:nvSpPr>
        <xdr:cNvPr id="12" name="Arrow: Down 11">
          <a:extLst>
            <a:ext uri="{FF2B5EF4-FFF2-40B4-BE49-F238E27FC236}">
              <a16:creationId xmlns:a16="http://schemas.microsoft.com/office/drawing/2014/main" id="{70E59716-8A06-4317-B883-F621DD90CA89}"/>
            </a:ext>
          </a:extLst>
        </xdr:cNvPr>
        <xdr:cNvSpPr/>
      </xdr:nvSpPr>
      <xdr:spPr>
        <a:xfrm>
          <a:off x="6242050" y="2806700"/>
          <a:ext cx="484632" cy="425450"/>
        </a:xfrm>
        <a:prstGeom prst="downArrow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368300</xdr:colOff>
      <xdr:row>21</xdr:row>
      <xdr:rowOff>82550</xdr:rowOff>
    </xdr:from>
    <xdr:to>
      <xdr:col>12</xdr:col>
      <xdr:colOff>412750</xdr:colOff>
      <xdr:row>24</xdr:row>
      <xdr:rowOff>76200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EFC874F4-4562-46F2-B96E-9E6D89A459A3}"/>
            </a:ext>
          </a:extLst>
        </xdr:cNvPr>
        <xdr:cNvSpPr/>
      </xdr:nvSpPr>
      <xdr:spPr>
        <a:xfrm>
          <a:off x="3143250" y="3784600"/>
          <a:ext cx="4311650" cy="5461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000"/>
            <a:t>Projections</a:t>
          </a:r>
        </a:p>
      </xdr:txBody>
    </xdr:sp>
    <xdr:clientData/>
  </xdr:twoCellAnchor>
  <xdr:twoCellAnchor>
    <xdr:from>
      <xdr:col>8</xdr:col>
      <xdr:colOff>102410</xdr:colOff>
      <xdr:row>19</xdr:row>
      <xdr:rowOff>147176</xdr:rowOff>
    </xdr:from>
    <xdr:to>
      <xdr:col>8</xdr:col>
      <xdr:colOff>607555</xdr:colOff>
      <xdr:row>22</xdr:row>
      <xdr:rowOff>90026</xdr:rowOff>
    </xdr:to>
    <xdr:sp macro="" textlink="">
      <xdr:nvSpPr>
        <xdr:cNvPr id="14" name="Arrow: Down 13">
          <a:extLst>
            <a:ext uri="{FF2B5EF4-FFF2-40B4-BE49-F238E27FC236}">
              <a16:creationId xmlns:a16="http://schemas.microsoft.com/office/drawing/2014/main" id="{FF9EFAD8-9D22-479D-81A7-89962B71ABD3}"/>
            </a:ext>
          </a:extLst>
        </xdr:cNvPr>
        <xdr:cNvSpPr/>
      </xdr:nvSpPr>
      <xdr:spPr>
        <a:xfrm rot="18542566">
          <a:off x="4711083" y="3476003"/>
          <a:ext cx="495300" cy="505145"/>
        </a:xfrm>
        <a:prstGeom prst="downArrow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538755</xdr:colOff>
      <xdr:row>19</xdr:row>
      <xdr:rowOff>171795</xdr:rowOff>
    </xdr:from>
    <xdr:to>
      <xdr:col>9</xdr:col>
      <xdr:colOff>463787</xdr:colOff>
      <xdr:row>22</xdr:row>
      <xdr:rowOff>103977</xdr:rowOff>
    </xdr:to>
    <xdr:sp macro="" textlink="">
      <xdr:nvSpPr>
        <xdr:cNvPr id="15" name="Arrow: Down 14">
          <a:extLst>
            <a:ext uri="{FF2B5EF4-FFF2-40B4-BE49-F238E27FC236}">
              <a16:creationId xmlns:a16="http://schemas.microsoft.com/office/drawing/2014/main" id="{2F0C276B-94F1-41A4-97A9-58510E508961}"/>
            </a:ext>
          </a:extLst>
        </xdr:cNvPr>
        <xdr:cNvSpPr/>
      </xdr:nvSpPr>
      <xdr:spPr>
        <a:xfrm rot="3123802">
          <a:off x="5167505" y="3480545"/>
          <a:ext cx="484632" cy="534632"/>
        </a:xfrm>
        <a:prstGeom prst="downArrow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387350</xdr:colOff>
      <xdr:row>25</xdr:row>
      <xdr:rowOff>69850</xdr:rowOff>
    </xdr:from>
    <xdr:to>
      <xdr:col>12</xdr:col>
      <xdr:colOff>431800</xdr:colOff>
      <xdr:row>28</xdr:row>
      <xdr:rowOff>63500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F91FD9AB-B1F8-4024-9BA6-F7DE4AC0DB7D}"/>
            </a:ext>
          </a:extLst>
        </xdr:cNvPr>
        <xdr:cNvSpPr/>
      </xdr:nvSpPr>
      <xdr:spPr>
        <a:xfrm>
          <a:off x="3162300" y="4508500"/>
          <a:ext cx="4311650" cy="5461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000"/>
            <a:t>Valuation</a:t>
          </a:r>
        </a:p>
      </xdr:txBody>
    </xdr:sp>
    <xdr:clientData/>
  </xdr:twoCellAnchor>
  <xdr:twoCellAnchor>
    <xdr:from>
      <xdr:col>8</xdr:col>
      <xdr:colOff>374650</xdr:colOff>
      <xdr:row>23</xdr:row>
      <xdr:rowOff>152400</xdr:rowOff>
    </xdr:from>
    <xdr:to>
      <xdr:col>9</xdr:col>
      <xdr:colOff>249682</xdr:colOff>
      <xdr:row>26</xdr:row>
      <xdr:rowOff>25400</xdr:rowOff>
    </xdr:to>
    <xdr:sp macro="" textlink="">
      <xdr:nvSpPr>
        <xdr:cNvPr id="17" name="Arrow: Down 16">
          <a:extLst>
            <a:ext uri="{FF2B5EF4-FFF2-40B4-BE49-F238E27FC236}">
              <a16:creationId xmlns:a16="http://schemas.microsoft.com/office/drawing/2014/main" id="{E533F472-8FCA-4490-AA33-13FF12386125}"/>
            </a:ext>
          </a:extLst>
        </xdr:cNvPr>
        <xdr:cNvSpPr/>
      </xdr:nvSpPr>
      <xdr:spPr>
        <a:xfrm>
          <a:off x="4978400" y="4222750"/>
          <a:ext cx="484632" cy="425450"/>
        </a:xfrm>
        <a:prstGeom prst="downArrow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571500</xdr:colOff>
      <xdr:row>21</xdr:row>
      <xdr:rowOff>38100</xdr:rowOff>
    </xdr:from>
    <xdr:to>
      <xdr:col>13</xdr:col>
      <xdr:colOff>241300</xdr:colOff>
      <xdr:row>28</xdr:row>
      <xdr:rowOff>76200</xdr:rowOff>
    </xdr:to>
    <xdr:sp macro="" textlink="">
      <xdr:nvSpPr>
        <xdr:cNvPr id="18" name="Right Bracket 17">
          <a:extLst>
            <a:ext uri="{FF2B5EF4-FFF2-40B4-BE49-F238E27FC236}">
              <a16:creationId xmlns:a16="http://schemas.microsoft.com/office/drawing/2014/main" id="{4AABA017-26A7-4956-A571-873EB64FF4D1}"/>
            </a:ext>
          </a:extLst>
        </xdr:cNvPr>
        <xdr:cNvSpPr/>
      </xdr:nvSpPr>
      <xdr:spPr>
        <a:xfrm>
          <a:off x="7613650" y="3740150"/>
          <a:ext cx="279400" cy="1327150"/>
        </a:xfrm>
        <a:prstGeom prst="rightBracket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425450</xdr:colOff>
      <xdr:row>23</xdr:row>
      <xdr:rowOff>0</xdr:rowOff>
    </xdr:from>
    <xdr:to>
      <xdr:col>17</xdr:col>
      <xdr:colOff>38100</xdr:colOff>
      <xdr:row>25</xdr:row>
      <xdr:rowOff>66548</xdr:rowOff>
    </xdr:to>
    <xdr:sp macro="" textlink="">
      <xdr:nvSpPr>
        <xdr:cNvPr id="19" name="Flowchart: Alternate Process 18">
          <a:extLst>
            <a:ext uri="{FF2B5EF4-FFF2-40B4-BE49-F238E27FC236}">
              <a16:creationId xmlns:a16="http://schemas.microsoft.com/office/drawing/2014/main" id="{9E157EE8-A153-430E-8E04-FE643BCE7C85}"/>
            </a:ext>
          </a:extLst>
        </xdr:cNvPr>
        <xdr:cNvSpPr/>
      </xdr:nvSpPr>
      <xdr:spPr>
        <a:xfrm>
          <a:off x="8077200" y="4070350"/>
          <a:ext cx="2051050" cy="434848"/>
        </a:xfrm>
        <a:prstGeom prst="flowChartAlternate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600" b="1">
              <a:solidFill>
                <a:schemeClr val="bg1"/>
              </a:solidFill>
            </a:rPr>
            <a:t>Financial Modelling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csw/Desktop/Academics/CORPORATE%20VALUATION%20-%20Academic/Start%20Up%20Valuation%20-%20Classes/Start%20up%20Valuation%20-%20Exerci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 and Dashboard"/>
      <sheetName val="Sales and Collections"/>
      <sheetName val="COGS"/>
      <sheetName val="Inventory and Purchases"/>
      <sheetName val="Headcount Overview"/>
      <sheetName val="Headcount Cost"/>
      <sheetName val="Operating Expenses"/>
      <sheetName val="Capital"/>
      <sheetName val="Cash"/>
      <sheetName val="Balance Sheet"/>
      <sheetName val="Income Statement"/>
      <sheetName val="Cash Flows"/>
      <sheetName val="Free Cash Flows"/>
      <sheetName val="Contribution Margin"/>
      <sheetName val="Financial Ratios"/>
      <sheetName val="Valuation"/>
      <sheetName val="Comparables"/>
    </sheetNames>
    <sheetDataSet>
      <sheetData sheetId="0"/>
      <sheetData sheetId="1">
        <row r="7">
          <cell r="G7">
            <v>6892000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8">
          <cell r="G8">
            <v>2730821.9999999995</v>
          </cell>
        </row>
      </sheetData>
      <sheetData sheetId="10">
        <row r="18">
          <cell r="G18">
            <v>1576821.9999999995</v>
          </cell>
        </row>
      </sheetData>
      <sheetData sheetId="11"/>
      <sheetData sheetId="12">
        <row r="11">
          <cell r="G11">
            <v>1135849.083333333</v>
          </cell>
        </row>
      </sheetData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B1:R18"/>
  <sheetViews>
    <sheetView showGridLines="0" tabSelected="1" zoomScale="80" zoomScaleNormal="80" workbookViewId="0">
      <selection activeCell="Q2" sqref="Q2"/>
    </sheetView>
  </sheetViews>
  <sheetFormatPr defaultRowHeight="14.5" x14ac:dyDescent="0.35"/>
  <cols>
    <col min="1" max="1" width="3" customWidth="1"/>
    <col min="2" max="2" width="5.7265625" customWidth="1"/>
    <col min="3" max="3" width="13.54296875" bestFit="1" customWidth="1"/>
    <col min="17" max="17" width="16.453125" bestFit="1" customWidth="1"/>
  </cols>
  <sheetData>
    <row r="1" spans="2:18" ht="18" x14ac:dyDescent="0.4">
      <c r="B1" s="84" t="s">
        <v>0</v>
      </c>
      <c r="C1" s="85"/>
    </row>
    <row r="2" spans="2:18" ht="18" x14ac:dyDescent="0.4">
      <c r="B2" s="84" t="s">
        <v>1</v>
      </c>
      <c r="C2" s="85"/>
    </row>
    <row r="3" spans="2:18" ht="17.5" x14ac:dyDescent="0.35">
      <c r="B3" s="85"/>
      <c r="C3" s="85"/>
      <c r="Q3" s="97" t="s">
        <v>169</v>
      </c>
      <c r="R3" s="98">
        <v>7.0000000000000007E-2</v>
      </c>
    </row>
    <row r="4" spans="2:18" ht="19" thickBot="1" x14ac:dyDescent="0.5">
      <c r="B4" s="86" t="s">
        <v>2</v>
      </c>
      <c r="C4" s="86" t="s">
        <v>3</v>
      </c>
      <c r="Q4" s="97" t="s">
        <v>170</v>
      </c>
      <c r="R4" s="98">
        <v>0.15</v>
      </c>
    </row>
    <row r="5" spans="2:18" ht="18" x14ac:dyDescent="0.4">
      <c r="B5" s="87">
        <v>1</v>
      </c>
      <c r="C5" s="88" t="s">
        <v>4</v>
      </c>
      <c r="Q5" s="97" t="s">
        <v>171</v>
      </c>
      <c r="R5" s="97">
        <v>1.2</v>
      </c>
    </row>
    <row r="6" spans="2:18" ht="18.5" x14ac:dyDescent="0.45">
      <c r="B6" s="89">
        <f>B5+1</f>
        <v>2</v>
      </c>
      <c r="C6" s="90" t="s">
        <v>5</v>
      </c>
      <c r="Q6" s="97" t="s">
        <v>172</v>
      </c>
      <c r="R6" s="97">
        <v>2664</v>
      </c>
    </row>
    <row r="7" spans="2:18" ht="17.5" x14ac:dyDescent="0.35">
      <c r="B7" s="89">
        <f t="shared" ref="B7:B12" si="0">B6+1</f>
        <v>3</v>
      </c>
      <c r="C7" s="91" t="s">
        <v>6</v>
      </c>
      <c r="Q7" s="97" t="s">
        <v>173</v>
      </c>
      <c r="R7" s="97">
        <v>59594</v>
      </c>
    </row>
    <row r="8" spans="2:18" ht="18" x14ac:dyDescent="0.4">
      <c r="B8" s="87">
        <f t="shared" si="0"/>
        <v>4</v>
      </c>
      <c r="C8" s="88" t="s">
        <v>7</v>
      </c>
      <c r="Q8" s="97" t="s">
        <v>174</v>
      </c>
      <c r="R8" s="97">
        <v>91868</v>
      </c>
    </row>
    <row r="9" spans="2:18" ht="17.5" x14ac:dyDescent="0.35">
      <c r="B9" s="89">
        <f t="shared" si="0"/>
        <v>5</v>
      </c>
      <c r="C9" s="91" t="s">
        <v>8</v>
      </c>
      <c r="Q9" s="97" t="s">
        <v>175</v>
      </c>
      <c r="R9" s="98">
        <v>0.2</v>
      </c>
    </row>
    <row r="10" spans="2:18" ht="17.5" x14ac:dyDescent="0.35">
      <c r="B10" s="89">
        <f t="shared" si="0"/>
        <v>6</v>
      </c>
      <c r="C10" s="91" t="s">
        <v>9</v>
      </c>
      <c r="Q10" s="97" t="s">
        <v>180</v>
      </c>
      <c r="R10" s="101">
        <v>3.5000000000000003E-2</v>
      </c>
    </row>
    <row r="11" spans="2:18" ht="17.5" x14ac:dyDescent="0.35">
      <c r="B11" s="89">
        <f t="shared" si="0"/>
        <v>7</v>
      </c>
      <c r="C11" s="91" t="s">
        <v>10</v>
      </c>
    </row>
    <row r="12" spans="2:18" ht="17.5" x14ac:dyDescent="0.35">
      <c r="B12" s="89">
        <f t="shared" si="0"/>
        <v>8</v>
      </c>
      <c r="C12" s="91" t="s">
        <v>11</v>
      </c>
      <c r="Q12" s="97" t="s">
        <v>176</v>
      </c>
      <c r="R12" s="100"/>
    </row>
    <row r="13" spans="2:18" ht="18.5" x14ac:dyDescent="0.45">
      <c r="B13" s="89">
        <v>9</v>
      </c>
      <c r="C13" s="92" t="s">
        <v>159</v>
      </c>
      <c r="Q13" s="97" t="s">
        <v>177</v>
      </c>
      <c r="R13" s="99"/>
    </row>
    <row r="14" spans="2:18" ht="18" x14ac:dyDescent="0.4">
      <c r="B14" s="87"/>
      <c r="C14" s="88" t="s">
        <v>12</v>
      </c>
      <c r="Q14" s="97"/>
      <c r="R14" s="97"/>
    </row>
    <row r="15" spans="2:18" ht="17.5" x14ac:dyDescent="0.35">
      <c r="B15" s="89">
        <v>10</v>
      </c>
      <c r="C15" s="91" t="s">
        <v>13</v>
      </c>
      <c r="Q15" s="97" t="s">
        <v>178</v>
      </c>
      <c r="R15" s="99"/>
    </row>
    <row r="16" spans="2:18" ht="17.5" x14ac:dyDescent="0.35">
      <c r="B16" s="89">
        <v>11</v>
      </c>
      <c r="C16" s="91" t="s">
        <v>14</v>
      </c>
      <c r="Q16" s="97" t="s">
        <v>179</v>
      </c>
      <c r="R16" s="99"/>
    </row>
    <row r="17" spans="17:18" ht="15.5" x14ac:dyDescent="0.35">
      <c r="Q17" s="97"/>
      <c r="R17" s="97"/>
    </row>
    <row r="18" spans="17:18" ht="15.5" x14ac:dyDescent="0.35">
      <c r="Q18" s="97" t="s">
        <v>87</v>
      </c>
      <c r="R18" s="100"/>
    </row>
  </sheetData>
  <hyperlinks>
    <hyperlink ref="C13" location="'Relative Valuation'!A1" display="Relative Valuation" xr:uid="{48A48B38-FEE0-4160-ABC1-7AA521E7C6E7}"/>
    <hyperlink ref="C16" location="'BS source'!A1" display="BS source" xr:uid="{06C27357-528C-4FD3-8EB6-D6AF13337E31}"/>
    <hyperlink ref="C15" location="'P&amp;L source'!A1" display="P&amp;L source" xr:uid="{2974E3D8-53B3-4CF9-A8E6-1188ABC75A1C}"/>
    <hyperlink ref="C12" location="'DCF valuation'!A1" display="DCF valuation" xr:uid="{6691EF6F-C7F7-4AF6-A855-F5BB494AF861}"/>
    <hyperlink ref="C11" location="'Cash Flow'!A1" display="Cash Flow" xr:uid="{DC028683-21A8-4B5E-8431-0A86E82D37F1}"/>
    <hyperlink ref="C10" location="BS!A1" display="BS" xr:uid="{F501F8E0-A251-4F24-B419-454119C04CCD}"/>
    <hyperlink ref="C9" location="'P&amp;L'!A1" display="P&amp;L" xr:uid="{470AFAE8-6070-4D00-9820-B473BE0EBB9E}"/>
    <hyperlink ref="C7" location="'BS assumptions'!A1" display="BS assumptions" xr:uid="{997D1A8A-5E7E-4442-BBC3-3D9E6E289FCD}"/>
    <hyperlink ref="C6" location="'P &amp; L Assumptions'!A1" display="P&amp;L assumptions" xr:uid="{782E3B81-7EA4-4632-A14F-B017B6207342}"/>
  </hyperlinks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69688-EF18-4138-9D72-41188B091491}">
  <dimension ref="B1:F30"/>
  <sheetViews>
    <sheetView showGridLines="0" workbookViewId="0">
      <selection activeCell="D3" sqref="D3:F3"/>
    </sheetView>
  </sheetViews>
  <sheetFormatPr defaultRowHeight="14.5" x14ac:dyDescent="0.35"/>
  <cols>
    <col min="1" max="1" width="3.08984375" customWidth="1"/>
    <col min="2" max="2" width="25.81640625" bestFit="1" customWidth="1"/>
  </cols>
  <sheetData>
    <row r="1" spans="2:6" ht="15.5" x14ac:dyDescent="0.35">
      <c r="B1" s="2" t="s">
        <v>13</v>
      </c>
      <c r="C1" s="3"/>
      <c r="D1" s="3"/>
      <c r="E1" s="3"/>
      <c r="F1" s="3"/>
    </row>
    <row r="2" spans="2:6" x14ac:dyDescent="0.35">
      <c r="B2" s="3"/>
      <c r="C2" s="3"/>
      <c r="D2" s="3"/>
      <c r="E2" s="3"/>
      <c r="F2" s="3"/>
    </row>
    <row r="3" spans="2:6" ht="24.5" thickBot="1" x14ac:dyDescent="0.4">
      <c r="B3" s="64" t="s">
        <v>130</v>
      </c>
      <c r="C3" s="64"/>
      <c r="D3" s="5" t="s">
        <v>160</v>
      </c>
      <c r="E3" s="5" t="s">
        <v>161</v>
      </c>
      <c r="F3" s="5" t="s">
        <v>162</v>
      </c>
    </row>
    <row r="4" spans="2:6" x14ac:dyDescent="0.35">
      <c r="B4" s="3" t="s">
        <v>101</v>
      </c>
      <c r="C4" s="3"/>
      <c r="D4" s="8">
        <v>177203</v>
      </c>
      <c r="E4" s="8">
        <v>188618</v>
      </c>
      <c r="F4" s="8">
        <v>208366</v>
      </c>
    </row>
    <row r="5" spans="2:6" x14ac:dyDescent="0.35">
      <c r="B5" s="3" t="s">
        <v>102</v>
      </c>
      <c r="C5" s="3"/>
      <c r="D5" s="8">
        <v>3520</v>
      </c>
      <c r="E5" s="8">
        <v>2416</v>
      </c>
      <c r="F5" s="8">
        <v>2585</v>
      </c>
    </row>
    <row r="6" spans="2:6" x14ac:dyDescent="0.35">
      <c r="B6" s="65" t="s">
        <v>103</v>
      </c>
      <c r="C6" s="65"/>
      <c r="D6" s="66">
        <f>D4+D5</f>
        <v>180723</v>
      </c>
      <c r="E6" s="66">
        <f>E4+E5</f>
        <v>191034</v>
      </c>
      <c r="F6" s="66">
        <f>F4+F5</f>
        <v>210951</v>
      </c>
    </row>
    <row r="7" spans="2:6" x14ac:dyDescent="0.35">
      <c r="B7" s="3"/>
      <c r="C7" s="3"/>
      <c r="D7" s="8"/>
      <c r="E7" s="8"/>
      <c r="F7" s="8"/>
    </row>
    <row r="8" spans="2:6" x14ac:dyDescent="0.35">
      <c r="B8" s="3" t="s">
        <v>104</v>
      </c>
      <c r="C8" s="3"/>
      <c r="D8" s="8">
        <v>-139903.0394666667</v>
      </c>
      <c r="E8" s="8">
        <v>-138922.98879999999</v>
      </c>
      <c r="F8" s="8">
        <v>-150080.46882539699</v>
      </c>
    </row>
    <row r="9" spans="2:6" x14ac:dyDescent="0.35">
      <c r="B9" s="3" t="s">
        <v>105</v>
      </c>
      <c r="C9" s="3"/>
      <c r="D9" s="8">
        <v>-2491.3280000000004</v>
      </c>
      <c r="E9" s="8">
        <v>-11649.177600000001</v>
      </c>
      <c r="F9" s="8">
        <v>-7442.6495999999997</v>
      </c>
    </row>
    <row r="10" spans="2:6" x14ac:dyDescent="0.35">
      <c r="B10" s="3" t="s">
        <v>106</v>
      </c>
      <c r="C10" s="3"/>
      <c r="D10" s="8">
        <v>-16389.593600000004</v>
      </c>
      <c r="E10" s="8">
        <v>-17878.310399999998</v>
      </c>
      <c r="F10" s="8">
        <v>-22293.312000000005</v>
      </c>
    </row>
    <row r="11" spans="2:6" x14ac:dyDescent="0.35">
      <c r="B11" s="3" t="s">
        <v>107</v>
      </c>
      <c r="C11" s="3"/>
      <c r="D11" s="8">
        <v>-290.72640000000007</v>
      </c>
      <c r="E11" s="8">
        <v>-246.13120000000004</v>
      </c>
      <c r="F11" s="8">
        <v>-120.92160000000001</v>
      </c>
    </row>
    <row r="12" spans="2:6" x14ac:dyDescent="0.35">
      <c r="B12" s="3" t="s">
        <v>108</v>
      </c>
      <c r="C12" s="3"/>
      <c r="D12" s="8">
        <v>-1330.9952000000003</v>
      </c>
      <c r="E12" s="8">
        <v>-1123.4560000000001</v>
      </c>
      <c r="F12" s="8">
        <v>-1452.7744000000002</v>
      </c>
    </row>
    <row r="13" spans="2:6" x14ac:dyDescent="0.35">
      <c r="B13" s="3"/>
      <c r="C13" s="3"/>
      <c r="D13" s="8"/>
      <c r="E13" s="8"/>
      <c r="F13" s="8"/>
    </row>
    <row r="14" spans="2:6" x14ac:dyDescent="0.35">
      <c r="B14" s="65" t="s">
        <v>109</v>
      </c>
      <c r="C14" s="65"/>
      <c r="D14" s="66">
        <f>D6+SUM(D8:D12)</f>
        <v>20317.317333333282</v>
      </c>
      <c r="E14" s="66">
        <f>E6+SUM(E8:E12)</f>
        <v>21213.936000000016</v>
      </c>
      <c r="F14" s="66">
        <f>F6+SUM(F8:F12)</f>
        <v>29560.873574603</v>
      </c>
    </row>
    <row r="15" spans="2:6" x14ac:dyDescent="0.35">
      <c r="B15" s="3"/>
      <c r="C15" s="3"/>
      <c r="D15" s="8"/>
      <c r="E15" s="8"/>
      <c r="F15" s="8"/>
    </row>
    <row r="16" spans="2:6" x14ac:dyDescent="0.35">
      <c r="B16" s="3" t="s">
        <v>29</v>
      </c>
      <c r="C16" s="3"/>
      <c r="D16" s="8">
        <v>-2907.8000000000006</v>
      </c>
      <c r="E16" s="8">
        <v>-4649.8</v>
      </c>
      <c r="F16" s="8">
        <v>-6430.6600000000008</v>
      </c>
    </row>
    <row r="17" spans="2:6" x14ac:dyDescent="0.35">
      <c r="B17" s="3"/>
      <c r="C17" s="3"/>
      <c r="D17" s="8"/>
      <c r="E17" s="8"/>
      <c r="F17" s="8"/>
    </row>
    <row r="18" spans="2:6" x14ac:dyDescent="0.35">
      <c r="B18" s="65" t="s">
        <v>55</v>
      </c>
      <c r="C18" s="65"/>
      <c r="D18" s="66">
        <f>D14+D16</f>
        <v>17409.517333333282</v>
      </c>
      <c r="E18" s="66">
        <f>E14+E16</f>
        <v>16564.136000000017</v>
      </c>
      <c r="F18" s="66">
        <f>F14+F16</f>
        <v>23130.213574603</v>
      </c>
    </row>
    <row r="19" spans="2:6" x14ac:dyDescent="0.35">
      <c r="B19" s="3"/>
      <c r="C19" s="3"/>
      <c r="D19" s="8"/>
      <c r="E19" s="8"/>
      <c r="F19" s="8"/>
    </row>
    <row r="20" spans="2:6" x14ac:dyDescent="0.35">
      <c r="B20" s="3" t="s">
        <v>110</v>
      </c>
      <c r="C20" s="3"/>
      <c r="D20" s="8">
        <v>-1266.3000000000002</v>
      </c>
      <c r="E20" s="8">
        <v>-2190.9</v>
      </c>
      <c r="F20" s="8">
        <v>-2663.92</v>
      </c>
    </row>
    <row r="21" spans="2:6" x14ac:dyDescent="0.35">
      <c r="B21" s="3" t="s">
        <v>111</v>
      </c>
      <c r="C21" s="3"/>
      <c r="D21" s="8">
        <v>-317.58000000000004</v>
      </c>
      <c r="E21" s="8">
        <v>-864.30000000000007</v>
      </c>
      <c r="F21" s="8">
        <v>-320.26</v>
      </c>
    </row>
    <row r="22" spans="2:6" x14ac:dyDescent="0.35">
      <c r="B22" s="3"/>
      <c r="C22" s="3"/>
      <c r="D22" s="8"/>
      <c r="E22" s="8"/>
      <c r="F22" s="8"/>
    </row>
    <row r="23" spans="2:6" x14ac:dyDescent="0.35">
      <c r="B23" s="65" t="s">
        <v>112</v>
      </c>
      <c r="C23" s="65"/>
      <c r="D23" s="66">
        <f>D18+D21+D20</f>
        <v>15825.637333333281</v>
      </c>
      <c r="E23" s="66">
        <f>E18+E21+E20</f>
        <v>13508.936000000018</v>
      </c>
      <c r="F23" s="66">
        <f>F18+F21+F20</f>
        <v>20146.033574603003</v>
      </c>
    </row>
    <row r="24" spans="2:6" x14ac:dyDescent="0.35">
      <c r="B24" s="3"/>
      <c r="C24" s="3"/>
      <c r="D24" s="8"/>
      <c r="E24" s="8"/>
      <c r="F24" s="8"/>
    </row>
    <row r="25" spans="2:6" x14ac:dyDescent="0.35">
      <c r="B25" s="3" t="s">
        <v>32</v>
      </c>
      <c r="C25" s="3"/>
      <c r="D25" s="8">
        <v>-3805.7759999999998</v>
      </c>
      <c r="E25" s="8">
        <v>-3050.192</v>
      </c>
      <c r="F25" s="8">
        <v>-3814.88</v>
      </c>
    </row>
    <row r="26" spans="2:6" x14ac:dyDescent="0.35">
      <c r="B26" s="3"/>
      <c r="C26" s="3"/>
      <c r="D26" s="8"/>
      <c r="E26" s="8"/>
      <c r="F26" s="8"/>
    </row>
    <row r="27" spans="2:6" ht="15" thickBot="1" x14ac:dyDescent="0.4">
      <c r="B27" s="67" t="s">
        <v>113</v>
      </c>
      <c r="C27" s="67"/>
      <c r="D27" s="68">
        <f>D23+D25</f>
        <v>12019.861333333281</v>
      </c>
      <c r="E27" s="68">
        <f>E23+E25</f>
        <v>10458.744000000017</v>
      </c>
      <c r="F27" s="68">
        <f>F23+F25</f>
        <v>16331.153574603002</v>
      </c>
    </row>
    <row r="28" spans="2:6" x14ac:dyDescent="0.35">
      <c r="B28" s="3"/>
      <c r="C28" s="3"/>
      <c r="D28" s="3"/>
      <c r="E28" s="3"/>
      <c r="F28" s="3"/>
    </row>
    <row r="29" spans="2:6" x14ac:dyDescent="0.35">
      <c r="B29" s="3"/>
      <c r="C29" s="3"/>
      <c r="D29" s="3"/>
      <c r="E29" s="3"/>
      <c r="F29" s="3"/>
    </row>
    <row r="30" spans="2:6" x14ac:dyDescent="0.35">
      <c r="B30" s="3"/>
      <c r="C30" s="3"/>
      <c r="D30" s="3"/>
      <c r="E30" s="3"/>
      <c r="F3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5EFA7-26AF-4009-83AB-2734E9E778CB}">
  <dimension ref="B1:K55"/>
  <sheetViews>
    <sheetView showGridLines="0" zoomScale="90" zoomScaleNormal="90" workbookViewId="0">
      <selection activeCell="C11" sqref="C11"/>
    </sheetView>
  </sheetViews>
  <sheetFormatPr defaultRowHeight="14.5" x14ac:dyDescent="0.35"/>
  <cols>
    <col min="1" max="1" width="4.54296875" customWidth="1"/>
    <col min="2" max="2" width="20.36328125" bestFit="1" customWidth="1"/>
    <col min="6" max="6" width="3.26953125" customWidth="1"/>
  </cols>
  <sheetData>
    <row r="1" spans="2:11" ht="15.5" x14ac:dyDescent="0.35">
      <c r="B1" s="2" t="s">
        <v>5</v>
      </c>
      <c r="C1" s="3"/>
      <c r="D1" s="3"/>
      <c r="E1" s="3"/>
      <c r="F1" s="3"/>
      <c r="G1" s="3"/>
      <c r="H1" s="3"/>
      <c r="I1" s="3"/>
      <c r="J1" s="3"/>
      <c r="K1" s="3"/>
    </row>
    <row r="2" spans="2:11" x14ac:dyDescent="0.35">
      <c r="B2" s="3"/>
      <c r="C2" s="3"/>
      <c r="D2" s="3"/>
      <c r="E2" s="3"/>
      <c r="F2" s="3"/>
      <c r="G2" s="3" t="s">
        <v>15</v>
      </c>
      <c r="H2" s="3"/>
      <c r="I2" s="3"/>
      <c r="J2" s="3"/>
      <c r="K2" s="3"/>
    </row>
    <row r="3" spans="2:11" x14ac:dyDescent="0.35">
      <c r="B3" s="3"/>
      <c r="C3" s="3"/>
      <c r="D3" s="3"/>
      <c r="E3" s="3"/>
      <c r="F3" s="3"/>
      <c r="G3" s="3" t="s">
        <v>16</v>
      </c>
      <c r="H3" s="3"/>
      <c r="I3" s="3"/>
      <c r="J3" s="3"/>
      <c r="K3" s="3"/>
    </row>
    <row r="4" spans="2:11" x14ac:dyDescent="0.35">
      <c r="B4" s="3"/>
      <c r="C4" s="3"/>
      <c r="D4" s="3"/>
      <c r="E4" s="3"/>
      <c r="F4" s="3"/>
      <c r="G4" s="3" t="s">
        <v>17</v>
      </c>
      <c r="H4" s="3"/>
      <c r="I4" s="3"/>
      <c r="J4" s="3"/>
      <c r="K4" s="3"/>
    </row>
    <row r="5" spans="2:11" x14ac:dyDescent="0.35">
      <c r="B5" s="3" t="s">
        <v>18</v>
      </c>
      <c r="C5" s="1">
        <v>1</v>
      </c>
      <c r="D5" s="3"/>
      <c r="E5" s="3"/>
      <c r="F5" s="3"/>
      <c r="G5" s="3" t="s">
        <v>19</v>
      </c>
      <c r="H5" s="3"/>
      <c r="I5" s="3"/>
      <c r="J5" s="3"/>
      <c r="K5" s="3"/>
    </row>
    <row r="6" spans="2:11" x14ac:dyDescent="0.35">
      <c r="B6" s="3"/>
      <c r="C6" s="3"/>
      <c r="D6" s="3"/>
      <c r="E6" s="3"/>
      <c r="F6" s="3"/>
      <c r="G6" s="3"/>
      <c r="H6" s="3"/>
      <c r="I6" s="3"/>
      <c r="J6" s="3"/>
      <c r="K6" s="3"/>
    </row>
    <row r="7" spans="2:11" x14ac:dyDescent="0.35">
      <c r="B7" s="3"/>
      <c r="C7" s="3"/>
      <c r="D7" s="3"/>
      <c r="E7" s="3"/>
      <c r="F7" s="3"/>
      <c r="G7" s="3"/>
      <c r="H7" s="3"/>
      <c r="I7" s="3"/>
      <c r="J7" s="3"/>
      <c r="K7" s="3"/>
    </row>
    <row r="8" spans="2:11" ht="24.5" thickBot="1" x14ac:dyDescent="0.4">
      <c r="B8" s="4" t="s">
        <v>130</v>
      </c>
      <c r="C8" s="5" t="s">
        <v>160</v>
      </c>
      <c r="D8" s="5" t="s">
        <v>161</v>
      </c>
      <c r="E8" s="5" t="s">
        <v>162</v>
      </c>
      <c r="F8" s="6"/>
      <c r="G8" s="7" t="s">
        <v>163</v>
      </c>
      <c r="H8" s="7" t="s">
        <v>164</v>
      </c>
      <c r="I8" s="7" t="s">
        <v>165</v>
      </c>
      <c r="J8" s="7" t="s">
        <v>166</v>
      </c>
      <c r="K8" s="7" t="s">
        <v>167</v>
      </c>
    </row>
    <row r="9" spans="2:11" x14ac:dyDescent="0.35">
      <c r="B9" s="3" t="s">
        <v>20</v>
      </c>
      <c r="C9" s="8"/>
      <c r="D9" s="8"/>
      <c r="E9" s="8"/>
      <c r="F9" s="3"/>
      <c r="G9" s="9"/>
      <c r="H9" s="9"/>
      <c r="I9" s="9"/>
      <c r="J9" s="9"/>
      <c r="K9" s="9"/>
    </row>
    <row r="10" spans="2:11" x14ac:dyDescent="0.35">
      <c r="B10" s="3" t="s">
        <v>21</v>
      </c>
      <c r="C10" s="10"/>
      <c r="D10" s="11"/>
      <c r="E10" s="11"/>
      <c r="F10" s="3"/>
      <c r="G10" s="12"/>
      <c r="H10" s="12"/>
      <c r="I10" s="12"/>
      <c r="J10" s="12"/>
      <c r="K10" s="12"/>
    </row>
    <row r="11" spans="2:11" x14ac:dyDescent="0.35">
      <c r="B11" s="3" t="s">
        <v>22</v>
      </c>
      <c r="C11" s="13"/>
      <c r="D11" s="13"/>
      <c r="E11" s="13"/>
      <c r="F11" s="3"/>
      <c r="G11" s="12"/>
      <c r="H11" s="12"/>
      <c r="I11" s="12"/>
      <c r="J11" s="12"/>
      <c r="K11" s="12"/>
    </row>
    <row r="12" spans="2:11" x14ac:dyDescent="0.35">
      <c r="B12" s="3" t="s">
        <v>23</v>
      </c>
      <c r="C12" s="13"/>
      <c r="D12" s="13"/>
      <c r="E12" s="13"/>
      <c r="F12" s="3"/>
      <c r="G12" s="12"/>
      <c r="H12" s="12"/>
      <c r="I12" s="12"/>
      <c r="J12" s="12"/>
      <c r="K12" s="12"/>
    </row>
    <row r="13" spans="2:11" x14ac:dyDescent="0.35">
      <c r="B13" s="3" t="s">
        <v>24</v>
      </c>
      <c r="C13" s="13"/>
      <c r="D13" s="13"/>
      <c r="E13" s="13"/>
      <c r="F13" s="3"/>
      <c r="G13" s="12"/>
      <c r="H13" s="12"/>
      <c r="I13" s="12"/>
      <c r="J13" s="12"/>
      <c r="K13" s="12"/>
    </row>
    <row r="14" spans="2:11" x14ac:dyDescent="0.35">
      <c r="B14" s="3"/>
      <c r="C14" s="3"/>
      <c r="D14" s="3"/>
      <c r="E14" s="3"/>
      <c r="F14" s="3"/>
      <c r="G14" s="9"/>
      <c r="H14" s="9"/>
      <c r="I14" s="9"/>
      <c r="J14" s="9"/>
      <c r="K14" s="9"/>
    </row>
    <row r="15" spans="2:11" x14ac:dyDescent="0.35">
      <c r="B15" s="3" t="s">
        <v>25</v>
      </c>
      <c r="C15" s="8"/>
      <c r="D15" s="8"/>
      <c r="E15" s="8"/>
      <c r="F15" s="3"/>
      <c r="G15" s="9"/>
      <c r="H15" s="9"/>
      <c r="I15" s="9"/>
      <c r="J15" s="9"/>
      <c r="K15" s="9"/>
    </row>
    <row r="16" spans="2:11" x14ac:dyDescent="0.35">
      <c r="B16" s="3" t="s">
        <v>21</v>
      </c>
      <c r="C16" s="14"/>
      <c r="D16" s="14"/>
      <c r="E16" s="14"/>
      <c r="F16" s="3"/>
      <c r="G16" s="12"/>
      <c r="H16" s="12"/>
      <c r="I16" s="12"/>
      <c r="J16" s="12"/>
      <c r="K16" s="12"/>
    </row>
    <row r="17" spans="2:11" x14ac:dyDescent="0.35">
      <c r="B17" s="3" t="s">
        <v>22</v>
      </c>
      <c r="C17" s="13"/>
      <c r="D17" s="13"/>
      <c r="E17" s="13"/>
      <c r="F17" s="3"/>
      <c r="G17" s="12"/>
      <c r="H17" s="12"/>
      <c r="I17" s="12"/>
      <c r="J17" s="12"/>
      <c r="K17" s="12"/>
    </row>
    <row r="18" spans="2:11" x14ac:dyDescent="0.35">
      <c r="B18" s="3" t="s">
        <v>23</v>
      </c>
      <c r="C18" s="13"/>
      <c r="D18" s="13"/>
      <c r="E18" s="13"/>
      <c r="F18" s="3"/>
      <c r="G18" s="12"/>
      <c r="H18" s="12"/>
      <c r="I18" s="12"/>
      <c r="J18" s="12"/>
      <c r="K18" s="12"/>
    </row>
    <row r="19" spans="2:11" x14ac:dyDescent="0.35">
      <c r="B19" s="3" t="s">
        <v>24</v>
      </c>
      <c r="C19" s="13"/>
      <c r="D19" s="13"/>
      <c r="E19" s="13"/>
      <c r="F19" s="3"/>
      <c r="G19" s="12"/>
      <c r="H19" s="12"/>
      <c r="I19" s="12"/>
      <c r="J19" s="12"/>
      <c r="K19" s="12"/>
    </row>
    <row r="20" spans="2:11" x14ac:dyDescent="0.35">
      <c r="B20" s="3"/>
      <c r="C20" s="3"/>
      <c r="D20" s="3"/>
      <c r="E20" s="3"/>
      <c r="F20" s="3"/>
      <c r="G20" s="9"/>
      <c r="H20" s="9"/>
      <c r="I20" s="9"/>
      <c r="J20" s="9"/>
      <c r="K20" s="9"/>
    </row>
    <row r="21" spans="2:11" x14ac:dyDescent="0.35">
      <c r="B21" s="3" t="s">
        <v>26</v>
      </c>
      <c r="C21" s="8"/>
      <c r="D21" s="8"/>
      <c r="E21" s="8"/>
      <c r="F21" s="3"/>
      <c r="G21" s="15"/>
      <c r="H21" s="15"/>
      <c r="I21" s="15"/>
      <c r="J21" s="15"/>
      <c r="K21" s="15"/>
    </row>
    <row r="22" spans="2:11" x14ac:dyDescent="0.35">
      <c r="B22" s="3" t="s">
        <v>27</v>
      </c>
      <c r="C22" s="14"/>
      <c r="D22" s="14"/>
      <c r="E22" s="14"/>
      <c r="F22" s="3"/>
      <c r="G22" s="12"/>
      <c r="H22" s="12"/>
      <c r="I22" s="12"/>
      <c r="J22" s="12"/>
      <c r="K22" s="12"/>
    </row>
    <row r="23" spans="2:11" x14ac:dyDescent="0.35">
      <c r="B23" s="3" t="s">
        <v>22</v>
      </c>
      <c r="C23" s="13"/>
      <c r="D23" s="13"/>
      <c r="E23" s="13"/>
      <c r="F23" s="3"/>
      <c r="G23" s="12"/>
      <c r="H23" s="12"/>
      <c r="I23" s="12"/>
      <c r="J23" s="12"/>
      <c r="K23" s="12"/>
    </row>
    <row r="24" spans="2:11" x14ac:dyDescent="0.35">
      <c r="B24" s="3" t="s">
        <v>23</v>
      </c>
      <c r="C24" s="13"/>
      <c r="D24" s="13"/>
      <c r="E24" s="13"/>
      <c r="F24" s="3"/>
      <c r="G24" s="12"/>
      <c r="H24" s="12"/>
      <c r="I24" s="12"/>
      <c r="J24" s="12"/>
      <c r="K24" s="12"/>
    </row>
    <row r="25" spans="2:11" x14ac:dyDescent="0.35">
      <c r="B25" s="3" t="s">
        <v>24</v>
      </c>
      <c r="C25" s="13"/>
      <c r="D25" s="13"/>
      <c r="E25" s="13"/>
      <c r="F25" s="3"/>
      <c r="G25" s="12"/>
      <c r="H25" s="12"/>
      <c r="I25" s="12"/>
      <c r="J25" s="12"/>
      <c r="K25" s="12"/>
    </row>
    <row r="26" spans="2:11" x14ac:dyDescent="0.35">
      <c r="B26" s="3"/>
      <c r="C26" s="3"/>
      <c r="D26" s="3"/>
      <c r="E26" s="3"/>
      <c r="F26" s="3"/>
      <c r="G26" s="9"/>
      <c r="H26" s="9"/>
      <c r="I26" s="9"/>
      <c r="J26" s="9"/>
      <c r="K26" s="9"/>
    </row>
    <row r="27" spans="2:11" x14ac:dyDescent="0.35">
      <c r="B27" s="3" t="s">
        <v>28</v>
      </c>
      <c r="C27" s="8"/>
      <c r="D27" s="8"/>
      <c r="E27" s="8"/>
      <c r="F27" s="3"/>
      <c r="G27" s="15"/>
      <c r="H27" s="15"/>
      <c r="I27" s="15"/>
      <c r="J27" s="15"/>
      <c r="K27" s="15"/>
    </row>
    <row r="28" spans="2:11" x14ac:dyDescent="0.35">
      <c r="B28" s="3" t="s">
        <v>27</v>
      </c>
      <c r="C28" s="14"/>
      <c r="D28" s="14"/>
      <c r="E28" s="14"/>
      <c r="F28" s="3"/>
      <c r="G28" s="12"/>
      <c r="H28" s="12"/>
      <c r="I28" s="12"/>
      <c r="J28" s="12"/>
      <c r="K28" s="12"/>
    </row>
    <row r="29" spans="2:11" x14ac:dyDescent="0.35">
      <c r="B29" s="3" t="s">
        <v>22</v>
      </c>
      <c r="C29" s="13"/>
      <c r="D29" s="13"/>
      <c r="E29" s="13"/>
      <c r="F29" s="3"/>
      <c r="G29" s="16"/>
      <c r="H29" s="16"/>
      <c r="I29" s="16"/>
      <c r="J29" s="16"/>
      <c r="K29" s="16"/>
    </row>
    <row r="30" spans="2:11" x14ac:dyDescent="0.35">
      <c r="B30" s="3" t="s">
        <v>23</v>
      </c>
      <c r="C30" s="13"/>
      <c r="D30" s="13"/>
      <c r="E30" s="13"/>
      <c r="F30" s="3"/>
      <c r="G30" s="16"/>
      <c r="H30" s="16"/>
      <c r="I30" s="16"/>
      <c r="J30" s="16"/>
      <c r="K30" s="16"/>
    </row>
    <row r="31" spans="2:11" x14ac:dyDescent="0.35">
      <c r="B31" s="3" t="s">
        <v>24</v>
      </c>
      <c r="C31" s="13"/>
      <c r="D31" s="13"/>
      <c r="E31" s="13"/>
      <c r="F31" s="3"/>
      <c r="G31" s="16"/>
      <c r="H31" s="16"/>
      <c r="I31" s="16"/>
      <c r="J31" s="16"/>
      <c r="K31" s="16"/>
    </row>
    <row r="32" spans="2:11" x14ac:dyDescent="0.35">
      <c r="B32" s="3"/>
      <c r="C32" s="3"/>
      <c r="D32" s="3"/>
      <c r="E32" s="3"/>
      <c r="F32" s="3"/>
      <c r="G32" s="9"/>
      <c r="H32" s="9"/>
      <c r="I32" s="9"/>
      <c r="J32" s="9"/>
      <c r="K32" s="9"/>
    </row>
    <row r="33" spans="2:11" x14ac:dyDescent="0.35">
      <c r="B33" s="3" t="s">
        <v>29</v>
      </c>
      <c r="C33" s="8"/>
      <c r="D33" s="8"/>
      <c r="E33" s="8"/>
      <c r="F33" s="3"/>
      <c r="G33" s="15"/>
      <c r="H33" s="15"/>
      <c r="I33" s="15"/>
      <c r="J33" s="15"/>
      <c r="K33" s="15"/>
    </row>
    <row r="34" spans="2:11" x14ac:dyDescent="0.35">
      <c r="B34" s="3" t="s">
        <v>27</v>
      </c>
      <c r="C34" s="14"/>
      <c r="D34" s="14"/>
      <c r="E34" s="14"/>
      <c r="F34" s="3"/>
      <c r="G34" s="12"/>
      <c r="H34" s="12"/>
      <c r="I34" s="12"/>
      <c r="J34" s="12"/>
      <c r="K34" s="12"/>
    </row>
    <row r="35" spans="2:11" x14ac:dyDescent="0.35">
      <c r="B35" s="3" t="s">
        <v>22</v>
      </c>
      <c r="C35" s="13"/>
      <c r="D35" s="13"/>
      <c r="E35" s="13"/>
      <c r="F35" s="3"/>
      <c r="G35" s="12"/>
      <c r="H35" s="12"/>
      <c r="I35" s="12"/>
      <c r="J35" s="12"/>
      <c r="K35" s="12"/>
    </row>
    <row r="36" spans="2:11" x14ac:dyDescent="0.35">
      <c r="B36" s="3" t="s">
        <v>23</v>
      </c>
      <c r="C36" s="13"/>
      <c r="D36" s="13"/>
      <c r="E36" s="13"/>
      <c r="F36" s="3"/>
      <c r="G36" s="12"/>
      <c r="H36" s="12"/>
      <c r="I36" s="12"/>
      <c r="J36" s="12"/>
      <c r="K36" s="12"/>
    </row>
    <row r="37" spans="2:11" x14ac:dyDescent="0.35">
      <c r="B37" s="3" t="s">
        <v>24</v>
      </c>
      <c r="C37" s="13"/>
      <c r="D37" s="13"/>
      <c r="E37" s="13"/>
      <c r="F37" s="3"/>
      <c r="G37" s="12"/>
      <c r="H37" s="12"/>
      <c r="I37" s="12"/>
      <c r="J37" s="12"/>
      <c r="K37" s="12"/>
    </row>
    <row r="38" spans="2:11" x14ac:dyDescent="0.35">
      <c r="B38" s="3"/>
      <c r="C38" s="3"/>
      <c r="D38" s="3"/>
      <c r="E38" s="3"/>
      <c r="F38" s="3"/>
      <c r="G38" s="9"/>
      <c r="H38" s="9"/>
      <c r="I38" s="9"/>
      <c r="J38" s="9"/>
      <c r="K38" s="9"/>
    </row>
    <row r="39" spans="2:11" x14ac:dyDescent="0.35">
      <c r="B39" s="3" t="s">
        <v>30</v>
      </c>
      <c r="C39" s="8"/>
      <c r="D39" s="8"/>
      <c r="E39" s="8"/>
      <c r="F39" s="3"/>
      <c r="G39" s="9"/>
      <c r="H39" s="9"/>
      <c r="I39" s="9"/>
      <c r="J39" s="9"/>
      <c r="K39" s="9"/>
    </row>
    <row r="40" spans="2:11" x14ac:dyDescent="0.35">
      <c r="B40" s="3" t="s">
        <v>21</v>
      </c>
      <c r="C40" s="10"/>
      <c r="D40" s="11"/>
      <c r="E40" s="11"/>
      <c r="F40" s="3"/>
      <c r="G40" s="12"/>
      <c r="H40" s="12"/>
      <c r="I40" s="12"/>
      <c r="J40" s="12"/>
      <c r="K40" s="12"/>
    </row>
    <row r="41" spans="2:11" x14ac:dyDescent="0.35">
      <c r="B41" s="3" t="s">
        <v>22</v>
      </c>
      <c r="C41" s="13"/>
      <c r="D41" s="13"/>
      <c r="E41" s="13"/>
      <c r="F41" s="3"/>
      <c r="G41" s="12"/>
      <c r="H41" s="12"/>
      <c r="I41" s="12"/>
      <c r="J41" s="12"/>
      <c r="K41" s="12"/>
    </row>
    <row r="42" spans="2:11" x14ac:dyDescent="0.35">
      <c r="B42" s="3" t="s">
        <v>23</v>
      </c>
      <c r="C42" s="13"/>
      <c r="D42" s="13"/>
      <c r="E42" s="13"/>
      <c r="F42" s="3"/>
      <c r="G42" s="12"/>
      <c r="H42" s="12"/>
      <c r="I42" s="12"/>
      <c r="J42" s="12"/>
      <c r="K42" s="12"/>
    </row>
    <row r="43" spans="2:11" x14ac:dyDescent="0.35">
      <c r="B43" s="3" t="s">
        <v>24</v>
      </c>
      <c r="C43" s="13"/>
      <c r="D43" s="13"/>
      <c r="E43" s="13"/>
      <c r="F43" s="3"/>
      <c r="G43" s="12"/>
      <c r="H43" s="12"/>
      <c r="I43" s="12"/>
      <c r="J43" s="12"/>
      <c r="K43" s="12"/>
    </row>
    <row r="44" spans="2:11" x14ac:dyDescent="0.35">
      <c r="B44" s="3"/>
      <c r="C44" s="3"/>
      <c r="D44" s="3"/>
      <c r="E44" s="3"/>
      <c r="F44" s="3"/>
      <c r="G44" s="9"/>
      <c r="H44" s="9"/>
      <c r="I44" s="9"/>
      <c r="J44" s="9"/>
      <c r="K44" s="9"/>
    </row>
    <row r="45" spans="2:11" x14ac:dyDescent="0.35">
      <c r="B45" s="3" t="s">
        <v>31</v>
      </c>
      <c r="C45" s="8"/>
      <c r="D45" s="8"/>
      <c r="E45" s="8"/>
      <c r="F45" s="3"/>
      <c r="G45" s="15"/>
      <c r="H45" s="15"/>
      <c r="I45" s="15"/>
      <c r="J45" s="15"/>
      <c r="K45" s="15"/>
    </row>
    <row r="46" spans="2:11" x14ac:dyDescent="0.35">
      <c r="B46" s="3" t="s">
        <v>27</v>
      </c>
      <c r="C46" s="14"/>
      <c r="D46" s="14"/>
      <c r="E46" s="14"/>
      <c r="F46" s="3"/>
      <c r="G46" s="12"/>
      <c r="H46" s="12"/>
      <c r="I46" s="12"/>
      <c r="J46" s="12"/>
      <c r="K46" s="12"/>
    </row>
    <row r="47" spans="2:11" x14ac:dyDescent="0.35">
      <c r="B47" s="3" t="s">
        <v>22</v>
      </c>
      <c r="C47" s="13"/>
      <c r="D47" s="13"/>
      <c r="E47" s="13"/>
      <c r="F47" s="3"/>
      <c r="G47" s="12"/>
      <c r="H47" s="12"/>
      <c r="I47" s="12"/>
      <c r="J47" s="12"/>
      <c r="K47" s="12"/>
    </row>
    <row r="48" spans="2:11" x14ac:dyDescent="0.35">
      <c r="B48" s="3" t="s">
        <v>23</v>
      </c>
      <c r="C48" s="13"/>
      <c r="D48" s="13"/>
      <c r="E48" s="13"/>
      <c r="F48" s="3"/>
      <c r="G48" s="12"/>
      <c r="H48" s="12"/>
      <c r="I48" s="12"/>
      <c r="J48" s="12"/>
      <c r="K48" s="12"/>
    </row>
    <row r="49" spans="2:11" x14ac:dyDescent="0.35">
      <c r="B49" s="3" t="s">
        <v>24</v>
      </c>
      <c r="C49" s="13"/>
      <c r="D49" s="13"/>
      <c r="E49" s="13"/>
      <c r="F49" s="3"/>
      <c r="G49" s="12"/>
      <c r="H49" s="12"/>
      <c r="I49" s="12"/>
      <c r="J49" s="12"/>
      <c r="K49" s="12"/>
    </row>
    <row r="50" spans="2:11" x14ac:dyDescent="0.35">
      <c r="B50" s="3"/>
      <c r="C50" s="3"/>
      <c r="D50" s="3"/>
      <c r="E50" s="3"/>
      <c r="F50" s="3"/>
      <c r="G50" s="9"/>
      <c r="H50" s="9"/>
      <c r="I50" s="9"/>
      <c r="J50" s="9"/>
      <c r="K50" s="9"/>
    </row>
    <row r="51" spans="2:11" x14ac:dyDescent="0.35">
      <c r="B51" s="3" t="s">
        <v>32</v>
      </c>
      <c r="C51" s="8"/>
      <c r="D51" s="8"/>
      <c r="E51" s="8"/>
      <c r="F51" s="3"/>
      <c r="G51" s="9"/>
      <c r="H51" s="9"/>
      <c r="I51" s="9"/>
      <c r="J51" s="9"/>
      <c r="K51" s="9"/>
    </row>
    <row r="52" spans="2:11" x14ac:dyDescent="0.35">
      <c r="B52" s="3" t="s">
        <v>33</v>
      </c>
      <c r="C52" s="14"/>
      <c r="D52" s="14"/>
      <c r="E52" s="14"/>
      <c r="F52" s="3"/>
      <c r="G52" s="12"/>
      <c r="H52" s="12"/>
      <c r="I52" s="12"/>
      <c r="J52" s="12"/>
      <c r="K52" s="12"/>
    </row>
    <row r="53" spans="2:11" x14ac:dyDescent="0.35">
      <c r="B53" s="3" t="s">
        <v>22</v>
      </c>
      <c r="C53" s="13"/>
      <c r="D53" s="13"/>
      <c r="E53" s="13"/>
      <c r="F53" s="3"/>
      <c r="G53" s="12"/>
      <c r="H53" s="12"/>
      <c r="I53" s="12"/>
      <c r="J53" s="12"/>
      <c r="K53" s="12"/>
    </row>
    <row r="54" spans="2:11" x14ac:dyDescent="0.35">
      <c r="B54" s="3" t="s">
        <v>23</v>
      </c>
      <c r="C54" s="13"/>
      <c r="D54" s="13"/>
      <c r="E54" s="13"/>
      <c r="F54" s="3"/>
      <c r="G54" s="12"/>
      <c r="H54" s="12"/>
      <c r="I54" s="12"/>
      <c r="J54" s="12"/>
      <c r="K54" s="12"/>
    </row>
    <row r="55" spans="2:11" x14ac:dyDescent="0.35">
      <c r="B55" s="3" t="s">
        <v>24</v>
      </c>
      <c r="C55" s="13"/>
      <c r="D55" s="13"/>
      <c r="E55" s="13"/>
      <c r="F55" s="3"/>
      <c r="G55" s="12"/>
      <c r="H55" s="12"/>
      <c r="I55" s="12"/>
      <c r="J55" s="12"/>
      <c r="K5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0F394-0760-4D4B-87A4-D60A92DC7B74}">
  <dimension ref="B1:L20"/>
  <sheetViews>
    <sheetView showGridLines="0" workbookViewId="0">
      <selection activeCell="H23" sqref="H23"/>
    </sheetView>
  </sheetViews>
  <sheetFormatPr defaultRowHeight="14.5" x14ac:dyDescent="0.35"/>
  <cols>
    <col min="1" max="1" width="3.36328125" customWidth="1"/>
    <col min="9" max="9" width="18.81640625" customWidth="1"/>
  </cols>
  <sheetData>
    <row r="1" spans="2:12" ht="15.5" x14ac:dyDescent="0.35">
      <c r="B1" s="2" t="s">
        <v>14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2:12" x14ac:dyDescent="0.35"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 ht="24.5" thickBot="1" x14ac:dyDescent="0.4">
      <c r="B3" s="64" t="s">
        <v>130</v>
      </c>
      <c r="C3" s="64"/>
      <c r="D3" s="5" t="s">
        <v>160</v>
      </c>
      <c r="E3" s="5" t="s">
        <v>161</v>
      </c>
      <c r="F3" s="5" t="s">
        <v>162</v>
      </c>
      <c r="G3" s="3"/>
      <c r="H3" s="64" t="s">
        <v>130</v>
      </c>
      <c r="I3" s="64"/>
      <c r="J3" s="5" t="s">
        <v>160</v>
      </c>
      <c r="K3" s="5" t="s">
        <v>161</v>
      </c>
      <c r="L3" s="5" t="s">
        <v>162</v>
      </c>
    </row>
    <row r="4" spans="2:12" x14ac:dyDescent="0.35">
      <c r="B4" s="3" t="s">
        <v>46</v>
      </c>
      <c r="C4" s="3"/>
      <c r="D4" s="8">
        <v>5961.6</v>
      </c>
      <c r="E4" s="8">
        <v>5840</v>
      </c>
      <c r="F4" s="8">
        <v>5650</v>
      </c>
      <c r="G4" s="8"/>
      <c r="H4" s="8" t="s">
        <v>114</v>
      </c>
      <c r="I4" s="8"/>
      <c r="J4" s="8">
        <v>6784.8</v>
      </c>
      <c r="K4" s="8">
        <v>6800</v>
      </c>
      <c r="L4" s="8">
        <v>7508</v>
      </c>
    </row>
    <row r="5" spans="2:12" x14ac:dyDescent="0.35">
      <c r="B5" s="3" t="s">
        <v>40</v>
      </c>
      <c r="C5" s="3"/>
      <c r="D5" s="8">
        <v>45106.400000000001</v>
      </c>
      <c r="E5" s="8">
        <v>49072.4</v>
      </c>
      <c r="F5" s="8">
        <v>56109.2</v>
      </c>
      <c r="G5" s="8"/>
      <c r="H5" s="8" t="s">
        <v>115</v>
      </c>
      <c r="I5" s="8"/>
      <c r="J5" s="8">
        <v>46224</v>
      </c>
      <c r="K5" s="8">
        <v>44414.400000000001</v>
      </c>
      <c r="L5" s="8">
        <v>46513.2</v>
      </c>
    </row>
    <row r="6" spans="2:12" x14ac:dyDescent="0.35">
      <c r="B6" s="3" t="s">
        <v>47</v>
      </c>
      <c r="C6" s="3"/>
      <c r="D6" s="8">
        <v>8824</v>
      </c>
      <c r="E6" s="8">
        <v>9831</v>
      </c>
      <c r="F6" s="8">
        <v>10323</v>
      </c>
      <c r="G6" s="8"/>
      <c r="H6" s="8" t="s">
        <v>116</v>
      </c>
      <c r="I6" s="8"/>
      <c r="J6" s="8">
        <v>16393.7</v>
      </c>
      <c r="K6" s="8">
        <v>25993.7</v>
      </c>
      <c r="L6" s="8">
        <v>21516</v>
      </c>
    </row>
    <row r="7" spans="2:12" x14ac:dyDescent="0.35">
      <c r="B7" s="3"/>
      <c r="C7" s="3"/>
      <c r="D7" s="8"/>
      <c r="E7" s="8"/>
      <c r="F7" s="8"/>
      <c r="G7" s="8"/>
      <c r="H7" s="8" t="s">
        <v>117</v>
      </c>
      <c r="I7" s="8"/>
      <c r="J7" s="8">
        <v>12019.861333333281</v>
      </c>
      <c r="K7" s="8">
        <v>10458.744000000017</v>
      </c>
      <c r="L7" s="8">
        <v>16331.153574603002</v>
      </c>
    </row>
    <row r="8" spans="2:12" ht="15" thickBot="1" x14ac:dyDescent="0.4">
      <c r="B8" s="67" t="s">
        <v>118</v>
      </c>
      <c r="C8" s="69"/>
      <c r="D8" s="68">
        <f>D6+D5+D4</f>
        <v>59892</v>
      </c>
      <c r="E8" s="68">
        <f>E6+E5+E4</f>
        <v>64743.4</v>
      </c>
      <c r="F8" s="68">
        <f>F6+F5+F4</f>
        <v>72082.2</v>
      </c>
      <c r="G8" s="8"/>
      <c r="H8" s="68" t="s">
        <v>119</v>
      </c>
      <c r="I8" s="70"/>
      <c r="J8" s="68">
        <f>SUM(J4:J7)</f>
        <v>81422.361333333276</v>
      </c>
      <c r="K8" s="68">
        <f>SUM(K4:K7)</f>
        <v>87666.844000000026</v>
      </c>
      <c r="L8" s="68">
        <f>SUM(L4:L7)</f>
        <v>91868.353574602996</v>
      </c>
    </row>
    <row r="9" spans="2:12" x14ac:dyDescent="0.35">
      <c r="B9" s="3"/>
      <c r="C9" s="3"/>
      <c r="D9" s="8"/>
      <c r="E9" s="8"/>
      <c r="F9" s="8"/>
      <c r="G9" s="8"/>
      <c r="H9" s="8"/>
      <c r="I9" s="8"/>
      <c r="J9" s="8"/>
      <c r="K9" s="8"/>
      <c r="L9" s="8"/>
    </row>
    <row r="10" spans="2:12" x14ac:dyDescent="0.35">
      <c r="B10" s="3" t="s">
        <v>36</v>
      </c>
      <c r="C10" s="3"/>
      <c r="D10" s="8">
        <v>31167.200000000001</v>
      </c>
      <c r="E10" s="8">
        <v>36396.800000000003</v>
      </c>
      <c r="F10" s="8">
        <v>46212</v>
      </c>
      <c r="G10" s="8"/>
      <c r="H10" s="8" t="s">
        <v>38</v>
      </c>
      <c r="I10" s="8"/>
      <c r="J10" s="8">
        <v>15891.2</v>
      </c>
      <c r="K10" s="8">
        <v>26351.599999999999</v>
      </c>
      <c r="L10" s="8">
        <v>36189.599999999999</v>
      </c>
    </row>
    <row r="11" spans="2:12" x14ac:dyDescent="0.35">
      <c r="B11" s="3" t="s">
        <v>62</v>
      </c>
      <c r="C11" s="3"/>
      <c r="D11" s="8">
        <v>32883.599999999999</v>
      </c>
      <c r="E11" s="8">
        <v>38556</v>
      </c>
      <c r="F11" s="8">
        <v>43581.599999999999</v>
      </c>
      <c r="G11" s="8"/>
      <c r="H11" s="8" t="s">
        <v>43</v>
      </c>
      <c r="I11" s="8"/>
      <c r="J11" s="8">
        <v>5315</v>
      </c>
      <c r="K11" s="8">
        <v>4334</v>
      </c>
      <c r="L11" s="8">
        <v>6473.0464253970422</v>
      </c>
    </row>
    <row r="12" spans="2:12" x14ac:dyDescent="0.35">
      <c r="B12" s="3" t="s">
        <v>42</v>
      </c>
      <c r="C12" s="3"/>
      <c r="D12" s="8">
        <v>8841.6</v>
      </c>
      <c r="E12" s="8">
        <v>11359.199999999999</v>
      </c>
      <c r="F12" s="8">
        <v>17602.8</v>
      </c>
      <c r="G12" s="8"/>
      <c r="H12" s="8" t="s">
        <v>120</v>
      </c>
      <c r="I12" s="8"/>
      <c r="J12" s="8">
        <v>478.83866666668911</v>
      </c>
      <c r="K12" s="8">
        <v>1217.9560000000056</v>
      </c>
      <c r="L12" s="8">
        <v>1760.3999999999999</v>
      </c>
    </row>
    <row r="13" spans="2:12" x14ac:dyDescent="0.35">
      <c r="B13" s="3"/>
      <c r="C13" s="3"/>
      <c r="D13" s="8"/>
      <c r="E13" s="8"/>
      <c r="F13" s="8"/>
      <c r="G13" s="8"/>
      <c r="H13" s="8" t="s">
        <v>121</v>
      </c>
      <c r="I13" s="8"/>
      <c r="J13" s="8">
        <v>175.2</v>
      </c>
      <c r="K13" s="8">
        <v>248.39999999999998</v>
      </c>
      <c r="L13" s="8">
        <v>240</v>
      </c>
    </row>
    <row r="14" spans="2:12" x14ac:dyDescent="0.35">
      <c r="B14" s="3" t="s">
        <v>48</v>
      </c>
      <c r="C14" s="3"/>
      <c r="D14" s="8">
        <v>11791.199999999999</v>
      </c>
      <c r="E14" s="8">
        <v>19408.8</v>
      </c>
      <c r="F14" s="8">
        <v>8173.6</v>
      </c>
      <c r="G14" s="8"/>
      <c r="H14" s="8"/>
      <c r="I14" s="8"/>
      <c r="J14" s="8"/>
      <c r="K14" s="8"/>
      <c r="L14" s="8"/>
    </row>
    <row r="15" spans="2:12" ht="15" thickBot="1" x14ac:dyDescent="0.4">
      <c r="B15" s="67" t="s">
        <v>122</v>
      </c>
      <c r="C15" s="69"/>
      <c r="D15" s="68">
        <f>+D14+D12+D11+D10</f>
        <v>84683.599999999991</v>
      </c>
      <c r="E15" s="68">
        <f>+E14+E12+E11+E10</f>
        <v>105720.8</v>
      </c>
      <c r="F15" s="68">
        <f>+F14+F12+F11+F10</f>
        <v>115570</v>
      </c>
      <c r="G15" s="8"/>
      <c r="H15" s="8" t="s">
        <v>123</v>
      </c>
      <c r="I15" s="8"/>
      <c r="J15" s="8">
        <v>37402.600000000006</v>
      </c>
      <c r="K15" s="8">
        <v>45594.6</v>
      </c>
      <c r="L15" s="8">
        <v>50680.399999999994</v>
      </c>
    </row>
    <row r="16" spans="2:12" x14ac:dyDescent="0.35">
      <c r="B16" s="3"/>
      <c r="C16" s="3"/>
      <c r="D16" s="8"/>
      <c r="E16" s="8"/>
      <c r="F16" s="8"/>
      <c r="G16" s="8"/>
      <c r="H16" s="8" t="s">
        <v>124</v>
      </c>
      <c r="I16" s="8"/>
      <c r="J16" s="8">
        <v>3890.3999999999996</v>
      </c>
      <c r="K16" s="8">
        <v>5050.8</v>
      </c>
      <c r="L16" s="8">
        <v>440.4</v>
      </c>
    </row>
    <row r="17" spans="2:12" ht="15" thickBot="1" x14ac:dyDescent="0.4">
      <c r="B17" s="3"/>
      <c r="C17" s="3"/>
      <c r="D17" s="8"/>
      <c r="E17" s="8"/>
      <c r="F17" s="8"/>
      <c r="G17" s="8"/>
      <c r="H17" s="68" t="s">
        <v>125</v>
      </c>
      <c r="I17" s="70"/>
      <c r="J17" s="68">
        <f>J16+J15+SUM(J10:J13)</f>
        <v>63153.238666666701</v>
      </c>
      <c r="K17" s="68">
        <f>K16+K15+SUM(K10:K13)</f>
        <v>82797.356</v>
      </c>
      <c r="L17" s="68">
        <f>L16+L15+SUM(L10:L13)</f>
        <v>95783.846425397031</v>
      </c>
    </row>
    <row r="18" spans="2:12" x14ac:dyDescent="0.35">
      <c r="B18" s="3"/>
      <c r="C18" s="3"/>
      <c r="D18" s="8"/>
      <c r="E18" s="8"/>
      <c r="F18" s="8"/>
      <c r="G18" s="8"/>
      <c r="H18" s="8"/>
      <c r="I18" s="8"/>
      <c r="J18" s="8"/>
      <c r="K18" s="8"/>
      <c r="L18" s="8"/>
    </row>
    <row r="19" spans="2:12" ht="15" thickBot="1" x14ac:dyDescent="0.4">
      <c r="B19" s="67" t="s">
        <v>49</v>
      </c>
      <c r="C19" s="69"/>
      <c r="D19" s="68">
        <f>D15+D8</f>
        <v>144575.59999999998</v>
      </c>
      <c r="E19" s="68">
        <f>E15+E8</f>
        <v>170464.2</v>
      </c>
      <c r="F19" s="68">
        <f>F15+F8</f>
        <v>187652.2</v>
      </c>
      <c r="G19" s="8"/>
      <c r="H19" s="68" t="s">
        <v>126</v>
      </c>
      <c r="I19" s="70"/>
      <c r="J19" s="68">
        <f>J17+J8</f>
        <v>144575.59999999998</v>
      </c>
      <c r="K19" s="68">
        <f>K17+K8</f>
        <v>170464.2</v>
      </c>
      <c r="L19" s="68">
        <f>L17+L8</f>
        <v>187652.2</v>
      </c>
    </row>
    <row r="20" spans="2:12" x14ac:dyDescent="0.3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8018B-44B5-4996-978B-C8991A73EBEE}">
  <dimension ref="B1:K21"/>
  <sheetViews>
    <sheetView showGridLines="0" workbookViewId="0">
      <selection activeCell="G4" sqref="G4:K4"/>
    </sheetView>
  </sheetViews>
  <sheetFormatPr defaultRowHeight="14.5" x14ac:dyDescent="0.35"/>
  <cols>
    <col min="2" max="2" width="19" bestFit="1" customWidth="1"/>
  </cols>
  <sheetData>
    <row r="1" spans="2:11" ht="15.5" x14ac:dyDescent="0.35">
      <c r="B1" s="2" t="s">
        <v>6</v>
      </c>
      <c r="C1" s="3"/>
      <c r="D1" s="3"/>
      <c r="E1" s="3"/>
      <c r="F1" s="3"/>
      <c r="G1" s="3"/>
      <c r="H1" s="3"/>
      <c r="I1" s="3"/>
      <c r="J1" s="3"/>
      <c r="K1" s="3"/>
    </row>
    <row r="2" spans="2:11" x14ac:dyDescent="0.35">
      <c r="B2" s="3"/>
      <c r="C2" s="3"/>
      <c r="D2" s="3"/>
      <c r="E2" s="3"/>
      <c r="F2" s="3"/>
      <c r="G2" s="3"/>
      <c r="H2" s="3"/>
      <c r="I2" s="3"/>
      <c r="J2" s="3"/>
      <c r="K2" s="3"/>
    </row>
    <row r="3" spans="2:11" x14ac:dyDescent="0.35">
      <c r="B3" s="3"/>
      <c r="C3" s="3"/>
      <c r="D3" s="3"/>
      <c r="E3" s="3"/>
      <c r="F3" s="3"/>
      <c r="G3" s="3"/>
      <c r="H3" s="3"/>
      <c r="I3" s="3"/>
      <c r="J3" s="3"/>
      <c r="K3" s="3"/>
    </row>
    <row r="4" spans="2:11" ht="24.5" thickBot="1" x14ac:dyDescent="0.4">
      <c r="B4" s="4" t="s">
        <v>130</v>
      </c>
      <c r="C4" s="5" t="s">
        <v>160</v>
      </c>
      <c r="D4" s="5" t="s">
        <v>161</v>
      </c>
      <c r="E4" s="5" t="s">
        <v>162</v>
      </c>
      <c r="F4" s="6"/>
      <c r="G4" s="7" t="s">
        <v>163</v>
      </c>
      <c r="H4" s="7" t="s">
        <v>164</v>
      </c>
      <c r="I4" s="7" t="s">
        <v>165</v>
      </c>
      <c r="J4" s="7" t="s">
        <v>166</v>
      </c>
      <c r="K4" s="7" t="s">
        <v>167</v>
      </c>
    </row>
    <row r="5" spans="2:11" x14ac:dyDescent="0.35">
      <c r="B5" s="3" t="s">
        <v>34</v>
      </c>
      <c r="C5" s="8"/>
      <c r="D5" s="8"/>
      <c r="E5" s="8"/>
      <c r="F5" s="3"/>
      <c r="G5" s="9"/>
      <c r="H5" s="9"/>
      <c r="I5" s="9"/>
      <c r="J5" s="9"/>
      <c r="K5" s="9"/>
    </row>
    <row r="6" spans="2:11" x14ac:dyDescent="0.35">
      <c r="B6" s="17" t="s">
        <v>35</v>
      </c>
      <c r="C6" s="17"/>
      <c r="D6" s="17"/>
      <c r="E6" s="17"/>
      <c r="F6" s="3"/>
      <c r="G6" s="18"/>
      <c r="H6" s="18"/>
      <c r="I6" s="18"/>
      <c r="J6" s="18"/>
      <c r="K6" s="18"/>
    </row>
    <row r="7" spans="2:11" x14ac:dyDescent="0.35">
      <c r="B7" s="3"/>
      <c r="C7" s="8"/>
      <c r="D7" s="8"/>
      <c r="E7" s="8"/>
      <c r="F7" s="3"/>
      <c r="G7" s="19"/>
      <c r="H7" s="19"/>
      <c r="I7" s="19"/>
      <c r="J7" s="19"/>
      <c r="K7" s="19"/>
    </row>
    <row r="8" spans="2:11" x14ac:dyDescent="0.35">
      <c r="B8" s="3" t="s">
        <v>36</v>
      </c>
      <c r="C8" s="8"/>
      <c r="D8" s="8"/>
      <c r="E8" s="8"/>
      <c r="F8" s="3"/>
      <c r="G8" s="9"/>
      <c r="H8" s="9"/>
      <c r="I8" s="9"/>
      <c r="J8" s="9"/>
      <c r="K8" s="9"/>
    </row>
    <row r="9" spans="2:11" x14ac:dyDescent="0.35">
      <c r="B9" s="17" t="s">
        <v>37</v>
      </c>
      <c r="C9" s="17"/>
      <c r="D9" s="17"/>
      <c r="E9" s="17"/>
      <c r="F9" s="3"/>
      <c r="G9" s="18"/>
      <c r="H9" s="18"/>
      <c r="I9" s="18"/>
      <c r="J9" s="18"/>
      <c r="K9" s="18"/>
    </row>
    <row r="10" spans="2:11" x14ac:dyDescent="0.35">
      <c r="B10" s="3"/>
      <c r="C10" s="8"/>
      <c r="D10" s="8"/>
      <c r="E10" s="8"/>
      <c r="F10" s="3"/>
      <c r="G10" s="19"/>
      <c r="H10" s="19"/>
      <c r="I10" s="19"/>
      <c r="J10" s="19"/>
      <c r="K10" s="19"/>
    </row>
    <row r="11" spans="2:11" x14ac:dyDescent="0.35">
      <c r="B11" s="3" t="s">
        <v>38</v>
      </c>
      <c r="C11" s="8"/>
      <c r="D11" s="8"/>
      <c r="E11" s="8"/>
      <c r="F11" s="3"/>
      <c r="G11" s="9"/>
      <c r="H11" s="9"/>
      <c r="I11" s="9"/>
      <c r="J11" s="9"/>
      <c r="K11" s="9"/>
    </row>
    <row r="12" spans="2:11" x14ac:dyDescent="0.35">
      <c r="B12" s="17" t="s">
        <v>39</v>
      </c>
      <c r="C12" s="17"/>
      <c r="D12" s="17"/>
      <c r="E12" s="17"/>
      <c r="F12" s="3"/>
      <c r="G12" s="18"/>
      <c r="H12" s="18"/>
      <c r="I12" s="18"/>
      <c r="J12" s="18"/>
      <c r="K12" s="18"/>
    </row>
    <row r="13" spans="2:11" x14ac:dyDescent="0.35">
      <c r="B13" s="3"/>
      <c r="C13" s="8"/>
      <c r="D13" s="8"/>
      <c r="E13" s="8"/>
      <c r="F13" s="3"/>
      <c r="G13" s="19"/>
      <c r="H13" s="19"/>
      <c r="I13" s="19"/>
      <c r="J13" s="19"/>
      <c r="K13" s="19"/>
    </row>
    <row r="14" spans="2:11" x14ac:dyDescent="0.35">
      <c r="B14" s="3" t="s">
        <v>40</v>
      </c>
      <c r="C14" s="8"/>
      <c r="D14" s="8"/>
      <c r="E14" s="8"/>
      <c r="F14" s="3"/>
      <c r="G14" s="9"/>
      <c r="H14" s="9"/>
      <c r="I14" s="9"/>
      <c r="J14" s="9"/>
      <c r="K14" s="9"/>
    </row>
    <row r="15" spans="2:11" x14ac:dyDescent="0.35">
      <c r="B15" s="17" t="s">
        <v>41</v>
      </c>
      <c r="C15" s="20"/>
      <c r="D15" s="20"/>
      <c r="E15" s="20"/>
      <c r="F15" s="3"/>
      <c r="G15" s="21"/>
      <c r="H15" s="21"/>
      <c r="I15" s="21"/>
      <c r="J15" s="21"/>
      <c r="K15" s="21"/>
    </row>
    <row r="16" spans="2:11" x14ac:dyDescent="0.35">
      <c r="B16" s="3"/>
      <c r="C16" s="8"/>
      <c r="D16" s="8"/>
      <c r="E16" s="8"/>
      <c r="F16" s="3"/>
      <c r="G16" s="22"/>
      <c r="H16" s="22"/>
      <c r="I16" s="22"/>
      <c r="J16" s="22"/>
      <c r="K16" s="22"/>
    </row>
    <row r="17" spans="2:11" x14ac:dyDescent="0.35">
      <c r="B17" s="3" t="s">
        <v>42</v>
      </c>
      <c r="C17" s="8"/>
      <c r="D17" s="8"/>
      <c r="E17" s="8"/>
      <c r="F17" s="3"/>
      <c r="G17" s="9"/>
      <c r="H17" s="9"/>
      <c r="I17" s="9"/>
      <c r="J17" s="9"/>
      <c r="K17" s="9"/>
    </row>
    <row r="18" spans="2:11" x14ac:dyDescent="0.35">
      <c r="B18" s="17" t="s">
        <v>41</v>
      </c>
      <c r="C18" s="20"/>
      <c r="D18" s="20"/>
      <c r="E18" s="20"/>
      <c r="F18" s="3"/>
      <c r="G18" s="21"/>
      <c r="H18" s="21"/>
      <c r="I18" s="21"/>
      <c r="J18" s="21"/>
      <c r="K18" s="21"/>
    </row>
    <row r="19" spans="2:11" x14ac:dyDescent="0.35">
      <c r="B19" s="3"/>
      <c r="C19" s="8"/>
      <c r="D19" s="8"/>
      <c r="E19" s="8"/>
      <c r="F19" s="3"/>
      <c r="G19" s="22"/>
      <c r="H19" s="22"/>
      <c r="I19" s="22"/>
      <c r="J19" s="22"/>
      <c r="K19" s="22"/>
    </row>
    <row r="20" spans="2:11" x14ac:dyDescent="0.35">
      <c r="B20" s="3" t="s">
        <v>43</v>
      </c>
      <c r="C20" s="8"/>
      <c r="D20" s="8"/>
      <c r="E20" s="8"/>
      <c r="F20" s="3"/>
      <c r="G20" s="9"/>
      <c r="H20" s="9"/>
      <c r="I20" s="9"/>
      <c r="J20" s="9"/>
      <c r="K20" s="9"/>
    </row>
    <row r="21" spans="2:11" x14ac:dyDescent="0.35">
      <c r="B21" s="17" t="s">
        <v>41</v>
      </c>
      <c r="C21" s="20"/>
      <c r="D21" s="20"/>
      <c r="E21" s="20"/>
      <c r="F21" s="3"/>
      <c r="G21" s="21"/>
      <c r="H21" s="21"/>
      <c r="I21" s="21"/>
      <c r="J21" s="21"/>
      <c r="K21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8CA2C-B864-4685-A31D-DC3C9B3E6C45}">
  <dimension ref="B1:M24"/>
  <sheetViews>
    <sheetView showGridLines="0" workbookViewId="0">
      <selection activeCell="G3" sqref="G3:K3"/>
    </sheetView>
  </sheetViews>
  <sheetFormatPr defaultRowHeight="14.5" x14ac:dyDescent="0.35"/>
  <cols>
    <col min="1" max="1" width="4.1796875" customWidth="1"/>
    <col min="2" max="2" width="16" bestFit="1" customWidth="1"/>
  </cols>
  <sheetData>
    <row r="1" spans="2:13" ht="15.5" x14ac:dyDescent="0.35">
      <c r="B1" s="2" t="s">
        <v>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2:13" x14ac:dyDescent="0.35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2:13" ht="24.5" thickBot="1" x14ac:dyDescent="0.4">
      <c r="B3" s="4" t="s">
        <v>130</v>
      </c>
      <c r="C3" s="5" t="s">
        <v>160</v>
      </c>
      <c r="D3" s="5" t="s">
        <v>161</v>
      </c>
      <c r="E3" s="5" t="s">
        <v>162</v>
      </c>
      <c r="F3" s="6"/>
      <c r="G3" s="7" t="s">
        <v>163</v>
      </c>
      <c r="H3" s="7" t="s">
        <v>164</v>
      </c>
      <c r="I3" s="7" t="s">
        <v>165</v>
      </c>
      <c r="J3" s="7" t="s">
        <v>166</v>
      </c>
      <c r="K3" s="7" t="s">
        <v>167</v>
      </c>
      <c r="L3" s="3"/>
      <c r="M3" s="23" t="s">
        <v>45</v>
      </c>
    </row>
    <row r="4" spans="2:13" x14ac:dyDescent="0.35">
      <c r="B4" s="3" t="s">
        <v>20</v>
      </c>
      <c r="C4" s="8"/>
      <c r="D4" s="8"/>
      <c r="E4" s="8"/>
      <c r="F4" s="3"/>
      <c r="G4" s="9"/>
      <c r="H4" s="9"/>
      <c r="I4" s="9"/>
      <c r="J4" s="9"/>
      <c r="K4" s="9"/>
      <c r="L4" s="3"/>
      <c r="M4" s="3"/>
    </row>
    <row r="5" spans="2:13" x14ac:dyDescent="0.35">
      <c r="B5" s="3" t="s">
        <v>25</v>
      </c>
      <c r="C5" s="8"/>
      <c r="D5" s="8"/>
      <c r="E5" s="8"/>
      <c r="F5" s="3"/>
      <c r="G5" s="9"/>
      <c r="H5" s="9"/>
      <c r="I5" s="9"/>
      <c r="J5" s="9"/>
      <c r="K5" s="9"/>
      <c r="L5" s="3"/>
      <c r="M5" s="3"/>
    </row>
    <row r="6" spans="2:13" x14ac:dyDescent="0.35">
      <c r="B6" s="35" t="s">
        <v>127</v>
      </c>
      <c r="C6" s="36"/>
      <c r="D6" s="36"/>
      <c r="E6" s="36"/>
      <c r="F6" s="71"/>
      <c r="G6" s="72"/>
      <c r="H6" s="72"/>
      <c r="I6" s="72"/>
      <c r="J6" s="72"/>
      <c r="K6" s="72"/>
      <c r="L6" s="3"/>
      <c r="M6" s="3"/>
    </row>
    <row r="7" spans="2:13" x14ac:dyDescent="0.35">
      <c r="B7" s="39"/>
      <c r="C7" s="40"/>
      <c r="D7" s="40"/>
      <c r="E7" s="40"/>
      <c r="F7" s="73"/>
      <c r="G7" s="9"/>
      <c r="H7" s="9"/>
      <c r="I7" s="9"/>
      <c r="J7" s="9"/>
      <c r="K7" s="9"/>
      <c r="L7" s="3"/>
      <c r="M7" s="3"/>
    </row>
    <row r="8" spans="2:13" x14ac:dyDescent="0.35">
      <c r="B8" s="3" t="s">
        <v>26</v>
      </c>
      <c r="C8" s="8"/>
      <c r="D8" s="8"/>
      <c r="E8" s="8"/>
      <c r="F8" s="3"/>
      <c r="G8" s="9"/>
      <c r="H8" s="9"/>
      <c r="I8" s="9"/>
      <c r="J8" s="9"/>
      <c r="K8" s="9"/>
      <c r="L8" s="3"/>
      <c r="M8" s="3"/>
    </row>
    <row r="9" spans="2:13" x14ac:dyDescent="0.35">
      <c r="B9" s="35" t="s">
        <v>128</v>
      </c>
      <c r="C9" s="36"/>
      <c r="D9" s="36"/>
      <c r="E9" s="36"/>
      <c r="F9" s="71"/>
      <c r="G9" s="72"/>
      <c r="H9" s="72"/>
      <c r="I9" s="72"/>
      <c r="J9" s="72"/>
      <c r="K9" s="72"/>
      <c r="L9" s="3"/>
      <c r="M9" s="3"/>
    </row>
    <row r="10" spans="2:13" x14ac:dyDescent="0.35">
      <c r="B10" s="3"/>
      <c r="C10" s="3"/>
      <c r="D10" s="3"/>
      <c r="E10" s="3"/>
      <c r="F10" s="3"/>
      <c r="G10" s="9"/>
      <c r="H10" s="9"/>
      <c r="I10" s="9"/>
      <c r="J10" s="9"/>
      <c r="K10" s="9"/>
      <c r="L10" s="3"/>
      <c r="M10" s="3"/>
    </row>
    <row r="11" spans="2:13" x14ac:dyDescent="0.35">
      <c r="B11" s="3" t="s">
        <v>28</v>
      </c>
      <c r="C11" s="8"/>
      <c r="D11" s="8"/>
      <c r="E11" s="8"/>
      <c r="F11" s="8"/>
      <c r="G11" s="9"/>
      <c r="H11" s="9"/>
      <c r="I11" s="9"/>
      <c r="J11" s="9"/>
      <c r="K11" s="9"/>
      <c r="L11" s="3"/>
      <c r="M11" s="3"/>
    </row>
    <row r="12" spans="2:13" x14ac:dyDescent="0.35">
      <c r="B12" s="35" t="s">
        <v>109</v>
      </c>
      <c r="C12" s="36"/>
      <c r="D12" s="36"/>
      <c r="E12" s="36"/>
      <c r="F12" s="71"/>
      <c r="G12" s="72"/>
      <c r="H12" s="72"/>
      <c r="I12" s="72"/>
      <c r="J12" s="72"/>
      <c r="K12" s="72"/>
      <c r="L12" s="3"/>
      <c r="M12" s="3"/>
    </row>
    <row r="13" spans="2:13" x14ac:dyDescent="0.35">
      <c r="B13" s="3"/>
      <c r="C13" s="8"/>
      <c r="D13" s="8"/>
      <c r="E13" s="8"/>
      <c r="F13" s="8"/>
      <c r="G13" s="9"/>
      <c r="H13" s="9"/>
      <c r="I13" s="9"/>
      <c r="J13" s="9"/>
      <c r="K13" s="9"/>
      <c r="L13" s="3"/>
      <c r="M13" s="3"/>
    </row>
    <row r="14" spans="2:13" x14ac:dyDescent="0.35">
      <c r="B14" s="3" t="s">
        <v>29</v>
      </c>
      <c r="C14" s="8"/>
      <c r="D14" s="8"/>
      <c r="E14" s="8"/>
      <c r="F14" s="8"/>
      <c r="G14" s="9"/>
      <c r="H14" s="9"/>
      <c r="I14" s="9"/>
      <c r="J14" s="9"/>
      <c r="K14" s="9"/>
      <c r="L14" s="3"/>
      <c r="M14" s="3"/>
    </row>
    <row r="15" spans="2:13" x14ac:dyDescent="0.35">
      <c r="B15" s="35" t="s">
        <v>55</v>
      </c>
      <c r="C15" s="36"/>
      <c r="D15" s="36"/>
      <c r="E15" s="36"/>
      <c r="F15" s="71"/>
      <c r="G15" s="72"/>
      <c r="H15" s="72"/>
      <c r="I15" s="72"/>
      <c r="J15" s="72"/>
      <c r="K15" s="72"/>
      <c r="L15" s="3"/>
      <c r="M15" s="3"/>
    </row>
    <row r="16" spans="2:13" x14ac:dyDescent="0.35">
      <c r="B16" s="39"/>
      <c r="C16" s="41"/>
      <c r="D16" s="41"/>
      <c r="E16" s="41"/>
      <c r="F16" s="41"/>
      <c r="G16" s="9"/>
      <c r="H16" s="9"/>
      <c r="I16" s="9"/>
      <c r="J16" s="9"/>
      <c r="K16" s="9"/>
      <c r="L16" s="3"/>
      <c r="M16" s="3"/>
    </row>
    <row r="17" spans="2:13" x14ac:dyDescent="0.35">
      <c r="B17" s="3" t="s">
        <v>30</v>
      </c>
      <c r="C17" s="8"/>
      <c r="D17" s="8"/>
      <c r="E17" s="8"/>
      <c r="F17" s="8"/>
      <c r="G17" s="9"/>
      <c r="H17" s="9"/>
      <c r="I17" s="9"/>
      <c r="J17" s="9"/>
      <c r="K17" s="9"/>
      <c r="L17" s="3"/>
      <c r="M17" s="3"/>
    </row>
    <row r="18" spans="2:13" x14ac:dyDescent="0.35">
      <c r="B18" s="3" t="s">
        <v>31</v>
      </c>
      <c r="C18" s="8"/>
      <c r="D18" s="8"/>
      <c r="E18" s="8"/>
      <c r="F18" s="8"/>
      <c r="G18" s="9"/>
      <c r="H18" s="9"/>
      <c r="I18" s="9"/>
      <c r="J18" s="9"/>
      <c r="K18" s="9"/>
      <c r="L18" s="3"/>
      <c r="M18" s="3"/>
    </row>
    <row r="19" spans="2:13" x14ac:dyDescent="0.35">
      <c r="B19" s="35" t="s">
        <v>112</v>
      </c>
      <c r="C19" s="36"/>
      <c r="D19" s="36"/>
      <c r="E19" s="36"/>
      <c r="F19" s="71"/>
      <c r="G19" s="72"/>
      <c r="H19" s="72"/>
      <c r="I19" s="72"/>
      <c r="J19" s="72"/>
      <c r="K19" s="72"/>
      <c r="L19" s="3"/>
      <c r="M19" s="3"/>
    </row>
    <row r="20" spans="2:13" x14ac:dyDescent="0.35">
      <c r="B20" s="3"/>
      <c r="C20" s="8"/>
      <c r="D20" s="8"/>
      <c r="E20" s="8"/>
      <c r="F20" s="8"/>
      <c r="G20" s="9"/>
      <c r="H20" s="9"/>
      <c r="I20" s="9"/>
      <c r="J20" s="9"/>
      <c r="K20" s="9"/>
      <c r="L20" s="3"/>
      <c r="M20" s="3"/>
    </row>
    <row r="21" spans="2:13" x14ac:dyDescent="0.35">
      <c r="B21" s="3" t="s">
        <v>32</v>
      </c>
      <c r="C21" s="74"/>
      <c r="D21" s="74"/>
      <c r="E21" s="74"/>
      <c r="F21" s="8"/>
      <c r="G21" s="15"/>
      <c r="H21" s="9"/>
      <c r="I21" s="9"/>
      <c r="J21" s="9"/>
      <c r="K21" s="9"/>
      <c r="L21" s="3"/>
      <c r="M21" s="3"/>
    </row>
    <row r="22" spans="2:13" x14ac:dyDescent="0.35">
      <c r="B22" s="3" t="s">
        <v>129</v>
      </c>
      <c r="C22" s="33"/>
      <c r="D22" s="33"/>
      <c r="E22" s="33"/>
      <c r="F22" s="8"/>
      <c r="G22" s="34"/>
      <c r="H22" s="34"/>
      <c r="I22" s="34"/>
      <c r="J22" s="34"/>
      <c r="K22" s="34"/>
      <c r="L22" s="3"/>
      <c r="M22" s="3"/>
    </row>
    <row r="23" spans="2:13" x14ac:dyDescent="0.35">
      <c r="B23" s="3"/>
      <c r="C23" s="8"/>
      <c r="D23" s="8"/>
      <c r="E23" s="8"/>
      <c r="F23" s="8"/>
      <c r="G23" s="19"/>
      <c r="H23" s="19"/>
      <c r="I23" s="19"/>
      <c r="J23" s="19"/>
      <c r="K23" s="19"/>
      <c r="L23" s="3"/>
      <c r="M23" s="3"/>
    </row>
    <row r="24" spans="2:13" x14ac:dyDescent="0.35">
      <c r="B24" s="48" t="s">
        <v>113</v>
      </c>
      <c r="C24" s="49"/>
      <c r="D24" s="49"/>
      <c r="E24" s="49"/>
      <c r="F24" s="49"/>
      <c r="G24" s="49"/>
      <c r="H24" s="49"/>
      <c r="I24" s="49"/>
      <c r="J24" s="49"/>
      <c r="K24" s="49"/>
      <c r="L24" s="3"/>
      <c r="M24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61B3C-8A9E-48BA-B9E6-B42E92A04503}">
  <dimension ref="B1:M26"/>
  <sheetViews>
    <sheetView showGridLines="0" zoomScaleNormal="100" workbookViewId="0">
      <selection activeCell="G3" sqref="G3:K3"/>
    </sheetView>
  </sheetViews>
  <sheetFormatPr defaultRowHeight="14.5" x14ac:dyDescent="0.35"/>
  <cols>
    <col min="1" max="1" width="3" customWidth="1"/>
    <col min="2" max="2" width="22.1796875" bestFit="1" customWidth="1"/>
  </cols>
  <sheetData>
    <row r="1" spans="2:13" ht="15.5" x14ac:dyDescent="0.35">
      <c r="B1" s="2" t="s">
        <v>44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2:13" x14ac:dyDescent="0.35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2:13" ht="24.5" thickBot="1" x14ac:dyDescent="0.4">
      <c r="B3" s="4" t="s">
        <v>130</v>
      </c>
      <c r="C3" s="5" t="s">
        <v>160</v>
      </c>
      <c r="D3" s="5" t="s">
        <v>161</v>
      </c>
      <c r="E3" s="5" t="s">
        <v>162</v>
      </c>
      <c r="F3" s="6"/>
      <c r="G3" s="7" t="s">
        <v>163</v>
      </c>
      <c r="H3" s="7" t="s">
        <v>164</v>
      </c>
      <c r="I3" s="7" t="s">
        <v>165</v>
      </c>
      <c r="J3" s="7" t="s">
        <v>166</v>
      </c>
      <c r="K3" s="7" t="s">
        <v>167</v>
      </c>
      <c r="L3" s="3"/>
      <c r="M3" s="23" t="s">
        <v>45</v>
      </c>
    </row>
    <row r="4" spans="2:13" x14ac:dyDescent="0.35">
      <c r="B4" s="3" t="s">
        <v>46</v>
      </c>
      <c r="C4" s="8"/>
      <c r="D4" s="8"/>
      <c r="E4" s="8"/>
      <c r="F4" s="3"/>
      <c r="G4" s="9"/>
      <c r="H4" s="9"/>
      <c r="I4" s="9"/>
      <c r="J4" s="9"/>
      <c r="K4" s="9"/>
      <c r="L4" s="3"/>
      <c r="M4" s="3"/>
    </row>
    <row r="5" spans="2:13" x14ac:dyDescent="0.35">
      <c r="B5" s="3" t="s">
        <v>40</v>
      </c>
      <c r="C5" s="8"/>
      <c r="D5" s="8"/>
      <c r="E5" s="8"/>
      <c r="F5" s="3"/>
      <c r="G5" s="9"/>
      <c r="H5" s="9"/>
      <c r="I5" s="9"/>
      <c r="J5" s="9"/>
      <c r="K5" s="9"/>
      <c r="L5" s="3"/>
      <c r="M5" s="3"/>
    </row>
    <row r="6" spans="2:13" x14ac:dyDescent="0.35">
      <c r="B6" s="3" t="s">
        <v>47</v>
      </c>
      <c r="C6" s="8"/>
      <c r="D6" s="8"/>
      <c r="E6" s="8"/>
      <c r="F6" s="3"/>
      <c r="G6" s="9"/>
      <c r="H6" s="9"/>
      <c r="I6" s="9"/>
      <c r="J6" s="9"/>
      <c r="K6" s="9"/>
      <c r="L6" s="3"/>
      <c r="M6" s="3"/>
    </row>
    <row r="7" spans="2:13" x14ac:dyDescent="0.35">
      <c r="B7" s="3"/>
      <c r="C7" s="8"/>
      <c r="D7" s="8"/>
      <c r="E7" s="8"/>
      <c r="F7" s="3"/>
      <c r="G7" s="9"/>
      <c r="H7" s="9"/>
      <c r="I7" s="9"/>
      <c r="J7" s="9"/>
      <c r="K7" s="9"/>
      <c r="L7" s="3"/>
      <c r="M7" s="3"/>
    </row>
    <row r="8" spans="2:13" x14ac:dyDescent="0.35">
      <c r="B8" s="3" t="s">
        <v>36</v>
      </c>
      <c r="C8" s="8"/>
      <c r="D8" s="8"/>
      <c r="E8" s="8"/>
      <c r="F8" s="3"/>
      <c r="G8" s="9"/>
      <c r="H8" s="9"/>
      <c r="I8" s="9"/>
      <c r="J8" s="9"/>
      <c r="K8" s="9"/>
      <c r="L8" s="3"/>
      <c r="M8" s="3"/>
    </row>
    <row r="9" spans="2:13" x14ac:dyDescent="0.35">
      <c r="B9" s="3" t="s">
        <v>34</v>
      </c>
      <c r="C9" s="8"/>
      <c r="D9" s="8"/>
      <c r="E9" s="8"/>
      <c r="F9" s="3"/>
      <c r="G9" s="9"/>
      <c r="H9" s="9"/>
      <c r="I9" s="9"/>
      <c r="J9" s="9"/>
      <c r="K9" s="9"/>
      <c r="L9" s="3"/>
      <c r="M9" s="3"/>
    </row>
    <row r="10" spans="2:13" x14ac:dyDescent="0.35">
      <c r="B10" s="3" t="s">
        <v>42</v>
      </c>
      <c r="C10" s="8"/>
      <c r="D10" s="8"/>
      <c r="E10" s="8"/>
      <c r="F10" s="3"/>
      <c r="G10" s="9"/>
      <c r="H10" s="9"/>
      <c r="I10" s="9"/>
      <c r="J10" s="9"/>
      <c r="K10" s="9"/>
      <c r="L10" s="3"/>
      <c r="M10" s="3"/>
    </row>
    <row r="11" spans="2:13" x14ac:dyDescent="0.35">
      <c r="B11" s="3"/>
      <c r="C11" s="8"/>
      <c r="D11" s="8"/>
      <c r="E11" s="8"/>
      <c r="F11" s="3"/>
      <c r="G11" s="9"/>
      <c r="H11" s="9"/>
      <c r="I11" s="9"/>
      <c r="J11" s="9"/>
      <c r="K11" s="9"/>
      <c r="L11" s="3"/>
      <c r="M11" s="3"/>
    </row>
    <row r="12" spans="2:13" x14ac:dyDescent="0.35">
      <c r="B12" s="3" t="s">
        <v>48</v>
      </c>
      <c r="C12" s="8"/>
      <c r="D12" s="8"/>
      <c r="E12" s="8"/>
      <c r="F12" s="3"/>
      <c r="G12" s="9"/>
      <c r="H12" s="9"/>
      <c r="I12" s="9"/>
      <c r="J12" s="9"/>
      <c r="K12" s="9"/>
      <c r="L12" s="3"/>
      <c r="M12" s="3"/>
    </row>
    <row r="13" spans="2:13" x14ac:dyDescent="0.35">
      <c r="B13" s="3"/>
      <c r="C13" s="3"/>
      <c r="D13" s="3"/>
      <c r="E13" s="3"/>
      <c r="F13" s="3"/>
      <c r="G13" s="9"/>
      <c r="H13" s="9"/>
      <c r="I13" s="9"/>
      <c r="J13" s="9"/>
      <c r="K13" s="9"/>
      <c r="L13" s="3"/>
      <c r="M13" s="3"/>
    </row>
    <row r="14" spans="2:13" ht="15" thickBot="1" x14ac:dyDescent="0.4">
      <c r="B14" s="24" t="s">
        <v>49</v>
      </c>
      <c r="C14" s="25"/>
      <c r="D14" s="25"/>
      <c r="E14" s="25"/>
      <c r="F14" s="26"/>
      <c r="G14" s="27"/>
      <c r="H14" s="27"/>
      <c r="I14" s="27"/>
      <c r="J14" s="27"/>
      <c r="K14" s="27"/>
      <c r="L14" s="3"/>
      <c r="M14" s="3"/>
    </row>
    <row r="15" spans="2:13" x14ac:dyDescent="0.35">
      <c r="B15" s="3"/>
      <c r="C15" s="8"/>
      <c r="D15" s="8"/>
      <c r="E15" s="8"/>
      <c r="F15" s="8"/>
      <c r="G15" s="9"/>
      <c r="H15" s="9"/>
      <c r="I15" s="9"/>
      <c r="J15" s="9"/>
      <c r="K15" s="9"/>
      <c r="L15" s="3"/>
      <c r="M15" s="3"/>
    </row>
    <row r="16" spans="2:13" x14ac:dyDescent="0.35">
      <c r="B16" s="3" t="s">
        <v>38</v>
      </c>
      <c r="C16" s="8"/>
      <c r="D16" s="8"/>
      <c r="E16" s="8"/>
      <c r="F16" s="8"/>
      <c r="G16" s="9"/>
      <c r="H16" s="9"/>
      <c r="I16" s="9"/>
      <c r="J16" s="9"/>
      <c r="K16" s="9"/>
      <c r="L16" s="3"/>
      <c r="M16" s="3"/>
    </row>
    <row r="17" spans="2:13" x14ac:dyDescent="0.35">
      <c r="B17" s="3" t="s">
        <v>43</v>
      </c>
      <c r="C17" s="8"/>
      <c r="D17" s="8"/>
      <c r="E17" s="8"/>
      <c r="F17" s="8"/>
      <c r="G17" s="9"/>
      <c r="H17" s="9"/>
      <c r="I17" s="9"/>
      <c r="J17" s="9"/>
      <c r="K17" s="9"/>
      <c r="L17" s="3"/>
      <c r="M17" s="3"/>
    </row>
    <row r="18" spans="2:13" x14ac:dyDescent="0.35">
      <c r="B18" s="3"/>
      <c r="C18" s="8"/>
      <c r="D18" s="8"/>
      <c r="E18" s="8"/>
      <c r="F18" s="8"/>
      <c r="G18" s="9"/>
      <c r="H18" s="9"/>
      <c r="I18" s="9"/>
      <c r="J18" s="9"/>
      <c r="K18" s="9"/>
      <c r="L18" s="3"/>
      <c r="M18" s="3"/>
    </row>
    <row r="19" spans="2:13" x14ac:dyDescent="0.35">
      <c r="B19" s="3" t="s">
        <v>50</v>
      </c>
      <c r="C19" s="8"/>
      <c r="D19" s="8"/>
      <c r="E19" s="8"/>
      <c r="F19" s="8"/>
      <c r="G19" s="9"/>
      <c r="H19" s="9"/>
      <c r="I19" s="9"/>
      <c r="J19" s="9"/>
      <c r="K19" s="9"/>
      <c r="L19" s="3"/>
      <c r="M19" s="3"/>
    </row>
    <row r="20" spans="2:13" x14ac:dyDescent="0.35">
      <c r="B20" s="3"/>
      <c r="C20" s="8"/>
      <c r="D20" s="8"/>
      <c r="E20" s="8"/>
      <c r="F20" s="8"/>
      <c r="G20" s="9"/>
      <c r="H20" s="9"/>
      <c r="I20" s="9"/>
      <c r="J20" s="9"/>
      <c r="K20" s="9"/>
      <c r="L20" s="3"/>
      <c r="M20" s="3"/>
    </row>
    <row r="21" spans="2:13" x14ac:dyDescent="0.35">
      <c r="B21" s="3" t="s">
        <v>51</v>
      </c>
      <c r="C21" s="8"/>
      <c r="D21" s="8"/>
      <c r="E21" s="8"/>
      <c r="F21" s="8"/>
      <c r="G21" s="9"/>
      <c r="H21" s="9"/>
      <c r="I21" s="9"/>
      <c r="J21" s="9"/>
      <c r="K21" s="9"/>
      <c r="L21" s="3"/>
      <c r="M21" s="3"/>
    </row>
    <row r="22" spans="2:13" x14ac:dyDescent="0.35">
      <c r="B22" s="3"/>
      <c r="C22" s="8"/>
      <c r="D22" s="8"/>
      <c r="E22" s="8"/>
      <c r="F22" s="8"/>
      <c r="G22" s="9"/>
      <c r="H22" s="9"/>
      <c r="I22" s="9"/>
      <c r="J22" s="9"/>
      <c r="K22" s="9"/>
      <c r="L22" s="3"/>
      <c r="M22" s="3"/>
    </row>
    <row r="23" spans="2:13" ht="15" thickBot="1" x14ac:dyDescent="0.4">
      <c r="B23" s="24" t="s">
        <v>52</v>
      </c>
      <c r="C23" s="25"/>
      <c r="D23" s="25"/>
      <c r="E23" s="25"/>
      <c r="F23" s="26"/>
      <c r="G23" s="27"/>
      <c r="H23" s="27"/>
      <c r="I23" s="27"/>
      <c r="J23" s="27"/>
      <c r="K23" s="27"/>
      <c r="L23" s="3"/>
      <c r="M23" s="3"/>
    </row>
    <row r="24" spans="2:13" x14ac:dyDescent="0.35">
      <c r="B24" s="3"/>
      <c r="C24" s="3"/>
      <c r="D24" s="3"/>
      <c r="E24" s="3"/>
      <c r="F24" s="3"/>
      <c r="G24" s="8"/>
      <c r="H24" s="8"/>
      <c r="I24" s="8"/>
      <c r="J24" s="8"/>
      <c r="K24" s="8"/>
      <c r="L24" s="3"/>
      <c r="M24" s="3"/>
    </row>
    <row r="25" spans="2:13" x14ac:dyDescent="0.35">
      <c r="B25" s="3"/>
      <c r="C25" s="3"/>
      <c r="D25" s="3"/>
      <c r="E25" s="3"/>
      <c r="F25" s="3"/>
      <c r="G25" s="8"/>
      <c r="H25" s="8"/>
      <c r="I25" s="8"/>
      <c r="J25" s="8"/>
      <c r="K25" s="8"/>
      <c r="L25" s="3"/>
      <c r="M25" s="3"/>
    </row>
    <row r="26" spans="2:13" x14ac:dyDescent="0.35">
      <c r="B26" s="3" t="s">
        <v>53</v>
      </c>
      <c r="C26" s="3">
        <f>C14-C23</f>
        <v>0</v>
      </c>
      <c r="D26" s="3">
        <f>D14-D23</f>
        <v>0</v>
      </c>
      <c r="E26" s="3">
        <f>E14-E23</f>
        <v>0</v>
      </c>
      <c r="F26" s="3"/>
      <c r="G26" s="8">
        <f>G14-G23</f>
        <v>0</v>
      </c>
      <c r="H26" s="8">
        <f>H14-H23</f>
        <v>0</v>
      </c>
      <c r="I26" s="8">
        <f>I14-I23</f>
        <v>0</v>
      </c>
      <c r="J26" s="8">
        <f>J14-J23</f>
        <v>0</v>
      </c>
      <c r="K26" s="8">
        <f>K14-K23</f>
        <v>0</v>
      </c>
      <c r="L26" s="3"/>
      <c r="M26" s="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70CB3-4C87-4139-A01E-445B83A746D2}">
  <dimension ref="B1:P36"/>
  <sheetViews>
    <sheetView showGridLines="0" workbookViewId="0">
      <selection activeCell="G3" sqref="G3:K3"/>
    </sheetView>
  </sheetViews>
  <sheetFormatPr defaultRowHeight="14.5" x14ac:dyDescent="0.35"/>
  <cols>
    <col min="1" max="1" width="3.6328125" customWidth="1"/>
    <col min="2" max="2" width="31.36328125" bestFit="1" customWidth="1"/>
  </cols>
  <sheetData>
    <row r="1" spans="2:16" ht="15.5" x14ac:dyDescent="0.35">
      <c r="B1" s="28" t="s">
        <v>10</v>
      </c>
      <c r="C1" s="28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</row>
    <row r="2" spans="2:16" x14ac:dyDescent="0.35">
      <c r="B2" s="29" t="s">
        <v>54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</row>
    <row r="3" spans="2:16" ht="24.5" thickBot="1" x14ac:dyDescent="0.4">
      <c r="B3" s="4" t="s">
        <v>130</v>
      </c>
      <c r="C3" s="4"/>
      <c r="D3" s="5" t="s">
        <v>161</v>
      </c>
      <c r="E3" s="5" t="s">
        <v>162</v>
      </c>
      <c r="F3" s="6"/>
      <c r="G3" s="7" t="s">
        <v>163</v>
      </c>
      <c r="H3" s="7" t="s">
        <v>164</v>
      </c>
      <c r="I3" s="7" t="s">
        <v>165</v>
      </c>
      <c r="J3" s="7" t="s">
        <v>166</v>
      </c>
      <c r="K3" s="7" t="s">
        <v>167</v>
      </c>
      <c r="L3" s="3"/>
      <c r="M3" s="23" t="s">
        <v>45</v>
      </c>
      <c r="N3" s="29"/>
      <c r="O3" s="29"/>
      <c r="P3" s="29"/>
    </row>
    <row r="4" spans="2:16" x14ac:dyDescent="0.35">
      <c r="B4" s="29" t="s">
        <v>55</v>
      </c>
      <c r="C4" s="29" t="s">
        <v>8</v>
      </c>
      <c r="D4" s="30"/>
      <c r="E4" s="30"/>
      <c r="F4" s="30"/>
      <c r="G4" s="31"/>
      <c r="H4" s="31"/>
      <c r="I4" s="31"/>
      <c r="J4" s="31"/>
      <c r="K4" s="31"/>
      <c r="L4" s="29"/>
      <c r="M4" s="29"/>
      <c r="N4" s="29"/>
      <c r="O4" s="29"/>
      <c r="P4" s="29"/>
    </row>
    <row r="5" spans="2:16" x14ac:dyDescent="0.35">
      <c r="B5" s="29" t="s">
        <v>56</v>
      </c>
      <c r="C5" s="29" t="s">
        <v>8</v>
      </c>
      <c r="D5" s="32"/>
      <c r="E5" s="30"/>
      <c r="F5" s="30"/>
      <c r="G5" s="31"/>
      <c r="H5" s="31"/>
      <c r="I5" s="31"/>
      <c r="J5" s="31"/>
      <c r="K5" s="31"/>
      <c r="L5" s="29"/>
      <c r="M5" s="29"/>
      <c r="N5" s="29"/>
      <c r="O5" s="29"/>
      <c r="P5" s="29"/>
    </row>
    <row r="6" spans="2:16" x14ac:dyDescent="0.35">
      <c r="B6" s="29" t="s">
        <v>57</v>
      </c>
      <c r="C6" s="29"/>
      <c r="D6" s="33"/>
      <c r="E6" s="33"/>
      <c r="F6" s="33"/>
      <c r="G6" s="34"/>
      <c r="H6" s="34"/>
      <c r="I6" s="34"/>
      <c r="J6" s="34"/>
      <c r="K6" s="34"/>
      <c r="L6" s="29"/>
      <c r="M6" s="29"/>
      <c r="N6" s="29"/>
      <c r="O6" s="29"/>
      <c r="P6" s="29"/>
    </row>
    <row r="7" spans="2:16" x14ac:dyDescent="0.35">
      <c r="B7" s="35" t="s">
        <v>58</v>
      </c>
      <c r="C7" s="35"/>
      <c r="D7" s="36"/>
      <c r="E7" s="36"/>
      <c r="F7" s="37"/>
      <c r="G7" s="38"/>
      <c r="H7" s="38"/>
      <c r="I7" s="38"/>
      <c r="J7" s="38"/>
      <c r="K7" s="38"/>
      <c r="L7" s="29"/>
      <c r="M7" s="29"/>
      <c r="N7" s="29"/>
      <c r="O7" s="29"/>
      <c r="P7" s="29"/>
    </row>
    <row r="8" spans="2:16" x14ac:dyDescent="0.35">
      <c r="B8" s="39"/>
      <c r="C8" s="39"/>
      <c r="D8" s="40"/>
      <c r="E8" s="40"/>
      <c r="F8" s="41"/>
      <c r="G8" s="42"/>
      <c r="H8" s="42"/>
      <c r="I8" s="42"/>
      <c r="J8" s="42"/>
      <c r="K8" s="42"/>
      <c r="L8" s="29"/>
      <c r="M8" s="29"/>
      <c r="N8" s="29"/>
      <c r="O8" s="29"/>
      <c r="P8" s="29"/>
    </row>
    <row r="9" spans="2:16" x14ac:dyDescent="0.35">
      <c r="B9" s="29" t="s">
        <v>59</v>
      </c>
      <c r="C9" s="29" t="s">
        <v>8</v>
      </c>
      <c r="D9" s="30"/>
      <c r="E9" s="30"/>
      <c r="F9" s="29"/>
      <c r="G9" s="9"/>
      <c r="H9" s="9"/>
      <c r="I9" s="9"/>
      <c r="J9" s="9"/>
      <c r="K9" s="9"/>
      <c r="L9" s="29"/>
      <c r="M9" s="29"/>
      <c r="N9" s="29"/>
      <c r="O9" s="29"/>
      <c r="P9" s="29"/>
    </row>
    <row r="10" spans="2:16" x14ac:dyDescent="0.35">
      <c r="B10" s="35" t="s">
        <v>60</v>
      </c>
      <c r="C10" s="35"/>
      <c r="D10" s="36"/>
      <c r="E10" s="36"/>
      <c r="F10" s="37"/>
      <c r="G10" s="38"/>
      <c r="H10" s="38"/>
      <c r="I10" s="38"/>
      <c r="J10" s="38"/>
      <c r="K10" s="38"/>
      <c r="L10" s="29"/>
      <c r="M10" s="29" t="s">
        <v>61</v>
      </c>
      <c r="N10" s="29"/>
      <c r="O10" s="29"/>
      <c r="P10" s="29"/>
    </row>
    <row r="11" spans="2:16" x14ac:dyDescent="0.35">
      <c r="B11" s="39"/>
      <c r="C11" s="39"/>
      <c r="D11" s="40"/>
      <c r="E11" s="40"/>
      <c r="F11" s="41"/>
      <c r="G11" s="42"/>
      <c r="H11" s="42"/>
      <c r="I11" s="42"/>
      <c r="J11" s="42"/>
      <c r="K11" s="42"/>
      <c r="L11" s="29"/>
      <c r="M11" s="29"/>
      <c r="N11" s="29"/>
      <c r="O11" s="29"/>
      <c r="P11" s="29"/>
    </row>
    <row r="12" spans="2:16" x14ac:dyDescent="0.35">
      <c r="B12" s="29" t="s">
        <v>36</v>
      </c>
      <c r="C12" s="29" t="s">
        <v>9</v>
      </c>
      <c r="D12" s="30"/>
      <c r="E12" s="30"/>
      <c r="F12" s="29"/>
      <c r="G12" s="9"/>
      <c r="H12" s="9"/>
      <c r="I12" s="9"/>
      <c r="J12" s="9"/>
      <c r="K12" s="9"/>
      <c r="L12" s="29"/>
      <c r="M12" s="29"/>
      <c r="N12" s="29"/>
      <c r="O12" s="29"/>
      <c r="P12" s="29"/>
    </row>
    <row r="13" spans="2:16" x14ac:dyDescent="0.35">
      <c r="B13" s="29" t="s">
        <v>62</v>
      </c>
      <c r="C13" s="29" t="s">
        <v>9</v>
      </c>
      <c r="D13" s="30"/>
      <c r="E13" s="30"/>
      <c r="F13" s="29"/>
      <c r="G13" s="9"/>
      <c r="H13" s="9"/>
      <c r="I13" s="9"/>
      <c r="J13" s="9"/>
      <c r="K13" s="9"/>
      <c r="L13" s="29"/>
      <c r="M13" s="29"/>
      <c r="N13" s="29"/>
      <c r="O13" s="29"/>
      <c r="P13" s="29"/>
    </row>
    <row r="14" spans="2:16" x14ac:dyDescent="0.35">
      <c r="B14" s="29" t="s">
        <v>63</v>
      </c>
      <c r="C14" s="29" t="s">
        <v>9</v>
      </c>
      <c r="D14" s="30"/>
      <c r="E14" s="30"/>
      <c r="F14" s="29"/>
      <c r="G14" s="9"/>
      <c r="H14" s="9"/>
      <c r="I14" s="9"/>
      <c r="J14" s="9"/>
      <c r="K14" s="9"/>
      <c r="L14" s="29"/>
      <c r="M14" s="29"/>
      <c r="N14" s="29"/>
      <c r="O14" s="29"/>
      <c r="P14" s="29"/>
    </row>
    <row r="15" spans="2:16" x14ac:dyDescent="0.35">
      <c r="B15" s="35" t="s">
        <v>64</v>
      </c>
      <c r="C15" s="35"/>
      <c r="D15" s="36"/>
      <c r="E15" s="36"/>
      <c r="F15" s="37"/>
      <c r="G15" s="38"/>
      <c r="H15" s="38"/>
      <c r="I15" s="38"/>
      <c r="J15" s="38"/>
      <c r="K15" s="38"/>
      <c r="L15" s="29"/>
      <c r="M15" s="29" t="s">
        <v>65</v>
      </c>
      <c r="N15" s="29"/>
      <c r="O15" s="29"/>
      <c r="P15" s="29"/>
    </row>
    <row r="16" spans="2:16" x14ac:dyDescent="0.35">
      <c r="B16" s="43" t="s">
        <v>66</v>
      </c>
      <c r="C16" s="44" t="s">
        <v>9</v>
      </c>
      <c r="D16" s="45"/>
      <c r="E16" s="45"/>
      <c r="F16" s="46"/>
      <c r="G16" s="42"/>
      <c r="H16" s="42"/>
      <c r="I16" s="42"/>
      <c r="J16" s="42"/>
      <c r="K16" s="42"/>
      <c r="L16" s="29"/>
      <c r="M16" s="29" t="s">
        <v>67</v>
      </c>
      <c r="N16" s="29"/>
      <c r="O16" s="29"/>
      <c r="P16" s="29"/>
    </row>
    <row r="17" spans="2:16" x14ac:dyDescent="0.35">
      <c r="B17" s="43"/>
      <c r="C17" s="44"/>
      <c r="D17" s="46"/>
      <c r="E17" s="46"/>
      <c r="F17" s="46"/>
      <c r="G17" s="9"/>
      <c r="H17" s="9"/>
      <c r="I17" s="9"/>
      <c r="J17" s="9"/>
      <c r="K17" s="9"/>
      <c r="L17" s="29"/>
      <c r="M17" s="29"/>
      <c r="N17" s="29"/>
      <c r="O17" s="29"/>
      <c r="P17" s="29"/>
    </row>
    <row r="18" spans="2:16" x14ac:dyDescent="0.35">
      <c r="B18" s="43" t="s">
        <v>68</v>
      </c>
      <c r="C18" s="44" t="s">
        <v>9</v>
      </c>
      <c r="D18" s="45"/>
      <c r="E18" s="45"/>
      <c r="F18" s="29"/>
      <c r="G18" s="42"/>
      <c r="H18" s="42"/>
      <c r="I18" s="42"/>
      <c r="J18" s="42"/>
      <c r="K18" s="42"/>
      <c r="L18" s="29"/>
      <c r="M18" s="29" t="s">
        <v>69</v>
      </c>
      <c r="N18" s="29"/>
      <c r="O18" s="29"/>
      <c r="P18" s="29"/>
    </row>
    <row r="19" spans="2:16" x14ac:dyDescent="0.35">
      <c r="B19" s="43" t="s">
        <v>70</v>
      </c>
      <c r="C19" s="44" t="s">
        <v>9</v>
      </c>
      <c r="D19" s="45"/>
      <c r="E19" s="45"/>
      <c r="F19" s="29"/>
      <c r="G19" s="42"/>
      <c r="H19" s="42"/>
      <c r="I19" s="42"/>
      <c r="J19" s="42"/>
      <c r="K19" s="42"/>
      <c r="L19" s="29"/>
      <c r="M19" s="29" t="s">
        <v>71</v>
      </c>
      <c r="N19" s="29"/>
      <c r="O19" s="29"/>
      <c r="P19" s="29"/>
    </row>
    <row r="20" spans="2:16" x14ac:dyDescent="0.35">
      <c r="B20" s="29"/>
      <c r="C20" s="29"/>
      <c r="D20" s="29"/>
      <c r="E20" s="29"/>
      <c r="F20" s="29"/>
      <c r="G20" s="42"/>
      <c r="H20" s="42"/>
      <c r="I20" s="42"/>
      <c r="J20" s="42"/>
      <c r="K20" s="42"/>
      <c r="L20" s="29"/>
      <c r="M20" s="29"/>
      <c r="N20" s="29"/>
      <c r="O20" s="29"/>
      <c r="P20" s="29"/>
    </row>
    <row r="21" spans="2:16" x14ac:dyDescent="0.35">
      <c r="B21" s="43" t="s">
        <v>31</v>
      </c>
      <c r="C21" s="44" t="s">
        <v>8</v>
      </c>
      <c r="D21" s="45"/>
      <c r="E21" s="45"/>
      <c r="F21" s="29"/>
      <c r="G21" s="42"/>
      <c r="H21" s="42"/>
      <c r="I21" s="42"/>
      <c r="J21" s="42"/>
      <c r="K21" s="42"/>
      <c r="L21" s="29"/>
      <c r="M21" s="29" t="s">
        <v>72</v>
      </c>
      <c r="N21" s="29"/>
      <c r="O21" s="29"/>
      <c r="P21" s="29"/>
    </row>
    <row r="22" spans="2:16" x14ac:dyDescent="0.35">
      <c r="B22" s="29"/>
      <c r="C22" s="29"/>
      <c r="D22" s="29"/>
      <c r="E22" s="29"/>
      <c r="F22" s="29"/>
      <c r="G22" s="47"/>
      <c r="H22" s="47"/>
      <c r="I22" s="47"/>
      <c r="J22" s="47"/>
      <c r="K22" s="47"/>
      <c r="L22" s="29"/>
      <c r="M22" s="29"/>
      <c r="N22" s="29"/>
      <c r="O22" s="29"/>
      <c r="P22" s="29"/>
    </row>
    <row r="23" spans="2:16" x14ac:dyDescent="0.35">
      <c r="B23" s="48" t="s">
        <v>73</v>
      </c>
      <c r="C23" s="48"/>
      <c r="D23" s="49"/>
      <c r="E23" s="49"/>
      <c r="F23" s="48"/>
      <c r="G23" s="49"/>
      <c r="H23" s="49"/>
      <c r="I23" s="49"/>
      <c r="J23" s="49"/>
      <c r="K23" s="49"/>
      <c r="L23" s="29"/>
      <c r="M23" s="29" t="s">
        <v>74</v>
      </c>
      <c r="N23" s="29"/>
      <c r="O23" s="29"/>
      <c r="P23" s="29"/>
    </row>
    <row r="24" spans="2:16" x14ac:dyDescent="0.35">
      <c r="B24" s="29"/>
      <c r="C24" s="29"/>
      <c r="D24" s="29"/>
      <c r="E24" s="29"/>
      <c r="F24" s="29"/>
      <c r="G24" s="47"/>
      <c r="H24" s="47"/>
      <c r="I24" s="47"/>
      <c r="J24" s="47"/>
      <c r="K24" s="47"/>
      <c r="L24" s="29"/>
      <c r="M24" s="29"/>
      <c r="N24" s="29"/>
      <c r="O24" s="29"/>
      <c r="P24" s="29"/>
    </row>
    <row r="25" spans="2:16" x14ac:dyDescent="0.35">
      <c r="B25" s="29" t="s">
        <v>30</v>
      </c>
      <c r="C25" s="29" t="s">
        <v>8</v>
      </c>
      <c r="D25" s="30"/>
      <c r="E25" s="30"/>
      <c r="F25" s="29"/>
      <c r="G25" s="42"/>
      <c r="H25" s="42"/>
      <c r="I25" s="42"/>
      <c r="J25" s="42"/>
      <c r="K25" s="42"/>
      <c r="L25" s="29"/>
      <c r="M25" s="29" t="s">
        <v>75</v>
      </c>
      <c r="N25" s="29"/>
      <c r="O25" s="29"/>
      <c r="P25" s="29"/>
    </row>
    <row r="26" spans="2:16" x14ac:dyDescent="0.35">
      <c r="B26" s="29" t="s">
        <v>76</v>
      </c>
      <c r="C26" s="29" t="s">
        <v>8</v>
      </c>
      <c r="D26" s="30"/>
      <c r="E26" s="29"/>
      <c r="F26" s="29"/>
      <c r="G26" s="42"/>
      <c r="H26" s="42"/>
      <c r="I26" s="42"/>
      <c r="J26" s="42"/>
      <c r="K26" s="42"/>
      <c r="L26" s="29"/>
      <c r="M26" s="29" t="s">
        <v>77</v>
      </c>
      <c r="N26" s="29"/>
      <c r="O26" s="29"/>
      <c r="P26" s="29"/>
    </row>
    <row r="27" spans="2:16" x14ac:dyDescent="0.35">
      <c r="B27" s="29" t="s">
        <v>78</v>
      </c>
      <c r="C27" s="29" t="s">
        <v>9</v>
      </c>
      <c r="D27" s="30"/>
      <c r="E27" s="30"/>
      <c r="F27" s="29"/>
      <c r="G27" s="42"/>
      <c r="H27" s="42"/>
      <c r="I27" s="42"/>
      <c r="J27" s="42"/>
      <c r="K27" s="42"/>
      <c r="L27" s="29"/>
      <c r="M27" s="29" t="s">
        <v>79</v>
      </c>
      <c r="N27" s="29"/>
      <c r="O27" s="29"/>
      <c r="P27" s="29"/>
    </row>
    <row r="28" spans="2:16" x14ac:dyDescent="0.35">
      <c r="B28" s="29" t="s">
        <v>80</v>
      </c>
      <c r="C28" s="29" t="s">
        <v>81</v>
      </c>
      <c r="D28" s="30"/>
      <c r="E28" s="30"/>
      <c r="F28" s="29"/>
      <c r="G28" s="42"/>
      <c r="H28" s="42"/>
      <c r="I28" s="42"/>
      <c r="J28" s="42"/>
      <c r="K28" s="42"/>
      <c r="L28" s="29"/>
      <c r="M28" s="29" t="s">
        <v>82</v>
      </c>
      <c r="N28" s="29"/>
      <c r="O28" s="29"/>
      <c r="P28" s="29"/>
    </row>
    <row r="29" spans="2:16" x14ac:dyDescent="0.35">
      <c r="B29" s="29"/>
      <c r="C29" s="29"/>
      <c r="D29" s="29"/>
      <c r="E29" s="29"/>
      <c r="F29" s="29"/>
      <c r="G29" s="42"/>
      <c r="H29" s="42"/>
      <c r="I29" s="42"/>
      <c r="J29" s="42"/>
      <c r="K29" s="42"/>
      <c r="L29" s="29"/>
      <c r="M29" s="29"/>
      <c r="N29" s="29"/>
      <c r="O29" s="29"/>
      <c r="P29" s="29"/>
    </row>
    <row r="30" spans="2:16" x14ac:dyDescent="0.35">
      <c r="B30" s="48" t="s">
        <v>83</v>
      </c>
      <c r="C30" s="48"/>
      <c r="D30" s="49"/>
      <c r="E30" s="49"/>
      <c r="F30" s="48"/>
      <c r="G30" s="49"/>
      <c r="H30" s="49"/>
      <c r="I30" s="49"/>
      <c r="J30" s="49"/>
      <c r="K30" s="49"/>
      <c r="L30" s="29"/>
      <c r="M30" s="29" t="s">
        <v>84</v>
      </c>
      <c r="N30" s="29"/>
      <c r="O30" s="29"/>
      <c r="P30" s="29"/>
    </row>
    <row r="31" spans="2:16" x14ac:dyDescent="0.35"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</row>
    <row r="32" spans="2:16" x14ac:dyDescent="0.35">
      <c r="B32" s="50" t="s">
        <v>85</v>
      </c>
      <c r="C32" s="50"/>
      <c r="D32" s="51"/>
      <c r="E32" s="51"/>
      <c r="F32" s="51"/>
      <c r="G32" s="51"/>
      <c r="H32" s="51"/>
      <c r="I32" s="51"/>
      <c r="J32" s="51"/>
      <c r="K32" s="51"/>
      <c r="L32" s="29"/>
      <c r="M32" s="29"/>
      <c r="N32" s="29"/>
      <c r="O32" s="29"/>
      <c r="P32" s="29"/>
    </row>
    <row r="33" spans="2:16" x14ac:dyDescent="0.35">
      <c r="B33" s="50" t="s">
        <v>86</v>
      </c>
      <c r="C33" s="50"/>
      <c r="D33" s="51"/>
      <c r="E33" s="51"/>
      <c r="F33" s="51"/>
      <c r="G33" s="51"/>
      <c r="H33" s="51"/>
      <c r="I33" s="51"/>
      <c r="J33" s="51"/>
      <c r="K33" s="51"/>
      <c r="L33" s="29"/>
      <c r="M33" s="29"/>
      <c r="N33" s="29"/>
      <c r="O33" s="29"/>
      <c r="P33" s="29"/>
    </row>
    <row r="34" spans="2:16" x14ac:dyDescent="0.35"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</row>
    <row r="35" spans="2:16" x14ac:dyDescent="0.35">
      <c r="B35" s="52" t="s">
        <v>53</v>
      </c>
      <c r="C35" s="52"/>
      <c r="D35" s="53"/>
      <c r="E35" s="52"/>
      <c r="F35" s="52"/>
      <c r="G35" s="53"/>
      <c r="H35" s="53"/>
      <c r="I35" s="53"/>
      <c r="J35" s="53"/>
      <c r="K35" s="53"/>
      <c r="L35" s="29"/>
      <c r="M35" s="29"/>
      <c r="N35" s="29"/>
      <c r="O35" s="29"/>
      <c r="P35" s="29"/>
    </row>
    <row r="36" spans="2:16" x14ac:dyDescent="0.35">
      <c r="B36" s="52"/>
      <c r="C36" s="52"/>
      <c r="D36" s="54"/>
      <c r="E36" s="54"/>
      <c r="F36" s="52"/>
      <c r="G36" s="52"/>
      <c r="H36" s="52"/>
      <c r="I36" s="52"/>
      <c r="J36" s="52"/>
      <c r="K36" s="52"/>
      <c r="L36" s="29"/>
      <c r="M36" s="29"/>
      <c r="N36" s="29"/>
      <c r="O36" s="29"/>
      <c r="P36" s="2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B5706-205F-48AA-A950-86007A6F8C4A}">
  <dimension ref="B1:U21"/>
  <sheetViews>
    <sheetView showGridLines="0" workbookViewId="0">
      <selection activeCell="B1" sqref="B1"/>
    </sheetView>
  </sheetViews>
  <sheetFormatPr defaultRowHeight="14.5" x14ac:dyDescent="0.35"/>
  <cols>
    <col min="1" max="1" width="3" customWidth="1"/>
    <col min="2" max="2" width="18.90625" bestFit="1" customWidth="1"/>
    <col min="12" max="12" width="2.453125" customWidth="1"/>
  </cols>
  <sheetData>
    <row r="1" spans="2:21" ht="15.5" x14ac:dyDescent="0.35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2:21" x14ac:dyDescent="0.35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2:21" x14ac:dyDescent="0.3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2:21" ht="15" thickBot="1" x14ac:dyDescent="0.4">
      <c r="B4" s="3" t="s">
        <v>87</v>
      </c>
      <c r="C4" s="5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2:21" x14ac:dyDescent="0.35">
      <c r="B5" s="3" t="s">
        <v>88</v>
      </c>
      <c r="C5" s="56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2:21" x14ac:dyDescent="0.35">
      <c r="B6" s="3"/>
      <c r="C6" s="3"/>
      <c r="D6" s="3"/>
      <c r="E6" s="3"/>
      <c r="F6" s="3"/>
      <c r="G6" s="3">
        <v>1</v>
      </c>
      <c r="H6" s="3">
        <v>2</v>
      </c>
      <c r="I6" s="3">
        <v>3</v>
      </c>
      <c r="J6" s="3">
        <v>4</v>
      </c>
      <c r="K6" s="3">
        <v>5</v>
      </c>
      <c r="L6" s="3"/>
      <c r="M6" s="3"/>
      <c r="N6" s="3"/>
      <c r="O6" s="3"/>
      <c r="P6" s="3"/>
      <c r="Q6" s="3"/>
      <c r="R6" s="3"/>
      <c r="S6" s="3"/>
      <c r="T6" s="3"/>
      <c r="U6" s="3"/>
    </row>
    <row r="7" spans="2:21" ht="24.5" thickBot="1" x14ac:dyDescent="0.4">
      <c r="B7" s="4" t="s">
        <v>130</v>
      </c>
      <c r="C7" s="5" t="s">
        <v>160</v>
      </c>
      <c r="D7" s="5" t="s">
        <v>161</v>
      </c>
      <c r="E7" s="5" t="s">
        <v>162</v>
      </c>
      <c r="F7" s="6"/>
      <c r="G7" s="7" t="s">
        <v>163</v>
      </c>
      <c r="H7" s="7" t="s">
        <v>164</v>
      </c>
      <c r="I7" s="7" t="s">
        <v>165</v>
      </c>
      <c r="J7" s="7" t="s">
        <v>166</v>
      </c>
      <c r="K7" s="7" t="s">
        <v>167</v>
      </c>
      <c r="L7" s="3"/>
      <c r="M7" s="23" t="s">
        <v>45</v>
      </c>
      <c r="N7" s="3"/>
      <c r="O7" s="3"/>
      <c r="P7" s="3"/>
      <c r="Q7" s="3"/>
      <c r="R7" s="3"/>
      <c r="S7" s="3"/>
      <c r="T7" s="3"/>
      <c r="U7" s="3"/>
    </row>
    <row r="8" spans="2:21" x14ac:dyDescent="0.35">
      <c r="B8" s="3" t="s">
        <v>73</v>
      </c>
      <c r="C8" s="13"/>
      <c r="D8" s="57"/>
      <c r="E8" s="57"/>
      <c r="F8" s="3"/>
      <c r="G8" s="9"/>
      <c r="H8" s="9"/>
      <c r="I8" s="9"/>
      <c r="J8" s="9"/>
      <c r="K8" s="9"/>
      <c r="L8" s="3"/>
      <c r="M8" s="3"/>
      <c r="N8" s="3"/>
      <c r="O8" s="3"/>
      <c r="P8" s="3"/>
      <c r="Q8" s="3"/>
      <c r="R8" s="3"/>
      <c r="S8" s="3"/>
      <c r="T8" s="3"/>
      <c r="U8" s="3"/>
    </row>
    <row r="9" spans="2:21" x14ac:dyDescent="0.35">
      <c r="B9" s="3"/>
      <c r="C9" s="13"/>
      <c r="D9" s="13"/>
      <c r="E9" s="13"/>
      <c r="F9" s="3"/>
      <c r="G9" s="9"/>
      <c r="H9" s="9"/>
      <c r="I9" s="9"/>
      <c r="J9" s="9"/>
      <c r="K9" s="9"/>
      <c r="L9" s="3"/>
      <c r="M9" s="3"/>
      <c r="N9" s="3"/>
      <c r="O9" s="3"/>
      <c r="P9" s="3"/>
      <c r="Q9" s="3"/>
      <c r="R9" s="3"/>
      <c r="S9" s="3"/>
      <c r="T9" s="3"/>
      <c r="U9" s="3"/>
    </row>
    <row r="10" spans="2:21" x14ac:dyDescent="0.35">
      <c r="B10" s="3" t="s">
        <v>89</v>
      </c>
      <c r="C10" s="13"/>
      <c r="D10" s="13"/>
      <c r="E10" s="13"/>
      <c r="F10" s="3"/>
      <c r="G10" s="58"/>
      <c r="H10" s="58"/>
      <c r="I10" s="58"/>
      <c r="J10" s="58"/>
      <c r="K10" s="58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2:21" x14ac:dyDescent="0.35">
      <c r="B11" s="35" t="s">
        <v>90</v>
      </c>
      <c r="C11" s="59"/>
      <c r="D11" s="59"/>
      <c r="E11" s="59"/>
      <c r="F11" s="36"/>
      <c r="G11" s="38"/>
      <c r="H11" s="38"/>
      <c r="I11" s="38"/>
      <c r="J11" s="38"/>
      <c r="K11" s="38"/>
      <c r="L11" s="3"/>
      <c r="M11" s="3" t="s">
        <v>91</v>
      </c>
      <c r="N11" s="3"/>
      <c r="O11" s="3"/>
      <c r="P11" s="3"/>
      <c r="Q11" s="3"/>
      <c r="R11" s="3"/>
      <c r="S11" s="3"/>
      <c r="T11" s="3"/>
      <c r="U11" s="3"/>
    </row>
    <row r="12" spans="2:21" x14ac:dyDescent="0.3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2:21" x14ac:dyDescent="0.3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2:21" x14ac:dyDescent="0.35">
      <c r="B14" s="102" t="s">
        <v>0</v>
      </c>
      <c r="C14" s="102"/>
      <c r="D14" s="102"/>
      <c r="E14" s="102"/>
      <c r="F14" s="102"/>
      <c r="G14" s="102"/>
      <c r="H14" s="102"/>
      <c r="I14" s="102"/>
      <c r="J14" s="102"/>
      <c r="K14" s="102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2:21" x14ac:dyDescent="0.35">
      <c r="B15" s="3" t="s">
        <v>92</v>
      </c>
      <c r="C15" s="8"/>
      <c r="D15" s="3"/>
      <c r="E15" s="60"/>
      <c r="F15" s="61"/>
      <c r="G15" s="33" t="s">
        <v>93</v>
      </c>
      <c r="H15" s="3"/>
      <c r="I15" s="3"/>
      <c r="J15" s="3"/>
      <c r="K15" s="3"/>
      <c r="L15" s="3"/>
      <c r="M15" s="3" t="s">
        <v>94</v>
      </c>
      <c r="N15" s="3"/>
      <c r="O15" s="3"/>
      <c r="P15" s="3"/>
      <c r="Q15" s="3"/>
      <c r="R15" s="3"/>
      <c r="S15" s="3"/>
      <c r="T15" s="3"/>
      <c r="U15" s="3"/>
    </row>
    <row r="16" spans="2:21" x14ac:dyDescent="0.35">
      <c r="B16" s="3" t="s">
        <v>95</v>
      </c>
      <c r="C16" s="8"/>
      <c r="D16" s="3"/>
      <c r="E16" s="10"/>
      <c r="F16" s="61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35">
      <c r="B17" s="3" t="s">
        <v>96</v>
      </c>
      <c r="C17" s="8"/>
      <c r="D17" s="3"/>
      <c r="E17" s="60"/>
      <c r="F17" s="61"/>
      <c r="G17" s="33" t="s">
        <v>93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35">
      <c r="B18" s="35" t="s">
        <v>97</v>
      </c>
      <c r="C18" s="36"/>
      <c r="D18" s="35"/>
      <c r="E18" s="40"/>
      <c r="F18" s="39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35">
      <c r="B19" s="62" t="s">
        <v>98</v>
      </c>
      <c r="C19" s="8"/>
      <c r="D19" s="3"/>
      <c r="E19" s="8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35">
      <c r="B20" s="63" t="s">
        <v>99</v>
      </c>
      <c r="C20" s="8"/>
      <c r="D20" s="3"/>
      <c r="E20" s="8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35">
      <c r="B21" s="35" t="s">
        <v>100</v>
      </c>
      <c r="C21" s="36"/>
      <c r="D21" s="35"/>
      <c r="E21" s="40"/>
      <c r="F21" s="39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</sheetData>
  <mergeCells count="1">
    <mergeCell ref="B14:K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95942-2A82-4C20-A2D6-FFAEDE5EE581}">
  <dimension ref="A2:M43"/>
  <sheetViews>
    <sheetView zoomScale="73" workbookViewId="0">
      <selection activeCell="F43" sqref="F43"/>
    </sheetView>
  </sheetViews>
  <sheetFormatPr defaultRowHeight="14.5" x14ac:dyDescent="0.35"/>
  <cols>
    <col min="1" max="1" width="35.08984375" bestFit="1" customWidth="1"/>
    <col min="2" max="2" width="11.453125" bestFit="1" customWidth="1"/>
    <col min="4" max="4" width="12.6328125" customWidth="1"/>
    <col min="5" max="5" width="15.81640625" customWidth="1"/>
    <col min="6" max="6" width="26.7265625" customWidth="1"/>
    <col min="8" max="8" width="14" customWidth="1"/>
    <col min="9" max="9" width="13.90625" customWidth="1"/>
    <col min="10" max="10" width="14.26953125" customWidth="1"/>
  </cols>
  <sheetData>
    <row r="2" spans="1:10" x14ac:dyDescent="0.35">
      <c r="A2" s="75" t="s">
        <v>131</v>
      </c>
      <c r="B2" s="76"/>
      <c r="C2" s="76"/>
      <c r="D2" s="76"/>
      <c r="E2" s="76"/>
      <c r="F2" s="76"/>
      <c r="G2" s="76"/>
      <c r="H2" s="76"/>
      <c r="I2" s="76"/>
      <c r="J2" s="76"/>
    </row>
    <row r="4" spans="1:10" x14ac:dyDescent="0.35">
      <c r="H4" s="105" t="s">
        <v>132</v>
      </c>
      <c r="I4" s="106"/>
      <c r="J4" s="106"/>
    </row>
    <row r="5" spans="1:10" x14ac:dyDescent="0.35">
      <c r="D5" s="103" t="s">
        <v>133</v>
      </c>
      <c r="E5" s="104"/>
      <c r="F5" s="104"/>
      <c r="H5" s="103"/>
      <c r="I5" s="104"/>
      <c r="J5" s="104"/>
    </row>
    <row r="6" spans="1:10" x14ac:dyDescent="0.35">
      <c r="A6" s="77"/>
      <c r="B6" s="77" t="s">
        <v>168</v>
      </c>
      <c r="C6" s="77"/>
      <c r="D6" s="77"/>
      <c r="E6" s="77" t="s">
        <v>135</v>
      </c>
      <c r="F6" s="77" t="s">
        <v>136</v>
      </c>
      <c r="H6" s="77"/>
      <c r="I6" s="77" t="s">
        <v>135</v>
      </c>
      <c r="J6" s="77" t="s">
        <v>136</v>
      </c>
    </row>
    <row r="7" spans="1:10" x14ac:dyDescent="0.35">
      <c r="A7" s="77"/>
      <c r="B7" s="78" t="s">
        <v>137</v>
      </c>
      <c r="C7" s="78"/>
      <c r="D7" s="78" t="s">
        <v>138</v>
      </c>
      <c r="E7" s="78" t="s">
        <v>139</v>
      </c>
      <c r="F7" s="78" t="s">
        <v>140</v>
      </c>
      <c r="H7" s="78" t="s">
        <v>138</v>
      </c>
      <c r="I7" s="78" t="s">
        <v>139</v>
      </c>
      <c r="J7" s="78" t="s">
        <v>140</v>
      </c>
    </row>
    <row r="8" spans="1:10" x14ac:dyDescent="0.35">
      <c r="A8" s="79" t="s">
        <v>141</v>
      </c>
    </row>
    <row r="9" spans="1:10" x14ac:dyDescent="0.35">
      <c r="A9" t="s">
        <v>142</v>
      </c>
      <c r="B9" s="93">
        <v>140000</v>
      </c>
      <c r="C9" s="96"/>
      <c r="D9" s="93">
        <v>230000</v>
      </c>
      <c r="E9" s="93">
        <v>22500</v>
      </c>
      <c r="F9" s="93">
        <v>17800</v>
      </c>
      <c r="H9" s="94"/>
      <c r="I9" s="94"/>
      <c r="J9" s="94"/>
    </row>
    <row r="10" spans="1:10" x14ac:dyDescent="0.35">
      <c r="A10" t="s">
        <v>143</v>
      </c>
      <c r="B10" s="93">
        <v>145000</v>
      </c>
      <c r="C10" s="96"/>
      <c r="D10" s="93">
        <v>240000</v>
      </c>
      <c r="E10" s="93">
        <v>23000</v>
      </c>
      <c r="F10" s="93">
        <v>18000</v>
      </c>
      <c r="H10" s="94"/>
      <c r="I10" s="94"/>
      <c r="J10" s="94"/>
    </row>
    <row r="11" spans="1:10" x14ac:dyDescent="0.35">
      <c r="A11" t="s">
        <v>144</v>
      </c>
      <c r="B11" s="93">
        <v>150000</v>
      </c>
      <c r="C11" s="96"/>
      <c r="D11" s="93">
        <v>235000</v>
      </c>
      <c r="E11" s="93">
        <v>22750</v>
      </c>
      <c r="F11" s="93">
        <v>17900</v>
      </c>
      <c r="H11" s="94"/>
      <c r="I11" s="94"/>
      <c r="J11" s="94"/>
    </row>
    <row r="12" spans="1:10" x14ac:dyDescent="0.35">
      <c r="A12" s="81" t="s">
        <v>145</v>
      </c>
      <c r="B12" s="93">
        <f>MEDIAN(B9:B11)</f>
        <v>145000</v>
      </c>
      <c r="C12" s="96"/>
      <c r="D12" s="93">
        <f>MEDIAN(D9:D11)</f>
        <v>235000</v>
      </c>
      <c r="E12" s="93">
        <f>MEDIAN(E9:E11)</f>
        <v>22750</v>
      </c>
      <c r="F12" s="93">
        <f>MEDIAN(F9:F11)</f>
        <v>17900</v>
      </c>
      <c r="H12" s="95"/>
      <c r="I12" s="95"/>
      <c r="J12" s="95"/>
    </row>
    <row r="14" spans="1:10" x14ac:dyDescent="0.35">
      <c r="A14" s="79" t="s">
        <v>146</v>
      </c>
    </row>
    <row r="15" spans="1:10" x14ac:dyDescent="0.35">
      <c r="A15" t="s">
        <v>146</v>
      </c>
      <c r="B15" s="93">
        <v>900000</v>
      </c>
      <c r="C15" s="96"/>
      <c r="D15" s="93">
        <v>1400000</v>
      </c>
      <c r="E15" s="93">
        <v>120000</v>
      </c>
      <c r="F15" s="93">
        <v>96500</v>
      </c>
      <c r="G15" s="96"/>
      <c r="H15" s="80"/>
      <c r="I15" s="80"/>
      <c r="J15" s="80"/>
    </row>
    <row r="17" spans="1:10" x14ac:dyDescent="0.35">
      <c r="D17" s="105" t="s">
        <v>147</v>
      </c>
      <c r="E17" s="106"/>
      <c r="F17" s="106"/>
    </row>
    <row r="18" spans="1:10" x14ac:dyDescent="0.35">
      <c r="D18" s="103" t="s">
        <v>148</v>
      </c>
      <c r="E18" s="104"/>
      <c r="F18" s="104"/>
    </row>
    <row r="19" spans="1:10" x14ac:dyDescent="0.35">
      <c r="D19" s="77"/>
      <c r="E19" s="77" t="s">
        <v>135</v>
      </c>
      <c r="F19" s="77" t="s">
        <v>136</v>
      </c>
    </row>
    <row r="20" spans="1:10" x14ac:dyDescent="0.35">
      <c r="D20" s="78" t="s">
        <v>138</v>
      </c>
      <c r="E20" s="78" t="s">
        <v>139</v>
      </c>
      <c r="F20" s="78" t="s">
        <v>140</v>
      </c>
    </row>
    <row r="21" spans="1:10" x14ac:dyDescent="0.35">
      <c r="A21" s="79"/>
    </row>
    <row r="22" spans="1:10" x14ac:dyDescent="0.35">
      <c r="A22" t="s">
        <v>149</v>
      </c>
      <c r="D22" s="82"/>
      <c r="E22" s="82"/>
      <c r="F22" s="82"/>
    </row>
    <row r="23" spans="1:10" x14ac:dyDescent="0.35">
      <c r="A23" t="s">
        <v>150</v>
      </c>
      <c r="D23" s="82"/>
      <c r="E23" s="82"/>
      <c r="F23" s="82"/>
    </row>
    <row r="25" spans="1:10" x14ac:dyDescent="0.35">
      <c r="D25" s="83"/>
    </row>
    <row r="26" spans="1:10" x14ac:dyDescent="0.35">
      <c r="A26" s="75" t="s">
        <v>151</v>
      </c>
      <c r="B26" s="76"/>
      <c r="C26" s="76"/>
      <c r="D26" s="76"/>
      <c r="E26" s="76"/>
      <c r="F26" s="76"/>
      <c r="G26" s="76"/>
      <c r="H26" s="76"/>
      <c r="I26" s="76"/>
      <c r="J26" s="76"/>
    </row>
    <row r="28" spans="1:10" x14ac:dyDescent="0.35">
      <c r="H28" s="105" t="s">
        <v>132</v>
      </c>
      <c r="I28" s="106"/>
      <c r="J28" s="106"/>
    </row>
    <row r="29" spans="1:10" x14ac:dyDescent="0.35">
      <c r="D29" s="103" t="s">
        <v>133</v>
      </c>
      <c r="E29" s="104"/>
      <c r="F29" s="104"/>
      <c r="H29" s="103"/>
      <c r="I29" s="104"/>
      <c r="J29" s="104"/>
    </row>
    <row r="30" spans="1:10" x14ac:dyDescent="0.35">
      <c r="A30" s="77"/>
      <c r="B30" s="77" t="s">
        <v>134</v>
      </c>
      <c r="C30" s="77"/>
      <c r="D30" s="77"/>
      <c r="E30" s="77" t="s">
        <v>135</v>
      </c>
      <c r="F30" s="77"/>
      <c r="H30" s="77"/>
      <c r="I30" s="77" t="s">
        <v>135</v>
      </c>
      <c r="J30" s="77"/>
    </row>
    <row r="31" spans="1:10" x14ac:dyDescent="0.35">
      <c r="A31" s="77"/>
      <c r="B31" s="78" t="s">
        <v>137</v>
      </c>
      <c r="C31" s="78"/>
      <c r="D31" s="78" t="s">
        <v>138</v>
      </c>
      <c r="E31" s="78" t="s">
        <v>139</v>
      </c>
      <c r="F31" s="78" t="s">
        <v>152</v>
      </c>
      <c r="H31" s="78" t="s">
        <v>138</v>
      </c>
      <c r="I31" s="78" t="s">
        <v>139</v>
      </c>
      <c r="J31" s="78" t="s">
        <v>152</v>
      </c>
    </row>
    <row r="32" spans="1:10" x14ac:dyDescent="0.35">
      <c r="A32" s="79" t="s">
        <v>153</v>
      </c>
    </row>
    <row r="33" spans="1:13" x14ac:dyDescent="0.35">
      <c r="A33" t="s">
        <v>154</v>
      </c>
      <c r="B33" s="93">
        <v>120000</v>
      </c>
      <c r="C33" s="96"/>
      <c r="D33" s="93">
        <v>170000</v>
      </c>
      <c r="E33" s="93">
        <v>17000</v>
      </c>
      <c r="F33" s="93">
        <v>175000</v>
      </c>
      <c r="G33" s="96"/>
      <c r="H33" s="94"/>
      <c r="I33" s="94"/>
      <c r="J33" s="94"/>
      <c r="K33" s="96"/>
      <c r="L33" s="96"/>
      <c r="M33" s="96"/>
    </row>
    <row r="34" spans="1:13" x14ac:dyDescent="0.35">
      <c r="A34" t="s">
        <v>155</v>
      </c>
      <c r="B34" s="93">
        <v>130000</v>
      </c>
      <c r="C34" s="96"/>
      <c r="D34" s="93">
        <v>185000</v>
      </c>
      <c r="E34" s="93">
        <v>18000</v>
      </c>
      <c r="F34" s="93">
        <v>185000</v>
      </c>
      <c r="G34" s="96"/>
      <c r="H34" s="94"/>
      <c r="I34" s="94"/>
      <c r="J34" s="94"/>
      <c r="K34" s="96"/>
      <c r="L34" s="96"/>
      <c r="M34" s="96"/>
    </row>
    <row r="35" spans="1:13" x14ac:dyDescent="0.35">
      <c r="A35" t="s">
        <v>156</v>
      </c>
      <c r="B35" s="93">
        <v>140000</v>
      </c>
      <c r="C35" s="96"/>
      <c r="D35" s="93">
        <v>190000</v>
      </c>
      <c r="E35" s="93">
        <v>18500</v>
      </c>
      <c r="F35" s="93">
        <v>180000</v>
      </c>
      <c r="G35" s="96"/>
      <c r="H35" s="94"/>
      <c r="I35" s="94"/>
      <c r="J35" s="94"/>
      <c r="K35" s="96"/>
      <c r="L35" s="96"/>
      <c r="M35" s="96"/>
    </row>
    <row r="36" spans="1:13" x14ac:dyDescent="0.35">
      <c r="A36" s="81" t="s">
        <v>145</v>
      </c>
      <c r="B36" s="93">
        <f>MEDIAN(B33:B35)</f>
        <v>130000</v>
      </c>
      <c r="C36" s="96"/>
      <c r="D36" s="93">
        <f>MEDIAN(D33:D35)</f>
        <v>185000</v>
      </c>
      <c r="E36" s="93">
        <f>MEDIAN(E33:E35)</f>
        <v>18000</v>
      </c>
      <c r="F36" s="93">
        <f>MEDIAN(F33:F35)</f>
        <v>180000</v>
      </c>
      <c r="G36" s="96"/>
      <c r="H36" s="94"/>
      <c r="I36" s="94"/>
      <c r="J36" s="94"/>
      <c r="K36" s="96"/>
      <c r="L36" s="96"/>
      <c r="M36" s="96"/>
    </row>
    <row r="38" spans="1:13" x14ac:dyDescent="0.35">
      <c r="D38" s="105" t="s">
        <v>147</v>
      </c>
      <c r="E38" s="106"/>
      <c r="F38" s="106"/>
    </row>
    <row r="39" spans="1:13" x14ac:dyDescent="0.35">
      <c r="D39" s="103" t="s">
        <v>157</v>
      </c>
      <c r="E39" s="104"/>
      <c r="F39" s="104"/>
    </row>
    <row r="40" spans="1:13" x14ac:dyDescent="0.35">
      <c r="D40" s="77"/>
      <c r="E40" s="77" t="s">
        <v>135</v>
      </c>
      <c r="F40" s="77"/>
    </row>
    <row r="41" spans="1:13" x14ac:dyDescent="0.35">
      <c r="D41" s="78" t="s">
        <v>138</v>
      </c>
      <c r="E41" s="78" t="s">
        <v>139</v>
      </c>
      <c r="F41" s="78" t="s">
        <v>152</v>
      </c>
    </row>
    <row r="42" spans="1:13" x14ac:dyDescent="0.35">
      <c r="A42" s="79"/>
    </row>
    <row r="43" spans="1:13" x14ac:dyDescent="0.35">
      <c r="A43" t="s">
        <v>158</v>
      </c>
      <c r="D43" s="82"/>
      <c r="E43" s="82"/>
      <c r="F43" s="82"/>
    </row>
  </sheetData>
  <mergeCells count="10">
    <mergeCell ref="D29:F29"/>
    <mergeCell ref="H29:J29"/>
    <mergeCell ref="D38:F38"/>
    <mergeCell ref="D39:F39"/>
    <mergeCell ref="H4:J4"/>
    <mergeCell ref="D5:F5"/>
    <mergeCell ref="H5:J5"/>
    <mergeCell ref="D17:F17"/>
    <mergeCell ref="D18:F18"/>
    <mergeCell ref="H28:J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9</vt:i4>
      </vt:variant>
    </vt:vector>
  </HeadingPairs>
  <TitlesOfParts>
    <vt:vector size="19" baseType="lpstr">
      <vt:lpstr>Index</vt:lpstr>
      <vt:lpstr>P &amp; L Source</vt:lpstr>
      <vt:lpstr>P &amp; L Assumptions</vt:lpstr>
      <vt:lpstr>BS Source</vt:lpstr>
      <vt:lpstr>BS Assumptions</vt:lpstr>
      <vt:lpstr>P &amp; L</vt:lpstr>
      <vt:lpstr>BS</vt:lpstr>
      <vt:lpstr>Cash Flow</vt:lpstr>
      <vt:lpstr>DCF Valuation</vt:lpstr>
      <vt:lpstr>Relative Valuation</vt:lpstr>
      <vt:lpstr>MedCompPFCF</vt:lpstr>
      <vt:lpstr>MedCompPNI</vt:lpstr>
      <vt:lpstr>MedCompPS</vt:lpstr>
      <vt:lpstr>MedCoPA</vt:lpstr>
      <vt:lpstr>MedCoPNI</vt:lpstr>
      <vt:lpstr>MedCoPS</vt:lpstr>
      <vt:lpstr>SIPFCF</vt:lpstr>
      <vt:lpstr>SIPNI</vt:lpstr>
      <vt:lpstr>SIPS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Ramaswamy Narayanaswamy</dc:creator>
  <cp:lastModifiedBy>Ramaswamy Narayanaswamy</cp:lastModifiedBy>
  <dcterms:created xsi:type="dcterms:W3CDTF">2015-06-05T18:17:20Z</dcterms:created>
  <dcterms:modified xsi:type="dcterms:W3CDTF">2022-10-08T00:13:48Z</dcterms:modified>
</cp:coreProperties>
</file>